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BootCampHW\Excel_challenge\"/>
    </mc:Choice>
  </mc:AlternateContent>
  <xr:revisionPtr revIDLastSave="0" documentId="13_ncr:1_{D3CB62DF-8700-47C4-B96A-807A650423C5}" xr6:coauthVersionLast="45" xr6:coauthVersionMax="45" xr10:uidLastSave="{00000000-0000-0000-0000-000000000000}"/>
  <bookViews>
    <workbookView xWindow="-120" yWindow="-120" windowWidth="20730" windowHeight="11160" tabRatio="598" xr2:uid="{00000000-000D-0000-FFFF-FFFF00000000}"/>
  </bookViews>
  <sheets>
    <sheet name="Data" sheetId="1" r:id="rId1"/>
    <sheet name="1_Category" sheetId="18" r:id="rId2"/>
    <sheet name="2_SubCategory" sheetId="12" r:id="rId3"/>
    <sheet name="3_Date" sheetId="13" r:id="rId4"/>
    <sheet name="B1_Goal" sheetId="14" r:id="rId5"/>
    <sheet name="B2_BackerData" sheetId="21" r:id="rId6"/>
  </sheets>
  <definedNames>
    <definedName name="_xlnm._FilterDatabase" localSheetId="0" hidden="1">Data!$A$1:$T$4122</definedName>
    <definedName name="_xlnm.Extract" localSheetId="0">Data!#REF!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31" i="21" l="1"/>
  <c r="AB30" i="21"/>
  <c r="AB29" i="21"/>
  <c r="AB28" i="21"/>
  <c r="AA31" i="21"/>
  <c r="AA30" i="21"/>
  <c r="AA29" i="21"/>
  <c r="AA28" i="21"/>
  <c r="AB25" i="21"/>
  <c r="AB24" i="21"/>
  <c r="AB23" i="21"/>
  <c r="AB22" i="21"/>
  <c r="AA25" i="21"/>
  <c r="AA24" i="21"/>
  <c r="AA23" i="21"/>
  <c r="AA22" i="21"/>
  <c r="W19" i="21"/>
  <c r="W18" i="21"/>
  <c r="W17" i="21"/>
  <c r="W16" i="21"/>
  <c r="W13" i="21"/>
  <c r="W12" i="21"/>
  <c r="W11" i="21"/>
  <c r="W10" i="21"/>
  <c r="W7" i="21"/>
  <c r="W6" i="21"/>
  <c r="W5" i="21"/>
  <c r="W4" i="21"/>
  <c r="H26" i="13"/>
  <c r="H27" i="13"/>
  <c r="H28" i="13"/>
  <c r="H29" i="13"/>
  <c r="H30" i="13"/>
  <c r="H31" i="13"/>
  <c r="H32" i="13"/>
  <c r="H33" i="13"/>
  <c r="H34" i="13"/>
  <c r="H35" i="13"/>
  <c r="H36" i="13"/>
  <c r="G26" i="13"/>
  <c r="G27" i="13"/>
  <c r="G28" i="13"/>
  <c r="G29" i="13"/>
  <c r="G30" i="13"/>
  <c r="G31" i="13"/>
  <c r="G32" i="13"/>
  <c r="G33" i="13"/>
  <c r="G34" i="13"/>
  <c r="G35" i="13"/>
  <c r="G36" i="13"/>
  <c r="H25" i="13"/>
  <c r="G25" i="13"/>
  <c r="W25" i="21" l="1"/>
  <c r="W29" i="21"/>
  <c r="W28" i="21"/>
  <c r="W22" i="21"/>
  <c r="W30" i="21"/>
  <c r="W31" i="21"/>
  <c r="W23" i="21"/>
  <c r="W24" i="21"/>
  <c r="V62" i="21"/>
  <c r="Z72" i="21"/>
  <c r="Z71" i="21"/>
  <c r="Z70" i="21"/>
  <c r="Z69" i="21"/>
  <c r="Z68" i="21"/>
  <c r="Z66" i="21"/>
  <c r="Z65" i="21"/>
  <c r="Z64" i="21"/>
  <c r="X72" i="21"/>
  <c r="X71" i="21"/>
  <c r="X70" i="21"/>
  <c r="X69" i="21"/>
  <c r="X68" i="21"/>
  <c r="X67" i="21"/>
  <c r="X66" i="21"/>
  <c r="X65" i="21"/>
  <c r="X64" i="21"/>
  <c r="Z63" i="21"/>
  <c r="X63" i="21"/>
  <c r="Z62" i="21"/>
  <c r="X62" i="21"/>
  <c r="Z61" i="21"/>
  <c r="X61" i="21"/>
  <c r="V61" i="21"/>
  <c r="Z60" i="21"/>
  <c r="X60" i="21"/>
  <c r="V60" i="21"/>
  <c r="Z59" i="21"/>
  <c r="X59" i="21"/>
  <c r="V59" i="21"/>
  <c r="Z58" i="21"/>
  <c r="X58" i="21"/>
  <c r="V58" i="21"/>
  <c r="Z57" i="21"/>
  <c r="X57" i="21"/>
  <c r="V57" i="21"/>
  <c r="Z46" i="21"/>
  <c r="X46" i="21"/>
  <c r="V46" i="21"/>
  <c r="Z56" i="21"/>
  <c r="X56" i="21"/>
  <c r="V56" i="21"/>
  <c r="Z45" i="21"/>
  <c r="X45" i="21"/>
  <c r="V45" i="21"/>
  <c r="Z55" i="21"/>
  <c r="X55" i="21"/>
  <c r="V55" i="21"/>
  <c r="Z44" i="21"/>
  <c r="X44" i="21"/>
  <c r="V44" i="21"/>
  <c r="Z54" i="21"/>
  <c r="X54" i="21"/>
  <c r="V54" i="21"/>
  <c r="Z43" i="21"/>
  <c r="X43" i="21"/>
  <c r="V43" i="21"/>
  <c r="Z53" i="21"/>
  <c r="X53" i="21"/>
  <c r="V53" i="21"/>
  <c r="Z42" i="21"/>
  <c r="X42" i="21"/>
  <c r="V42" i="21"/>
  <c r="Z52" i="21"/>
  <c r="X52" i="21"/>
  <c r="V52" i="21"/>
  <c r="Z41" i="21"/>
  <c r="X41" i="21"/>
  <c r="V41" i="21"/>
  <c r="Z51" i="21"/>
  <c r="X51" i="21"/>
  <c r="V51" i="21"/>
  <c r="Z40" i="21"/>
  <c r="X40" i="21"/>
  <c r="V40" i="21"/>
  <c r="Z50" i="21"/>
  <c r="X50" i="21"/>
  <c r="V50" i="21"/>
  <c r="Z39" i="21"/>
  <c r="X39" i="21"/>
  <c r="V39" i="21"/>
  <c r="Z49" i="21"/>
  <c r="X49" i="21"/>
  <c r="V49" i="21"/>
  <c r="Z38" i="21"/>
  <c r="X38" i="21"/>
  <c r="V38" i="21"/>
  <c r="R23" i="21" l="1"/>
  <c r="R22" i="21"/>
  <c r="R21" i="21"/>
  <c r="S23" i="21"/>
  <c r="S22" i="21"/>
  <c r="S21" i="21"/>
  <c r="R14" i="21"/>
  <c r="R19" i="21"/>
  <c r="R18" i="21"/>
  <c r="R17" i="21"/>
  <c r="R16" i="21"/>
  <c r="R15" i="21"/>
  <c r="Q19" i="21"/>
  <c r="Q18" i="21"/>
  <c r="Q17" i="21"/>
  <c r="Q16" i="21"/>
  <c r="Q15" i="21"/>
  <c r="Q14" i="21"/>
  <c r="S10" i="21"/>
  <c r="S9" i="21"/>
  <c r="S8" i="21"/>
  <c r="S7" i="21"/>
  <c r="S6" i="21"/>
  <c r="S5" i="21"/>
  <c r="R10" i="21"/>
  <c r="R9" i="21"/>
  <c r="R8" i="21"/>
  <c r="R7" i="21"/>
  <c r="R6" i="21"/>
  <c r="R5" i="21"/>
  <c r="Q10" i="21"/>
  <c r="Q9" i="21"/>
  <c r="Q8" i="21"/>
  <c r="Q7" i="21"/>
  <c r="Q6" i="21"/>
  <c r="Q5" i="21"/>
  <c r="M19" i="21"/>
  <c r="M18" i="21"/>
  <c r="M17" i="21"/>
  <c r="M16" i="21"/>
  <c r="M15" i="21"/>
  <c r="L19" i="21"/>
  <c r="L18" i="21"/>
  <c r="L17" i="21"/>
  <c r="L16" i="21"/>
  <c r="L15" i="21"/>
  <c r="K19" i="21"/>
  <c r="K18" i="21"/>
  <c r="K17" i="21"/>
  <c r="K16" i="21"/>
  <c r="K15" i="21"/>
  <c r="M14" i="21"/>
  <c r="L14" i="21"/>
  <c r="K14" i="21"/>
  <c r="S19" i="21"/>
  <c r="S18" i="21"/>
  <c r="S17" i="21"/>
  <c r="S16" i="21"/>
  <c r="S15" i="21"/>
  <c r="S14" i="21"/>
  <c r="K10" i="21"/>
  <c r="K9" i="21"/>
  <c r="K5" i="21"/>
  <c r="K6" i="21"/>
  <c r="M23" i="21"/>
  <c r="L23" i="21"/>
  <c r="M22" i="21"/>
  <c r="L22" i="21"/>
  <c r="M21" i="21"/>
  <c r="L21" i="21"/>
  <c r="M10" i="21"/>
  <c r="L10" i="21"/>
  <c r="M9" i="21"/>
  <c r="L9" i="21"/>
  <c r="M8" i="21"/>
  <c r="L8" i="21"/>
  <c r="K8" i="21"/>
  <c r="M7" i="21"/>
  <c r="L7" i="21"/>
  <c r="K7" i="21"/>
  <c r="M6" i="21"/>
  <c r="L6" i="21"/>
  <c r="M5" i="21"/>
  <c r="L5" i="21"/>
  <c r="X29" i="21" l="1"/>
  <c r="X30" i="21"/>
  <c r="X28" i="21"/>
  <c r="X31" i="21"/>
  <c r="X25" i="21"/>
  <c r="X23" i="21"/>
  <c r="X22" i="21"/>
  <c r="X24" i="21"/>
  <c r="Y61" i="21"/>
  <c r="AB61" i="21" s="1"/>
  <c r="AC61" i="21" s="1"/>
  <c r="X10" i="21"/>
  <c r="X16" i="21"/>
  <c r="X11" i="21"/>
  <c r="X17" i="21"/>
  <c r="X12" i="21"/>
  <c r="X18" i="21"/>
  <c r="X13" i="21"/>
  <c r="X19" i="21"/>
  <c r="W38" i="21"/>
  <c r="X5" i="21"/>
  <c r="X6" i="21"/>
  <c r="X7" i="21"/>
  <c r="X4" i="21"/>
  <c r="AA46" i="21"/>
  <c r="AA64" i="21"/>
  <c r="AA52" i="21"/>
  <c r="AA60" i="21"/>
  <c r="AA71" i="21"/>
  <c r="AA53" i="21"/>
  <c r="W60" i="21"/>
  <c r="AA69" i="21"/>
  <c r="W53" i="21"/>
  <c r="Y59" i="21"/>
  <c r="AB59" i="21" s="1"/>
  <c r="AC59" i="21" s="1"/>
  <c r="Y67" i="21"/>
  <c r="AB67" i="21" s="1"/>
  <c r="AC67" i="21" s="1"/>
  <c r="AA51" i="21"/>
  <c r="AA58" i="21"/>
  <c r="Y65" i="21"/>
  <c r="AB65" i="21" s="1"/>
  <c r="AC65" i="21" s="1"/>
  <c r="W51" i="21"/>
  <c r="W58" i="21"/>
  <c r="Y71" i="21"/>
  <c r="AB71" i="21" s="1"/>
  <c r="AC71" i="21" s="1"/>
  <c r="W52" i="21"/>
  <c r="Y57" i="21"/>
  <c r="AB57" i="21" s="1"/>
  <c r="AC57" i="21" s="1"/>
  <c r="Y69" i="21"/>
  <c r="AB69" i="21" s="1"/>
  <c r="AC69" i="21" s="1"/>
  <c r="Y41" i="21"/>
  <c r="W50" i="21"/>
  <c r="W46" i="21"/>
  <c r="AA67" i="21"/>
  <c r="AA38" i="21"/>
  <c r="Y56" i="21"/>
  <c r="AB56" i="21" s="1"/>
  <c r="AC56" i="21" s="1"/>
  <c r="Y40" i="21"/>
  <c r="AA45" i="21"/>
  <c r="AA50" i="21"/>
  <c r="W45" i="21"/>
  <c r="AA61" i="21"/>
  <c r="Y38" i="21"/>
  <c r="Y55" i="21"/>
  <c r="AB55" i="21" s="1"/>
  <c r="AC55" i="21" s="1"/>
  <c r="W61" i="21"/>
  <c r="AA72" i="21"/>
  <c r="AA44" i="21"/>
  <c r="AA63" i="21"/>
  <c r="AA49" i="21"/>
  <c r="W44" i="21"/>
  <c r="AA62" i="21"/>
  <c r="W49" i="21"/>
  <c r="Y54" i="21"/>
  <c r="AB54" i="21" s="1"/>
  <c r="AC54" i="21" s="1"/>
  <c r="W59" i="21"/>
  <c r="Y39" i="21"/>
  <c r="AA43" i="21"/>
  <c r="Y58" i="21"/>
  <c r="AB58" i="21" s="1"/>
  <c r="AC58" i="21" s="1"/>
  <c r="Y72" i="21"/>
  <c r="AB72" i="21" s="1"/>
  <c r="AC72" i="21" s="1"/>
  <c r="W43" i="21"/>
  <c r="Y60" i="21"/>
  <c r="AB60" i="21" s="1"/>
  <c r="AC60" i="21" s="1"/>
  <c r="AA70" i="21"/>
  <c r="Y53" i="21"/>
  <c r="AB53" i="21" s="1"/>
  <c r="AC53" i="21" s="1"/>
  <c r="AA59" i="21"/>
  <c r="AA68" i="21"/>
  <c r="AA42" i="21"/>
  <c r="Y46" i="21"/>
  <c r="AA65" i="21"/>
  <c r="W42" i="21"/>
  <c r="AA56" i="21"/>
  <c r="Y52" i="21"/>
  <c r="AB52" i="21" s="1"/>
  <c r="AC52" i="21" s="1"/>
  <c r="AA57" i="21"/>
  <c r="Y70" i="21"/>
  <c r="AB70" i="21" s="1"/>
  <c r="AC70" i="21" s="1"/>
  <c r="AA41" i="21"/>
  <c r="W57" i="21"/>
  <c r="Y68" i="21"/>
  <c r="AB68" i="21" s="1"/>
  <c r="AC68" i="21" s="1"/>
  <c r="W41" i="21"/>
  <c r="AA55" i="21"/>
  <c r="Y66" i="21"/>
  <c r="AB66" i="21" s="1"/>
  <c r="AC66" i="21" s="1"/>
  <c r="Y51" i="21"/>
  <c r="AB51" i="21" s="1"/>
  <c r="AC51" i="21" s="1"/>
  <c r="W55" i="21"/>
  <c r="Y64" i="21"/>
  <c r="AB64" i="21" s="1"/>
  <c r="AC64" i="21" s="1"/>
  <c r="AA40" i="21"/>
  <c r="W56" i="21"/>
  <c r="W40" i="21"/>
  <c r="Y45" i="21"/>
  <c r="Y50" i="21"/>
  <c r="AB50" i="21" s="1"/>
  <c r="AC50" i="21" s="1"/>
  <c r="W54" i="21"/>
  <c r="AA39" i="21"/>
  <c r="W62" i="21"/>
  <c r="Y43" i="21"/>
  <c r="W39" i="21"/>
  <c r="Y44" i="21"/>
  <c r="Y63" i="21"/>
  <c r="AB63" i="21" s="1"/>
  <c r="AC63" i="21" s="1"/>
  <c r="Y49" i="21"/>
  <c r="AB49" i="21" s="1"/>
  <c r="AC49" i="21" s="1"/>
  <c r="AA54" i="21"/>
  <c r="Y62" i="21"/>
  <c r="AB62" i="21" s="1"/>
  <c r="AC62" i="21" s="1"/>
  <c r="AA66" i="21"/>
  <c r="Y42" i="21"/>
  <c r="Q23" i="21"/>
  <c r="Q22" i="21"/>
  <c r="K21" i="21"/>
  <c r="K22" i="21"/>
  <c r="K23" i="21"/>
  <c r="Q21" i="21" l="1"/>
  <c r="B13" i="14" l="1"/>
  <c r="C13" i="14"/>
  <c r="D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B12" i="14"/>
  <c r="B11" i="14"/>
  <c r="B10" i="14"/>
  <c r="B9" i="14"/>
  <c r="B8" i="14"/>
  <c r="B7" i="14"/>
  <c r="B6" i="14"/>
  <c r="B5" i="14"/>
  <c r="B4" i="14"/>
  <c r="D3" i="14"/>
  <c r="C3" i="14"/>
  <c r="B3" i="14"/>
  <c r="B2" i="14"/>
  <c r="D2" i="14"/>
  <c r="C2" i="14"/>
  <c r="E3" i="14" l="1"/>
  <c r="H3" i="14" s="1"/>
  <c r="D15" i="14"/>
  <c r="L11" i="14" s="1"/>
  <c r="B15" i="14"/>
  <c r="J11" i="14" s="1"/>
  <c r="C15" i="14"/>
  <c r="K3" i="14" s="1"/>
  <c r="E2" i="14"/>
  <c r="E10" i="14"/>
  <c r="F10" i="14" s="1"/>
  <c r="E9" i="14"/>
  <c r="H9" i="14" s="1"/>
  <c r="E8" i="14"/>
  <c r="H8" i="14" s="1"/>
  <c r="E7" i="14"/>
  <c r="F7" i="14" s="1"/>
  <c r="E4" i="14"/>
  <c r="F4" i="14" s="1"/>
  <c r="E6" i="14"/>
  <c r="G6" i="14" s="1"/>
  <c r="E12" i="14"/>
  <c r="F12" i="14" s="1"/>
  <c r="E11" i="14"/>
  <c r="F11" i="14" s="1"/>
  <c r="E13" i="14"/>
  <c r="F13" i="14" s="1"/>
  <c r="E5" i="14"/>
  <c r="F5" i="14" s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4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4" l="1"/>
  <c r="J12" i="14"/>
  <c r="J4" i="14"/>
  <c r="J9" i="14"/>
  <c r="J7" i="14"/>
  <c r="L9" i="14"/>
  <c r="L2" i="14"/>
  <c r="J3" i="14"/>
  <c r="L5" i="14"/>
  <c r="L8" i="14"/>
  <c r="J8" i="14"/>
  <c r="L4" i="14"/>
  <c r="L3" i="14"/>
  <c r="J6" i="14"/>
  <c r="L10" i="14"/>
  <c r="G3" i="14"/>
  <c r="J2" i="14"/>
  <c r="J5" i="14"/>
  <c r="L6" i="14"/>
  <c r="J13" i="14"/>
  <c r="L13" i="14"/>
  <c r="L7" i="14"/>
  <c r="J10" i="14"/>
  <c r="K4" i="14"/>
  <c r="K11" i="14"/>
  <c r="K10" i="14"/>
  <c r="K7" i="14"/>
  <c r="K6" i="14"/>
  <c r="L12" i="14"/>
  <c r="G2" i="14"/>
  <c r="E15" i="14"/>
  <c r="K2" i="14"/>
  <c r="K9" i="14"/>
  <c r="K13" i="14"/>
  <c r="K5" i="14"/>
  <c r="K12" i="14"/>
  <c r="K8" i="14"/>
  <c r="F2" i="14"/>
  <c r="H2" i="14"/>
  <c r="G8" i="14"/>
  <c r="G10" i="14"/>
  <c r="H10" i="14"/>
  <c r="F9" i="14"/>
  <c r="G9" i="14"/>
  <c r="F8" i="14"/>
  <c r="H7" i="14"/>
  <c r="G7" i="14"/>
  <c r="G4" i="14"/>
  <c r="H4" i="14"/>
  <c r="H6" i="14"/>
  <c r="F6" i="14"/>
  <c r="H11" i="14"/>
  <c r="G11" i="14"/>
  <c r="H5" i="14"/>
  <c r="G5" i="14"/>
  <c r="H12" i="14"/>
  <c r="G12" i="14"/>
  <c r="H13" i="14"/>
  <c r="G13" i="14"/>
</calcChain>
</file>

<file path=xl/sharedStrings.xml><?xml version="1.0" encoding="utf-8"?>
<sst xmlns="http://schemas.openxmlformats.org/spreadsheetml/2006/main" count="36916" uniqueCount="8486">
  <si>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</si>
  <si>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</si>
  <si>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</si>
  <si>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</si>
  <si>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</si>
  <si>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</si>
  <si>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</si>
  <si>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</si>
  <si>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</si>
  <si>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</si>
  <si>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</si>
  <si>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</si>
  <si>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</si>
  <si>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</si>
  <si>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</si>
  <si>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</si>
  <si>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</si>
  <si>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</si>
  <si>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</si>
  <si>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</si>
  <si>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</si>
  <si>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</si>
  <si>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</si>
  <si>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</si>
  <si>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</si>
  <si>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</si>
  <si>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</si>
  <si>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</si>
  <si>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</si>
  <si>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</si>
  <si>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</si>
  <si>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</si>
  <si>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</si>
  <si>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</si>
  <si>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</si>
  <si>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</si>
  <si>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</si>
  <si>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</si>
  <si>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</si>
  <si>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</si>
  <si>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</si>
  <si>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</si>
  <si>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</si>
  <si>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</si>
  <si>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</si>
  <si>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</si>
  <si>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</si>
  <si>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</si>
  <si>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</si>
  <si>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</si>
  <si>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</si>
  <si>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</si>
  <si>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</si>
  <si>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</si>
  <si>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</si>
  <si>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</si>
  <si>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</si>
  <si>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</si>
  <si>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</si>
  <si>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</si>
  <si>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</si>
  <si>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</si>
  <si>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</si>
  <si>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</si>
  <si>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</si>
  <si>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</si>
  <si>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</si>
  <si>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</si>
  <si>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</si>
  <si>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</si>
  <si>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</si>
  <si>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</si>
  <si>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</si>
  <si>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</si>
  <si>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</si>
  <si>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</si>
  <si>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</si>
  <si>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</si>
  <si>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</si>
  <si>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</si>
  <si>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</si>
  <si>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</si>
  <si>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</si>
  <si>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</si>
  <si>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</si>
  <si>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</si>
  <si>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</si>
  <si>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</si>
  <si>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</si>
  <si>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</si>
  <si>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</si>
  <si>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</si>
  <si>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</si>
  <si>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</si>
  <si>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</si>
  <si>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</si>
  <si>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</si>
  <si>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</si>
  <si>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</si>
  <si>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</si>
  <si>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</si>
  <si>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</si>
  <si>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</si>
  <si>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</si>
  <si>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</si>
  <si>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</si>
  <si>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</si>
  <si>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</si>
  <si>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</si>
  <si>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</si>
  <si>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</si>
  <si>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</si>
  <si>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</si>
  <si>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</si>
  <si>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</si>
  <si>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</si>
  <si>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</si>
  <si>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</si>
  <si>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</si>
  <si>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</si>
  <si>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</si>
  <si>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</si>
  <si>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</si>
  <si>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</si>
  <si>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</si>
  <si>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</si>
  <si>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</si>
  <si>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</si>
  <si>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</si>
  <si>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</si>
  <si>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</si>
  <si>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</si>
  <si>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</si>
  <si>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</si>
  <si>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</si>
  <si>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</si>
  <si>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</si>
  <si>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</si>
  <si>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</si>
  <si>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</si>
  <si>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</si>
  <si>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</si>
  <si>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</si>
  <si>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</si>
  <si>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</si>
  <si>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</si>
  <si>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</si>
  <si>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</si>
  <si>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</si>
  <si>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</si>
  <si>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</si>
  <si>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</si>
  <si>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</si>
  <si>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</si>
  <si>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</si>
  <si>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</si>
  <si>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</si>
  <si>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</si>
  <si>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</si>
  <si>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</si>
  <si>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</si>
  <si>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</si>
  <si>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</si>
  <si>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</si>
  <si>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</si>
  <si>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</si>
  <si>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</si>
  <si>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</si>
  <si>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</si>
  <si>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</si>
  <si>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</si>
  <si>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</si>
  <si>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</si>
  <si>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</si>
  <si>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</si>
  <si>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</si>
  <si>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</si>
  <si>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</si>
  <si>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</si>
  <si>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</si>
  <si>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</si>
  <si>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</si>
  <si>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</si>
  <si>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</si>
  <si>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</si>
  <si>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</si>
  <si>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</si>
  <si>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</si>
  <si>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</si>
  <si>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</si>
  <si>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</si>
  <si>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</si>
  <si>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</si>
  <si>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</si>
  <si>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</si>
  <si>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</si>
  <si>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</si>
  <si>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</si>
  <si>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</si>
  <si>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</si>
  <si>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</si>
  <si>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</si>
  <si>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</si>
  <si>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</si>
  <si>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</si>
  <si>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</si>
  <si>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</si>
  <si>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</si>
  <si>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</si>
  <si>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</si>
  <si>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</si>
  <si>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</si>
  <si>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</si>
  <si>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</si>
  <si>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</si>
  <si>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</si>
  <si>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</si>
  <si>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</si>
  <si>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</si>
  <si>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</si>
  <si>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</si>
  <si>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</si>
  <si>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</si>
  <si>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</si>
  <si>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</si>
  <si>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</si>
  <si>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</si>
  <si>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</si>
  <si>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</si>
  <si>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</si>
  <si>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</si>
  <si>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</si>
  <si>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</si>
  <si>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</si>
  <si>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</si>
  <si>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</si>
  <si>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</si>
  <si>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</si>
  <si>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</si>
  <si>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</si>
  <si>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</si>
  <si>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</si>
  <si>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</si>
  <si>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</si>
  <si>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</si>
  <si>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</si>
  <si>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</si>
  <si>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</si>
  <si>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</si>
  <si>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</si>
  <si>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</si>
  <si>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</si>
  <si>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</si>
  <si>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</si>
  <si>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</si>
  <si>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</si>
  <si>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</si>
  <si>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</si>
  <si>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</si>
  <si>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</si>
  <si>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</si>
  <si>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</si>
  <si>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</si>
  <si>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</si>
  <si>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</si>
  <si>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</si>
  <si>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</si>
  <si>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</si>
  <si>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</si>
  <si>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</si>
  <si>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</si>
  <si>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</si>
  <si>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</si>
  <si>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</si>
  <si>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</si>
  <si>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</si>
  <si>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</si>
  <si>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</si>
  <si>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</si>
  <si>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</si>
  <si>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</si>
  <si>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</si>
  <si>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</si>
  <si>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</si>
  <si>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</si>
  <si>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</si>
  <si>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</si>
  <si>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</si>
  <si>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</si>
  <si>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</si>
  <si>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</si>
  <si>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</si>
  <si>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</si>
  <si>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</si>
  <si>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</si>
  <si>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</si>
  <si>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</si>
  <si>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</si>
  <si>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</si>
  <si>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</si>
  <si>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</si>
  <si>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</si>
  <si>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</si>
  <si>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</si>
  <si>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</si>
  <si>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</si>
  <si>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</si>
  <si>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</si>
  <si>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</si>
  <si>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</si>
  <si>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</si>
  <si>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</si>
  <si>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</si>
  <si>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</si>
  <si>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</si>
  <si>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</si>
  <si>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</si>
  <si>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</si>
  <si>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</si>
  <si>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</si>
  <si>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</si>
  <si>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</si>
  <si>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</si>
  <si>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</si>
  <si>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</si>
  <si>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</si>
  <si>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</si>
  <si>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</si>
  <si>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</si>
  <si>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</si>
  <si>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</si>
  <si>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</si>
  <si>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</si>
  <si>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</si>
  <si>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</si>
  <si>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</si>
  <si>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</si>
  <si>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</si>
  <si>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</si>
  <si>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</si>
  <si>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</si>
  <si>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</si>
  <si>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</si>
  <si>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</si>
  <si>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</si>
  <si>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</si>
  <si>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</si>
  <si>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</si>
  <si>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</si>
  <si>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</si>
  <si>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</si>
  <si>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</si>
  <si>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</si>
  <si>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</si>
  <si>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</si>
  <si>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</si>
  <si>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</si>
  <si>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</si>
  <si>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</si>
  <si>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</si>
  <si>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</si>
  <si>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</si>
  <si>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</si>
  <si>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</si>
  <si>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</si>
  <si>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</si>
  <si>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</si>
  <si>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</si>
  <si>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</si>
  <si>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</si>
  <si>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</si>
  <si>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</si>
  <si>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</si>
  <si>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</si>
  <si>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</si>
  <si>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</si>
  <si>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</si>
  <si>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</si>
  <si>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</si>
  <si>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</si>
  <si>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</si>
  <si>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</si>
  <si>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</si>
  <si>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</si>
  <si>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</si>
  <si>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</si>
  <si>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</si>
  <si>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</si>
  <si>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</si>
  <si>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</si>
  <si>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</si>
  <si>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</si>
  <si>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</si>
  <si>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</si>
  <si>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</si>
  <si>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</si>
  <si>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</si>
  <si>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</si>
  <si>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</si>
  <si>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</si>
  <si>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</si>
  <si>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</si>
  <si>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</si>
  <si>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</si>
  <si>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</si>
  <si>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</si>
  <si>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</si>
  <si>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</si>
  <si>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</si>
  <si>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</si>
  <si>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</si>
  <si>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</si>
  <si>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</si>
  <si>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</si>
  <si>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</si>
  <si>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</si>
  <si>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</si>
  <si>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</si>
  <si>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</si>
  <si>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</si>
  <si>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</si>
  <si>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</si>
  <si>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</si>
  <si>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</si>
  <si>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</si>
  <si>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</si>
  <si>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</si>
  <si>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</si>
  <si>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</si>
  <si>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</si>
  <si>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</si>
  <si>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</si>
  <si>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</si>
  <si>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</si>
  <si>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</si>
  <si>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</si>
  <si>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</si>
  <si>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</si>
  <si>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</si>
  <si>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</si>
  <si>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</si>
  <si>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</si>
  <si>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</si>
  <si>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</si>
  <si>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</si>
  <si>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</si>
  <si>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</si>
  <si>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</si>
  <si>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</si>
  <si>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</si>
  <si>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</si>
  <si>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</si>
  <si>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</si>
  <si>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</si>
  <si>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</si>
  <si>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</si>
  <si>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</si>
  <si>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</si>
  <si>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</si>
  <si>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</si>
  <si>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</si>
  <si>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</si>
  <si>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</si>
  <si>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</si>
  <si>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</si>
  <si>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</si>
  <si>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</si>
  <si>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</si>
  <si>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</si>
  <si>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</si>
  <si>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</si>
  <si>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</si>
  <si>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</si>
  <si>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</si>
  <si>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</si>
  <si>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</si>
  <si>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</si>
  <si>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</si>
  <si>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</si>
  <si>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</si>
  <si>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</si>
  <si>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</si>
  <si>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</si>
  <si>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</si>
  <si>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</si>
  <si>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</si>
  <si>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</si>
  <si>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</si>
  <si>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</si>
  <si>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</si>
  <si>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</si>
  <si>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</si>
  <si>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</si>
  <si>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</si>
  <si>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</si>
  <si>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</si>
  <si>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</si>
  <si>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</si>
  <si>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</si>
  <si>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</si>
  <si>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</si>
  <si>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</si>
  <si>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</si>
  <si>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</si>
  <si>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</si>
  <si>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</si>
  <si>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</si>
  <si>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</si>
  <si>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</si>
  <si>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</si>
  <si>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</si>
  <si>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</si>
  <si>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</si>
  <si>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</si>
  <si>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</si>
  <si>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</si>
  <si>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</si>
  <si>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</si>
  <si>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</si>
  <si>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</si>
  <si>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</si>
  <si>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</si>
  <si>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</si>
  <si>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</si>
  <si>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</si>
  <si>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</si>
  <si>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</si>
  <si>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</si>
  <si>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</si>
  <si>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</si>
  <si>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</si>
  <si>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</si>
  <si>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</si>
  <si>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</si>
  <si>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</si>
  <si>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</si>
  <si>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</si>
  <si>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</si>
  <si>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</si>
  <si>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</si>
  <si>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</si>
  <si>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</si>
  <si>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</si>
  <si>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</si>
  <si>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</si>
  <si>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</si>
  <si>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</si>
  <si>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</si>
  <si>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</si>
  <si>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</si>
  <si>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</si>
  <si>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</si>
  <si>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</si>
  <si>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</si>
  <si>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</si>
  <si>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</si>
  <si>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</si>
  <si>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</si>
  <si>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</si>
  <si>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</si>
  <si>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</si>
  <si>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</si>
  <si>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</si>
  <si>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</si>
  <si>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</si>
  <si>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</si>
  <si>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</si>
  <si>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</si>
  <si>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</si>
  <si>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</si>
  <si>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</si>
  <si>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</si>
  <si>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</si>
  <si>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</si>
  <si>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</si>
  <si>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</si>
  <si>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</si>
  <si>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</si>
  <si>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</si>
  <si>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</si>
  <si>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</si>
  <si>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</si>
  <si>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</si>
  <si>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</si>
  <si>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</si>
  <si>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</si>
  <si>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</si>
  <si>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</si>
  <si>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</si>
  <si>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</si>
  <si>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</si>
  <si>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</si>
  <si>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</si>
  <si>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</si>
  <si>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</si>
  <si>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</si>
  <si>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</si>
  <si>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</si>
  <si>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</si>
  <si>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</si>
  <si>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</si>
  <si>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</si>
  <si>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</si>
  <si>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</si>
  <si>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</si>
  <si>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</si>
  <si>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</si>
  <si>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</si>
  <si>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</si>
  <si>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</si>
  <si>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</si>
  <si>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</si>
  <si>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</si>
  <si>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</si>
  <si>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</si>
  <si>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</si>
  <si>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</si>
  <si>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</si>
  <si>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</si>
  <si>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</si>
  <si>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</si>
  <si>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</si>
  <si>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</si>
  <si>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</si>
  <si>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</si>
  <si>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</si>
  <si>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</si>
  <si>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</si>
  <si>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</si>
  <si>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</si>
  <si>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</si>
  <si>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</si>
  <si>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</si>
  <si>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</si>
  <si>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</si>
  <si>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</si>
  <si>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</si>
  <si>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</si>
  <si>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</si>
  <si>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</si>
  <si>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</si>
  <si>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</si>
  <si>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</si>
  <si>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</si>
  <si>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</si>
  <si>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</si>
  <si>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</si>
  <si>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</si>
  <si>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</si>
  <si>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</si>
  <si>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</si>
  <si>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</si>
  <si>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</si>
  <si>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</si>
  <si>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</si>
  <si>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</si>
  <si>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</si>
  <si>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</si>
  <si>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</si>
  <si>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</si>
  <si>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</si>
  <si>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</si>
  <si>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</si>
  <si>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</si>
  <si>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</si>
  <si>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</si>
  <si>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</si>
  <si>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</si>
  <si>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</si>
  <si>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</si>
  <si>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</si>
  <si>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</si>
  <si>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</si>
  <si>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</si>
  <si>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</si>
  <si>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</si>
  <si>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</si>
  <si>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</si>
  <si>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</si>
  <si>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</si>
  <si>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</si>
  <si>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</si>
  <si>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</si>
  <si>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</si>
  <si>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</si>
  <si>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</si>
  <si>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</si>
  <si>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</si>
  <si>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</si>
  <si>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</si>
  <si>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</si>
  <si>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</si>
  <si>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</si>
  <si>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</si>
  <si>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</si>
  <si>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</si>
  <si>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</si>
  <si>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</si>
  <si>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</si>
  <si>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</si>
  <si>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</si>
  <si>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</si>
  <si>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</si>
  <si>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</si>
  <si>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</si>
  <si>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</si>
  <si>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</si>
  <si>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</si>
  <si>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</si>
  <si>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</si>
  <si>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</si>
  <si>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</si>
  <si>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</si>
  <si>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</si>
  <si>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</si>
  <si>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</si>
  <si>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</si>
  <si>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</si>
  <si>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</si>
  <si>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</si>
  <si>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</si>
  <si>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</si>
  <si>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</si>
  <si>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</si>
  <si>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</si>
  <si>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</si>
  <si>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</si>
  <si>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</si>
  <si>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</si>
  <si>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</si>
  <si>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</si>
  <si>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</si>
  <si>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</si>
  <si>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</si>
  <si>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</si>
  <si>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</si>
  <si>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</si>
  <si>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</si>
  <si>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</si>
  <si>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</si>
  <si>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</si>
  <si>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</si>
  <si>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</si>
  <si>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</si>
  <si>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</si>
  <si>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</si>
  <si>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</si>
  <si>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</si>
  <si>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</si>
  <si>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</si>
  <si>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</si>
  <si>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</si>
  <si>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</si>
  <si>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</si>
  <si>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</si>
  <si>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</si>
  <si>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</si>
  <si>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</si>
  <si>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</si>
  <si>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</si>
  <si>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</si>
  <si>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</si>
  <si>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</si>
  <si>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</si>
  <si>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</si>
  <si>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</si>
  <si>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</si>
  <si>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</si>
  <si>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</si>
  <si>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</si>
  <si>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</si>
  <si>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</si>
  <si>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</si>
  <si>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</si>
  <si>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</si>
  <si>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</si>
  <si>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</si>
  <si>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</si>
  <si>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</si>
  <si>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</si>
  <si>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</si>
  <si>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</si>
  <si>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</si>
  <si>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</si>
  <si>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</si>
  <si>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</si>
  <si>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</si>
  <si>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</si>
  <si>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</si>
  <si>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</si>
  <si>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</si>
  <si>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</si>
  <si>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</si>
  <si>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</si>
  <si>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</si>
  <si>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</si>
  <si>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</si>
  <si>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</si>
  <si>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</si>
  <si>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</si>
  <si>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</si>
  <si>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</si>
  <si>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</si>
  <si>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</si>
  <si>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</si>
  <si>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</si>
  <si>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</si>
  <si>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</si>
  <si>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</si>
  <si>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</si>
  <si>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</si>
  <si>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</si>
  <si>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</si>
  <si>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</si>
  <si>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</si>
  <si>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</si>
  <si>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</si>
  <si>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</si>
  <si>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</si>
  <si>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</si>
  <si>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</si>
  <si>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</si>
  <si>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</si>
  <si>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</si>
  <si>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</si>
  <si>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</si>
  <si>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</si>
  <si>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</si>
  <si>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</si>
  <si>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</si>
  <si>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</si>
  <si>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</si>
  <si>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</si>
  <si>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</si>
  <si>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</si>
  <si>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</si>
  <si>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</si>
  <si>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</si>
  <si>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</si>
  <si>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</si>
  <si>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</si>
  <si>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</si>
  <si>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</si>
  <si>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</si>
  <si>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</si>
  <si>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</si>
  <si>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</si>
  <si>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</si>
  <si>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</si>
  <si>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</si>
  <si>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</si>
  <si>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</si>
  <si>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</si>
  <si>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</si>
  <si>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</si>
  <si>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</si>
  <si>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</si>
  <si>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</si>
  <si>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</si>
  <si>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</si>
  <si>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</si>
  <si>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</si>
  <si>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</si>
  <si>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</si>
  <si>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</si>
  <si>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</si>
  <si>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</si>
  <si>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</si>
  <si>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</si>
  <si>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</si>
  <si>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</si>
  <si>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</si>
  <si>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</si>
  <si>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</si>
  <si>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</si>
  <si>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</si>
  <si>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</si>
  <si>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</si>
  <si>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</si>
  <si>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</si>
  <si>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</si>
  <si>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</si>
  <si>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</si>
  <si>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</si>
  <si>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</si>
  <si>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</si>
  <si>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</si>
  <si>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</si>
  <si>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</si>
  <si>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</si>
  <si>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</si>
  <si>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</si>
  <si>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</si>
  <si>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</si>
  <si>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</si>
  <si>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</si>
  <si>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</si>
  <si>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</si>
  <si>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</si>
  <si>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</si>
  <si>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</si>
  <si>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</si>
  <si>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</si>
  <si>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</si>
  <si>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</si>
  <si>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</si>
  <si>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</si>
  <si>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</si>
  <si>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</si>
  <si>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</si>
  <si>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</si>
  <si>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</si>
  <si>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</si>
  <si>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</si>
  <si>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</si>
  <si>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</si>
  <si>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</si>
  <si>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</si>
  <si>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</si>
  <si>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</si>
  <si>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</si>
  <si>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</si>
  <si>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</si>
  <si>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</si>
  <si>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</si>
  <si>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</si>
  <si>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</si>
  <si>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</si>
  <si>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</si>
  <si>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</si>
  <si>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</si>
  <si>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</si>
  <si>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</si>
  <si>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</si>
  <si>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</si>
  <si>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</si>
  <si>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</si>
  <si>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</si>
  <si>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</si>
  <si>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</si>
  <si>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</si>
  <si>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</si>
  <si>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</si>
  <si>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</si>
  <si>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</si>
  <si>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</si>
  <si>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</si>
  <si>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</si>
  <si>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</si>
  <si>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</si>
  <si>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</si>
  <si>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</si>
  <si>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</si>
  <si>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</si>
  <si>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</si>
  <si>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</si>
  <si>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</si>
  <si>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</si>
  <si>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</si>
  <si>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</si>
  <si>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</si>
  <si>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</si>
  <si>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</si>
  <si>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</si>
  <si>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</si>
  <si>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</si>
  <si>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</si>
  <si>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</si>
  <si>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</si>
  <si>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</si>
  <si>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</si>
  <si>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</si>
  <si>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</si>
  <si>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</si>
  <si>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</si>
  <si>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</si>
  <si>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</si>
  <si>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</si>
  <si>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</si>
  <si>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</si>
  <si>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</si>
  <si>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</si>
  <si>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</si>
  <si>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</si>
  <si>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</si>
  <si>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</si>
  <si>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</si>
  <si>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</si>
  <si>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</si>
  <si>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</si>
  <si>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</si>
  <si>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</si>
  <si>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</si>
  <si>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</si>
  <si>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</si>
  <si>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</si>
  <si>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</si>
  <si>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</si>
  <si>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</si>
  <si>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</si>
  <si>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</si>
  <si>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</si>
  <si>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</si>
  <si>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</si>
  <si>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</si>
  <si>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</si>
  <si>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</si>
  <si>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</si>
  <si>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</si>
  <si>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</si>
  <si>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</si>
  <si>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</si>
  <si>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</si>
  <si>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</si>
  <si>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</si>
  <si>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</si>
  <si>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</si>
  <si>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</si>
  <si>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</si>
  <si>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</si>
  <si>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</si>
  <si>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</si>
  <si>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</si>
  <si>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</si>
  <si>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</si>
  <si>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</si>
  <si>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</si>
  <si>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</si>
  <si>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</si>
  <si>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</si>
  <si>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</si>
  <si>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</si>
  <si>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</si>
  <si>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</si>
  <si>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</si>
  <si>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</si>
  <si>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</si>
  <si>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</si>
  <si>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</si>
  <si>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</si>
  <si>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</si>
  <si>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</si>
  <si>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</si>
  <si>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</si>
  <si>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</si>
  <si>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</si>
  <si>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</si>
  <si>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</si>
  <si>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</si>
  <si>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</si>
  <si>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</si>
  <si>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</si>
  <si>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</si>
  <si>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</si>
  <si>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</si>
  <si>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</si>
  <si>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</si>
  <si>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</si>
  <si>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</si>
  <si>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</si>
  <si>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</si>
  <si>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</si>
  <si>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</si>
  <si>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</si>
  <si>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</si>
  <si>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</si>
  <si>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</si>
  <si>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</si>
  <si>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</si>
  <si>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</si>
  <si>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</si>
  <si>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</si>
  <si>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</si>
  <si>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</si>
  <si>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</si>
  <si>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</si>
  <si>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</si>
  <si>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</si>
  <si>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</si>
  <si>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</si>
  <si>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</si>
  <si>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</si>
  <si>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</si>
  <si>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</si>
  <si>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</si>
  <si>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</si>
  <si>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</si>
  <si>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</si>
  <si>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</si>
  <si>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</si>
  <si>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</si>
  <si>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</si>
  <si>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</si>
  <si>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</si>
  <si>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</si>
  <si>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</si>
  <si>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</si>
  <si>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</si>
  <si>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</si>
  <si>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</si>
  <si>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</si>
  <si>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</si>
  <si>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</si>
  <si>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</si>
  <si>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</si>
  <si>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</si>
  <si>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</si>
  <si>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</si>
  <si>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</si>
  <si>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</si>
  <si>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</si>
  <si>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</si>
  <si>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</si>
  <si>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</si>
  <si>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</si>
  <si>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</si>
  <si>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</si>
  <si>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</si>
  <si>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</si>
  <si>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</si>
  <si>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</si>
  <si>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</si>
  <si>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</si>
  <si>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</si>
  <si>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</si>
  <si>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</si>
  <si>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</si>
  <si>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</si>
  <si>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</si>
  <si>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</si>
  <si>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</si>
  <si>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</si>
  <si>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</si>
  <si>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</si>
  <si>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</si>
  <si>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</si>
  <si>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</si>
  <si>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</si>
  <si>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</si>
  <si>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</si>
  <si>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</si>
  <si>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</si>
  <si>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</si>
  <si>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</si>
  <si>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</si>
  <si>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</si>
  <si>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</si>
  <si>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</si>
  <si>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</si>
  <si>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</si>
  <si>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</si>
  <si>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</si>
  <si>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</si>
  <si>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</si>
  <si>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</si>
  <si>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</si>
  <si>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</si>
  <si>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</si>
  <si>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</si>
  <si>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</si>
  <si>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</si>
  <si>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</si>
  <si>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</si>
  <si>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</si>
  <si>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</si>
  <si>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</si>
  <si>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</si>
  <si>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</si>
  <si>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</si>
  <si>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</si>
  <si>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</si>
  <si>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</si>
  <si>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</si>
  <si>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</si>
  <si>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</si>
  <si>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</si>
  <si>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</si>
  <si>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</si>
  <si>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</si>
  <si>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</si>
  <si>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</si>
  <si>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</si>
  <si>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</si>
  <si>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</si>
  <si>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</si>
  <si>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</si>
  <si>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</si>
  <si>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</si>
  <si>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</si>
  <si>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</si>
  <si>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</si>
  <si>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</si>
  <si>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</si>
  <si>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</si>
  <si>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</si>
  <si>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</si>
  <si>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</si>
  <si>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</si>
  <si>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</si>
  <si>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</si>
  <si>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</si>
  <si>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</si>
  <si>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</si>
  <si>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</si>
  <si>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</si>
  <si>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</si>
  <si>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</si>
  <si>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</si>
  <si>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</si>
  <si>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</si>
  <si>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</si>
  <si>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</si>
  <si>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</si>
  <si>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</si>
  <si>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</si>
  <si>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</si>
  <si>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</si>
  <si>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</si>
  <si>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</si>
  <si>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</si>
  <si>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</si>
  <si>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</si>
  <si>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</si>
  <si>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</si>
  <si>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</si>
  <si>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</si>
  <si>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</si>
  <si>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</si>
  <si>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</si>
  <si>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</si>
  <si>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</si>
  <si>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</si>
  <si>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</si>
  <si>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</si>
  <si>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</si>
  <si>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</si>
  <si>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</si>
  <si>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</si>
  <si>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</si>
  <si>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</si>
  <si>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</si>
  <si>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</si>
  <si>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</si>
  <si>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</si>
  <si>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</si>
  <si>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</si>
  <si>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</si>
  <si>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</si>
  <si>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</si>
  <si>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</si>
  <si>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</si>
  <si>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</si>
  <si>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</si>
  <si>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</si>
  <si>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</si>
  <si>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</si>
  <si>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</si>
  <si>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</si>
  <si>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</si>
  <si>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</si>
  <si>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</si>
  <si>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</si>
  <si>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</si>
  <si>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</si>
  <si>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</si>
  <si>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</si>
  <si>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</si>
  <si>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</si>
  <si>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</si>
  <si>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</si>
  <si>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</si>
  <si>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</si>
  <si>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</si>
  <si>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</si>
  <si>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</si>
  <si>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</si>
  <si>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</si>
  <si>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</si>
  <si>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</si>
  <si>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</si>
  <si>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</si>
  <si>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</si>
  <si>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</si>
  <si>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</si>
  <si>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</si>
  <si>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</si>
  <si>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</si>
  <si>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</si>
  <si>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</si>
  <si>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</si>
  <si>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</si>
  <si>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</si>
  <si>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</si>
  <si>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</si>
  <si>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</si>
  <si>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</si>
  <si>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</si>
  <si>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</si>
  <si>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</si>
  <si>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</si>
  <si>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</si>
  <si>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</si>
  <si>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</si>
  <si>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</si>
  <si>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</si>
  <si>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</si>
  <si>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</si>
  <si>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</si>
  <si>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</si>
  <si>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</si>
  <si>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</si>
  <si>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</si>
  <si>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</si>
  <si>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</si>
  <si>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</si>
  <si>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</si>
  <si>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</si>
  <si>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</si>
  <si>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</si>
  <si>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</si>
  <si>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</si>
  <si>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</si>
  <si>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</si>
  <si>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</si>
  <si>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</si>
  <si>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</si>
  <si>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</si>
  <si>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</si>
  <si>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</si>
  <si>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</si>
  <si>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</si>
  <si>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</si>
  <si>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</si>
  <si>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</si>
  <si>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</si>
  <si>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</si>
  <si>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</si>
  <si>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</si>
  <si>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</si>
  <si>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</si>
  <si>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</si>
  <si>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</si>
  <si>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</si>
  <si>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</si>
  <si>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</si>
  <si>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</si>
  <si>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</si>
  <si>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</si>
  <si>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</si>
  <si>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</si>
  <si>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</si>
  <si>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</si>
  <si>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</si>
  <si>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</si>
  <si>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</si>
  <si>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</si>
  <si>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</si>
  <si>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</si>
  <si>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</si>
  <si>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</si>
  <si>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</si>
  <si>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</si>
  <si>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</si>
  <si>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</si>
  <si>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</si>
  <si>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</si>
  <si>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</si>
  <si>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</si>
  <si>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</si>
  <si>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</si>
  <si>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</si>
  <si>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</si>
  <si>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</si>
  <si>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</si>
  <si>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</si>
  <si>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</si>
  <si>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</si>
  <si>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</si>
  <si>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</si>
  <si>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</si>
  <si>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</si>
  <si>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</si>
  <si>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</si>
  <si>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</si>
  <si>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</si>
  <si>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</si>
  <si>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</si>
  <si>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</si>
  <si>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</si>
  <si>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</si>
  <si>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</si>
  <si>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</si>
  <si>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</si>
  <si>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</si>
  <si>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</si>
  <si>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</si>
  <si>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</si>
  <si>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</si>
  <si>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</si>
  <si>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</si>
  <si>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</si>
  <si>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</si>
  <si>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</si>
  <si>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</si>
  <si>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</si>
  <si>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</si>
  <si>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</si>
  <si>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</si>
  <si>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</si>
  <si>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</si>
  <si>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</si>
  <si>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</si>
  <si>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</si>
  <si>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</si>
  <si>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</si>
  <si>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</si>
  <si>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</si>
  <si>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</si>
  <si>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</si>
  <si>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</si>
  <si>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</si>
  <si>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</si>
  <si>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</si>
  <si>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</si>
  <si>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</si>
  <si>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</si>
  <si>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</si>
  <si>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</si>
  <si>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</si>
  <si>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</si>
  <si>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</si>
  <si>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</si>
  <si>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</si>
  <si>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</si>
  <si>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</si>
  <si>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</si>
  <si>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</si>
  <si>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</si>
  <si>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</si>
  <si>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</si>
  <si>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</si>
  <si>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</si>
  <si>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</si>
  <si>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</si>
  <si>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</si>
  <si>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</si>
  <si>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</si>
  <si>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</si>
  <si>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</si>
  <si>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</si>
  <si>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</si>
  <si>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</si>
  <si>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</si>
  <si>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</si>
  <si>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</si>
  <si>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</si>
  <si>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</si>
  <si>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</si>
  <si>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</si>
  <si>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</si>
  <si>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</si>
  <si>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</si>
  <si>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</si>
  <si>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</si>
  <si>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</si>
  <si>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</si>
  <si>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</si>
  <si>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</si>
  <si>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</si>
  <si>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</si>
  <si>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</si>
  <si>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</si>
  <si>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</si>
  <si>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</si>
  <si>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</si>
  <si>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</si>
  <si>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</si>
  <si>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</si>
  <si>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</si>
  <si>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</si>
  <si>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</si>
  <si>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</si>
  <si>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</si>
  <si>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</si>
  <si>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</si>
  <si>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</si>
  <si>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</si>
  <si>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</si>
  <si>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</si>
  <si>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</si>
  <si>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</si>
  <si>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</si>
  <si>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</si>
  <si>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</si>
  <si>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</si>
  <si>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</si>
  <si>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</si>
  <si>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</si>
  <si>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</si>
  <si>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</si>
  <si>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</si>
  <si>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</si>
  <si>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</si>
  <si>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</si>
  <si>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</si>
  <si>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</si>
  <si>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</si>
  <si>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</si>
  <si>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</si>
  <si>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</si>
  <si>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</si>
  <si>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</si>
  <si>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</si>
  <si>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</si>
  <si>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</si>
  <si>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</si>
  <si>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</si>
  <si>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</si>
  <si>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</si>
  <si>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</si>
  <si>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</si>
  <si>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</si>
  <si>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</si>
  <si>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</si>
  <si>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</si>
  <si>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</si>
  <si>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</si>
  <si>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</si>
  <si>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</si>
  <si>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</si>
  <si>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</si>
  <si>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</si>
  <si>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</si>
  <si>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</si>
  <si>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</si>
  <si>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</si>
  <si>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</si>
  <si>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</si>
  <si>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</si>
  <si>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</si>
  <si>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</si>
  <si>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</si>
  <si>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</si>
  <si>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</si>
  <si>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</si>
  <si>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</si>
  <si>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</si>
  <si>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</si>
  <si>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</si>
  <si>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</si>
  <si>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</si>
  <si>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</si>
  <si>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</si>
  <si>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</si>
  <si>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</si>
  <si>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</si>
  <si>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</si>
  <si>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</si>
  <si>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</si>
  <si>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</si>
  <si>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</si>
  <si>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</si>
  <si>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</si>
  <si>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</si>
  <si>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</si>
  <si>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</si>
  <si>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</si>
  <si>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</si>
  <si>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</si>
  <si>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</si>
  <si>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</si>
  <si>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</si>
  <si>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</si>
  <si>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</si>
  <si>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</si>
  <si>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</si>
  <si>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</si>
  <si>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</si>
  <si>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</si>
  <si>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</si>
  <si>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</si>
  <si>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</si>
  <si>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</si>
  <si>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</si>
  <si>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</si>
  <si>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</si>
  <si>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</si>
  <si>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</si>
  <si>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</si>
  <si>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</si>
  <si>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</si>
  <si>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</si>
  <si>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</si>
  <si>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</si>
  <si>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</si>
  <si>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</si>
  <si>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</si>
  <si>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</si>
  <si>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</si>
  <si>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</si>
  <si>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</si>
  <si>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</si>
  <si>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</si>
  <si>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</si>
  <si>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</si>
  <si>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</si>
  <si>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</si>
  <si>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</si>
  <si>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</si>
  <si>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</si>
  <si>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</si>
  <si>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</si>
  <si>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</si>
  <si>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</si>
  <si>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</si>
  <si>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</si>
  <si>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</si>
  <si>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</si>
  <si>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</si>
  <si>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</si>
  <si>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</si>
  <si>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</si>
  <si>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</si>
  <si>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</si>
  <si>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</si>
  <si>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</si>
  <si>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</si>
  <si>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</si>
  <si>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</si>
  <si>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</si>
  <si>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</si>
  <si>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</si>
  <si>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</si>
  <si>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</si>
  <si>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</si>
  <si>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</si>
  <si>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</si>
  <si>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</si>
  <si>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</si>
  <si>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</si>
  <si>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</si>
  <si>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</si>
  <si>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</si>
  <si>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</si>
  <si>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</si>
  <si>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</si>
  <si>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</si>
  <si>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</si>
  <si>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</si>
  <si>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</si>
  <si>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</si>
  <si>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</si>
  <si>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</si>
  <si>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</si>
  <si>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</si>
  <si>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</si>
  <si>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</si>
  <si>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</si>
  <si>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</si>
  <si>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</si>
  <si>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</si>
  <si>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</si>
  <si>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</si>
  <si>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</si>
  <si>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</si>
  <si>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</si>
  <si>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</si>
  <si>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</si>
  <si>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</si>
  <si>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</si>
  <si>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</si>
  <si>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</si>
  <si>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</si>
  <si>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</si>
  <si>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</si>
  <si>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</si>
  <si>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</si>
  <si>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</si>
  <si>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</si>
  <si>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</si>
  <si>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</si>
  <si>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</si>
  <si>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</si>
  <si>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</si>
  <si>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</si>
  <si>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</si>
  <si>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</si>
  <si>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</si>
  <si>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</si>
  <si>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</si>
  <si>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</si>
  <si>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</si>
  <si>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</si>
  <si>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</si>
  <si>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</si>
  <si>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</si>
  <si>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</si>
  <si>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</si>
  <si>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</si>
  <si>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</si>
  <si>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</si>
  <si>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</si>
  <si>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</si>
  <si>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</si>
  <si>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</si>
  <si>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</si>
  <si>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</si>
  <si>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</si>
  <si>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</si>
  <si>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</si>
  <si>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</si>
  <si>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</si>
  <si>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</si>
  <si>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</si>
  <si>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</si>
  <si>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</si>
  <si>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</si>
  <si>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</si>
  <si>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</si>
  <si>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</si>
  <si>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</si>
  <si>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</si>
  <si>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</si>
  <si>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</si>
  <si>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</si>
  <si>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</si>
  <si>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</si>
  <si>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</si>
  <si>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</si>
  <si>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</si>
  <si>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</si>
  <si>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</si>
  <si>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</si>
  <si>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</si>
  <si>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</si>
  <si>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</si>
  <si>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</si>
  <si>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</si>
  <si>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</si>
  <si>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</si>
  <si>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</si>
  <si>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</si>
  <si>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</si>
  <si>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</si>
  <si>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</si>
  <si>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</si>
  <si>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</si>
  <si>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</si>
  <si>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</si>
  <si>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</si>
  <si>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</si>
  <si>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</si>
  <si>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</si>
  <si>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</si>
  <si>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</si>
  <si>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</si>
  <si>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</si>
  <si>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</si>
  <si>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</si>
  <si>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</si>
  <si>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</si>
  <si>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</si>
  <si>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</si>
  <si>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</si>
  <si>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</si>
  <si>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</si>
  <si>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</si>
  <si>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</si>
  <si>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</si>
  <si>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</si>
  <si>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</si>
  <si>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</si>
  <si>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</si>
  <si>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</si>
  <si>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</si>
  <si>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</si>
  <si>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</si>
  <si>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</si>
  <si>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</si>
  <si>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</si>
  <si>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</si>
  <si>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</si>
  <si>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</si>
  <si>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</si>
  <si>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</si>
  <si>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</si>
  <si>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</si>
  <si>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</si>
  <si>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</si>
  <si>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</si>
  <si>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</si>
  <si>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</si>
  <si>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</si>
  <si>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</si>
  <si>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</si>
  <si>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</si>
  <si>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</si>
  <si>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</si>
  <si>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</si>
  <si>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</si>
  <si>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</si>
  <si>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</si>
  <si>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</si>
  <si>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</si>
  <si>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</si>
  <si>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</si>
  <si>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</si>
  <si>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</si>
  <si>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</si>
  <si>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</si>
  <si>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</si>
  <si>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</si>
  <si>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</si>
  <si>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</si>
  <si>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</si>
  <si>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</si>
  <si>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</si>
  <si>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</si>
  <si>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</si>
  <si>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</si>
  <si>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</si>
  <si>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</si>
  <si>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</si>
  <si>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</si>
  <si>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</si>
  <si>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</si>
  <si>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</si>
  <si>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</si>
  <si>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</si>
  <si>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</si>
  <si>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</si>
  <si>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</si>
  <si>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</si>
  <si>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</si>
  <si>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</si>
  <si>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</si>
  <si>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</si>
  <si>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</si>
  <si>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</si>
  <si>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</si>
  <si>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</si>
  <si>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</si>
  <si>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</si>
  <si>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</si>
  <si>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</si>
  <si>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</si>
  <si>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</si>
  <si>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</si>
  <si>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</si>
  <si>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</si>
  <si>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</si>
  <si>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</si>
  <si>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</si>
  <si>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</si>
  <si>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</si>
  <si>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</si>
  <si>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</si>
  <si>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</si>
  <si>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</si>
  <si>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</si>
  <si>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</si>
  <si>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</si>
  <si>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</si>
  <si>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</si>
  <si>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</si>
  <si>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</si>
  <si>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</si>
  <si>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</si>
  <si>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</si>
  <si>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</si>
  <si>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</si>
  <si>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</si>
  <si>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</si>
  <si>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</si>
  <si>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</si>
  <si>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</si>
  <si>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</si>
  <si>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</si>
  <si>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</si>
  <si>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</si>
  <si>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</si>
  <si>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</si>
  <si>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</si>
  <si>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</si>
  <si>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</si>
  <si>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</si>
  <si>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</si>
  <si>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</si>
  <si>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</si>
  <si>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</si>
  <si>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</si>
  <si>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</si>
  <si>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</si>
  <si>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</si>
  <si>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</si>
  <si>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</si>
  <si>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</si>
  <si>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</si>
  <si>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</si>
  <si>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</si>
  <si>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</si>
  <si>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</si>
  <si>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</si>
  <si>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</si>
  <si>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</si>
  <si>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</si>
  <si>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</si>
  <si>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</si>
  <si>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</si>
  <si>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</si>
  <si>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</si>
  <si>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</si>
  <si>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</si>
  <si>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</si>
  <si>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</si>
  <si>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</si>
  <si>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</si>
  <si>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</si>
  <si>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</si>
  <si>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</si>
  <si>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</si>
  <si>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</si>
  <si>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</si>
  <si>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</si>
  <si>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</si>
  <si>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</si>
  <si>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</si>
  <si>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</si>
  <si>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</si>
  <si>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</si>
  <si>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</si>
  <si>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</si>
  <si>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</si>
  <si>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</si>
  <si>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</si>
  <si>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</si>
  <si>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</si>
  <si>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</si>
  <si>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</si>
  <si>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</si>
  <si>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</si>
  <si>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</si>
  <si>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</si>
  <si>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</si>
  <si>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</si>
  <si>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</si>
  <si>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</si>
  <si>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</si>
  <si>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</si>
  <si>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</si>
  <si>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</si>
  <si>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</si>
  <si>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</si>
  <si>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</si>
  <si>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</si>
  <si>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</si>
  <si>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</si>
  <si>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</si>
  <si>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</si>
  <si>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</si>
  <si>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</si>
  <si>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</si>
  <si>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</si>
  <si>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</si>
  <si>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</si>
  <si>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</si>
  <si>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</si>
  <si>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</si>
  <si>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</si>
  <si>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</si>
  <si>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</si>
  <si>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</si>
  <si>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</si>
  <si>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</si>
  <si>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</si>
  <si>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</si>
  <si>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</si>
  <si>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</si>
  <si>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</si>
  <si>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</si>
  <si>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</si>
  <si>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</si>
  <si>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</si>
  <si>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</si>
  <si>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</si>
  <si>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</si>
  <si>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</si>
  <si>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</si>
  <si>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</si>
  <si>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</si>
  <si>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</si>
  <si>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</si>
  <si>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</si>
  <si>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</si>
  <si>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</si>
  <si>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</si>
  <si>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</si>
  <si>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</si>
  <si>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</si>
  <si>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</si>
  <si>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</si>
  <si>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</si>
  <si>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</si>
  <si>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</si>
  <si>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</si>
  <si>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</si>
  <si>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</si>
  <si>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</si>
  <si>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</si>
  <si>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</si>
  <si>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</si>
  <si>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</si>
  <si>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</si>
  <si>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</si>
  <si>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</si>
  <si>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</si>
  <si>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</si>
  <si>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</si>
  <si>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</si>
  <si>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</si>
  <si>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</si>
  <si>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</si>
  <si>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</si>
  <si>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</si>
  <si>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</si>
  <si>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</si>
  <si>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</si>
  <si>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</si>
  <si>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</si>
  <si>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</si>
  <si>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</si>
  <si>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</si>
  <si>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</si>
  <si>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</si>
  <si>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</si>
  <si>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</si>
  <si>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</si>
  <si>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</si>
  <si>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</si>
  <si>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</si>
  <si>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</si>
  <si>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</si>
  <si>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</si>
  <si>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</si>
  <si>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</si>
  <si>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</si>
  <si>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</si>
  <si>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</si>
  <si>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</si>
  <si>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</si>
  <si>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</si>
  <si>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</si>
  <si>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</si>
  <si>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</si>
  <si>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</si>
  <si>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</si>
  <si>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</si>
  <si>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</si>
  <si>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</si>
  <si>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</si>
  <si>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</si>
  <si>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</si>
  <si>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</si>
  <si>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</si>
  <si>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</si>
  <si>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</si>
  <si>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</si>
  <si>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</si>
  <si>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</si>
  <si>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</si>
  <si>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</si>
  <si>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</si>
  <si>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</si>
  <si>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</si>
  <si>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</si>
  <si>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</si>
  <si>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</si>
  <si>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</si>
  <si>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</si>
  <si>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</si>
  <si>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</si>
  <si>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</si>
  <si>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</si>
  <si>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</si>
  <si>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</si>
  <si>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</si>
  <si>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</si>
  <si>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</si>
  <si>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</si>
  <si>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</si>
  <si>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</si>
  <si>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</si>
  <si>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</si>
  <si>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</si>
  <si>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</si>
  <si>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</si>
  <si>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</si>
  <si>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</si>
  <si>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</si>
  <si>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</si>
  <si>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</si>
  <si>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</si>
  <si>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</si>
  <si>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</si>
  <si>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</si>
  <si>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</si>
  <si>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</si>
  <si>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</si>
  <si>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</si>
  <si>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</si>
  <si>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</si>
  <si>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</si>
  <si>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</si>
  <si>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</si>
  <si>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</si>
  <si>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</si>
  <si>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</si>
  <si>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</si>
  <si>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</si>
  <si>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</si>
  <si>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</si>
  <si>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</si>
  <si>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</si>
  <si>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</si>
  <si>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</si>
  <si>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</si>
  <si>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</si>
  <si>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</si>
  <si>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</si>
  <si>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</si>
  <si>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</si>
  <si>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</si>
  <si>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</si>
  <si>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</si>
  <si>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</si>
  <si>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</si>
  <si>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</si>
  <si>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</si>
  <si>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</si>
  <si>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</si>
  <si>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</si>
  <si>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</si>
  <si>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</si>
  <si>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</si>
  <si>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</si>
  <si>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</si>
  <si>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</si>
  <si>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</si>
  <si>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</si>
  <si>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</si>
  <si>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</si>
  <si>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</si>
  <si>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</si>
  <si>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</si>
  <si>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</si>
  <si>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</si>
  <si>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</si>
  <si>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</si>
  <si>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</si>
  <si>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</si>
  <si>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</si>
  <si>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</si>
  <si>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</si>
  <si>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</si>
  <si>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</si>
  <si>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</si>
  <si>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</si>
  <si>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</si>
  <si>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</si>
  <si>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</si>
  <si>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</si>
  <si>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</si>
  <si>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</si>
  <si>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</si>
  <si>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</si>
  <si>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</si>
  <si>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</si>
  <si>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</si>
  <si>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</si>
  <si>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</si>
  <si>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</si>
  <si>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</si>
  <si>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</si>
  <si>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</si>
  <si>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</si>
  <si>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</si>
  <si>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</si>
  <si>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</si>
  <si>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</si>
  <si>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</si>
  <si>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</si>
  <si>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</si>
  <si>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</si>
  <si>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</si>
  <si>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</si>
  <si>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</si>
  <si>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</si>
  <si>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</si>
  <si>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</si>
  <si>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</si>
  <si>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</si>
  <si>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</si>
  <si>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</si>
  <si>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</si>
  <si>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</si>
  <si>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</si>
  <si>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</si>
  <si>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</si>
  <si>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</si>
  <si>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</si>
  <si>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</si>
  <si>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</si>
  <si>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</si>
  <si>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</si>
  <si>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</si>
  <si>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</si>
  <si>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</si>
  <si>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</si>
  <si>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</si>
  <si>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</si>
  <si>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</si>
  <si>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</si>
  <si>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</si>
  <si>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</si>
  <si>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</si>
  <si>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</si>
  <si>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</si>
  <si>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</si>
  <si>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</si>
  <si>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</si>
  <si>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</si>
  <si>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</si>
  <si>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</si>
  <si>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</si>
  <si>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</si>
  <si>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</si>
  <si>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</si>
  <si>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</si>
  <si>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</si>
  <si>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</si>
  <si>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</si>
  <si>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</si>
  <si>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</si>
  <si>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</si>
  <si>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</si>
  <si>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</si>
  <si>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</si>
  <si>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</si>
  <si>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</si>
  <si>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</si>
  <si>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</si>
  <si>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</si>
  <si>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</si>
  <si>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</si>
  <si>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</si>
  <si>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</si>
  <si>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</si>
  <si>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</si>
  <si>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</si>
  <si>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</si>
  <si>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</si>
  <si>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</si>
  <si>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</si>
  <si>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</si>
  <si>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</si>
  <si>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</si>
  <si>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</si>
  <si>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</si>
  <si>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</si>
  <si>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</si>
  <si>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</si>
  <si>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</si>
  <si>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</si>
  <si>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</si>
  <si>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</si>
  <si>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</si>
  <si>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</si>
  <si>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</si>
  <si>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</si>
  <si>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</si>
  <si>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</si>
  <si>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</si>
  <si>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</si>
  <si>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</si>
  <si>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</si>
  <si>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</si>
  <si>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</si>
  <si>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</si>
  <si>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</si>
  <si>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</si>
  <si>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</si>
  <si>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</si>
  <si>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</si>
  <si>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</si>
  <si>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</si>
  <si>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</si>
  <si>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</si>
  <si>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</si>
  <si>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</si>
  <si>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</si>
  <si>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</si>
  <si>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</si>
  <si>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</si>
  <si>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</si>
  <si>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</si>
  <si>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</si>
  <si>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</si>
  <si>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</si>
  <si>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</si>
  <si>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</si>
  <si>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</si>
  <si>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</si>
  <si>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</si>
  <si>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</si>
  <si>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</si>
  <si>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</si>
  <si>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</si>
  <si>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</si>
  <si>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</si>
  <si>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</si>
  <si>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</si>
  <si>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</si>
  <si>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</si>
  <si>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</si>
  <si>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</si>
  <si>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</si>
  <si>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</si>
  <si>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</si>
  <si>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</si>
  <si>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</si>
  <si>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</si>
  <si>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</si>
  <si>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</si>
  <si>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</si>
  <si>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</si>
  <si>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</si>
  <si>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</si>
  <si>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</si>
  <si>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</si>
  <si>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</si>
  <si>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</si>
  <si>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</si>
  <si>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</si>
  <si>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</si>
  <si>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</si>
  <si>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</si>
  <si>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</si>
  <si>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</si>
  <si>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</si>
  <si>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</si>
  <si>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</si>
  <si>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</si>
  <si>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</si>
  <si>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</si>
  <si>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</si>
  <si>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</si>
  <si>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</si>
  <si>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</si>
  <si>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</si>
  <si>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</si>
  <si>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</si>
  <si>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</si>
  <si>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</si>
  <si>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</si>
  <si>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</si>
  <si>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</si>
  <si>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</si>
  <si>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</si>
  <si>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</si>
  <si>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</si>
  <si>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</si>
  <si>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</si>
  <si>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</si>
  <si>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</si>
  <si>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</si>
  <si>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</si>
  <si>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</si>
  <si>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</si>
  <si>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</si>
  <si>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</si>
  <si>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</si>
  <si>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</si>
  <si>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</si>
  <si>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</si>
  <si>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</si>
  <si>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</si>
  <si>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</si>
  <si>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</si>
  <si>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</si>
  <si>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</si>
  <si>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</si>
  <si>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</si>
  <si>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</si>
  <si>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</si>
  <si>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</si>
  <si>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</si>
  <si>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</si>
  <si>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</si>
  <si>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</si>
  <si>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</si>
  <si>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</si>
  <si>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</si>
  <si>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</si>
  <si>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</si>
  <si>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</si>
  <si>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</si>
  <si>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</si>
  <si>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</si>
  <si>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</si>
  <si>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</si>
  <si>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</si>
  <si>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</si>
  <si>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</si>
  <si>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</si>
  <si>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</si>
  <si>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</si>
  <si>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</si>
  <si>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</si>
  <si>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</si>
  <si>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</si>
  <si>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</si>
  <si>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</si>
  <si>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</si>
  <si>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</si>
  <si>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</si>
  <si>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</si>
  <si>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</si>
  <si>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</si>
  <si>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</si>
  <si>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</si>
  <si>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</si>
  <si>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</si>
  <si>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</si>
  <si>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</si>
  <si>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</si>
  <si>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</si>
  <si>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</si>
  <si>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</si>
  <si>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</si>
  <si>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</si>
  <si>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</si>
  <si>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</si>
  <si>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</si>
  <si>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</si>
  <si>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</si>
  <si>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</si>
  <si>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</si>
  <si>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</si>
  <si>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</si>
  <si>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</si>
  <si>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</si>
  <si>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</si>
  <si>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</si>
  <si>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</si>
  <si>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</si>
  <si>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</si>
  <si>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</si>
  <si>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</si>
  <si>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</si>
  <si>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</si>
  <si>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</si>
  <si>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</si>
  <si>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</si>
  <si>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</si>
  <si>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</si>
  <si>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</si>
  <si>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</si>
  <si>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</si>
  <si>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</si>
  <si>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</si>
  <si>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</si>
  <si>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</si>
  <si>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</si>
  <si>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</si>
  <si>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</si>
  <si>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</si>
  <si>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</si>
  <si>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</si>
  <si>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</si>
  <si>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</si>
  <si>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</si>
  <si>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</si>
  <si>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</si>
  <si>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</si>
  <si>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</si>
  <si>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</si>
  <si>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</si>
  <si>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</si>
  <si>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</si>
  <si>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</si>
  <si>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</si>
  <si>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</si>
  <si>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</si>
  <si>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</si>
  <si>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</si>
  <si>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</si>
  <si>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</si>
  <si>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</si>
  <si>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</si>
  <si>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</si>
  <si>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</si>
  <si>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</si>
  <si>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</si>
  <si>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</si>
  <si>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</si>
  <si>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</si>
  <si>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</si>
  <si>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</si>
  <si>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</si>
  <si>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</si>
  <si>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</si>
  <si>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</si>
  <si>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</si>
  <si>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</si>
  <si>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</si>
  <si>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</si>
  <si>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</si>
  <si>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</si>
  <si>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</si>
  <si>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</si>
  <si>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</si>
  <si>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</si>
  <si>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</si>
  <si>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</si>
  <si>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</si>
  <si>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</si>
  <si>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</si>
  <si>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</si>
  <si>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</si>
  <si>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</si>
  <si>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</si>
  <si>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</si>
  <si>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</si>
  <si>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</si>
  <si>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</si>
  <si>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</si>
  <si>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</si>
  <si>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</si>
  <si>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</si>
  <si>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</si>
  <si>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</si>
  <si>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</si>
  <si>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</si>
  <si>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</si>
  <si>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</si>
  <si>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</si>
  <si>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</si>
  <si>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</si>
  <si>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</si>
  <si>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</si>
  <si>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</si>
  <si>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</si>
  <si>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</si>
  <si>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</si>
  <si>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</si>
  <si>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</si>
  <si>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</si>
  <si>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</si>
  <si>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</si>
  <si>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</si>
  <si>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</si>
  <si>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</si>
  <si>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</si>
  <si>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</si>
  <si>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</si>
  <si>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</si>
  <si>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</si>
  <si>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</si>
  <si>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</si>
  <si>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</si>
  <si>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</si>
  <si>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</si>
  <si>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</si>
  <si>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</si>
  <si>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</si>
  <si>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</si>
  <si>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</si>
  <si>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</si>
  <si>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</si>
  <si>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</si>
  <si>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</si>
  <si>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</si>
  <si>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</si>
  <si>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</si>
  <si>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</si>
  <si>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</si>
  <si>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</si>
  <si>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</si>
  <si>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</si>
  <si>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</si>
  <si>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</si>
  <si>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</si>
  <si>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</si>
  <si>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</si>
  <si>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</si>
  <si>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</si>
  <si>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</si>
  <si>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</si>
  <si>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</si>
  <si>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</si>
  <si>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</si>
  <si>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</si>
  <si>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</si>
  <si>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</si>
  <si>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</si>
  <si>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</si>
  <si>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</si>
  <si>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</si>
  <si>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</si>
  <si>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</si>
  <si>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</si>
  <si>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</si>
  <si>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</si>
  <si>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</si>
  <si>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</si>
  <si>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</si>
  <si>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</si>
  <si>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</si>
  <si>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</si>
  <si>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</si>
  <si>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</si>
  <si>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</si>
  <si>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</si>
  <si>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</si>
  <si>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</si>
  <si>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</si>
  <si>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</si>
  <si>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</si>
  <si>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</si>
  <si>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</si>
  <si>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</si>
  <si>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</si>
  <si>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</si>
  <si>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</si>
  <si>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</si>
  <si>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</si>
  <si>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</si>
  <si>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</si>
  <si>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</si>
  <si>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</si>
  <si>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</si>
  <si>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</si>
  <si>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</si>
  <si>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</si>
  <si>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</si>
  <si>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</si>
  <si>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</si>
  <si>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</si>
  <si>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</si>
  <si>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</si>
  <si>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</si>
  <si>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</si>
  <si>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</si>
  <si>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</si>
  <si>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</si>
  <si>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</si>
  <si>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</si>
  <si>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</si>
  <si>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</si>
  <si>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</si>
  <si>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</si>
  <si>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</si>
  <si>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</si>
  <si>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</si>
  <si>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</si>
  <si>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</si>
  <si>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</si>
  <si>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</si>
  <si>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</si>
  <si>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</si>
  <si>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</si>
  <si>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</si>
  <si>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</si>
  <si>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</si>
  <si>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</si>
  <si>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</si>
  <si>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</si>
  <si>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</si>
  <si>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</si>
  <si>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</si>
  <si>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</si>
  <si>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</si>
  <si>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</si>
  <si>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</si>
  <si>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</si>
  <si>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</si>
  <si>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</si>
  <si>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</si>
  <si>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</si>
  <si>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</si>
  <si>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</si>
  <si>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</si>
  <si>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</si>
  <si>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</si>
  <si>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</si>
  <si>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</si>
  <si>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</si>
  <si>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</si>
  <si>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</si>
  <si>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</si>
  <si>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</si>
  <si>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</si>
  <si>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</si>
  <si>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</si>
  <si>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</si>
  <si>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</si>
  <si>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</si>
  <si>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</si>
  <si>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</si>
  <si>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</si>
  <si>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</si>
  <si>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</si>
  <si>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</si>
  <si>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</si>
  <si>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</si>
  <si>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</si>
  <si>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</si>
  <si>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</si>
  <si>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</si>
  <si>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</si>
  <si>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</si>
  <si>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</si>
  <si>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</si>
  <si>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</si>
  <si>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</si>
  <si>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</si>
  <si>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</si>
  <si>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</si>
  <si>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</si>
  <si>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</si>
  <si>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</si>
  <si>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</si>
  <si>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</si>
  <si>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</si>
  <si>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</si>
  <si>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</si>
  <si>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</si>
  <si>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</si>
  <si>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</si>
  <si>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</si>
  <si>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</si>
  <si>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</si>
  <si>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</si>
  <si>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</si>
  <si>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</si>
  <si>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</si>
  <si>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</si>
  <si>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</si>
  <si>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</si>
  <si>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</si>
  <si>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</si>
  <si>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</si>
  <si>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</si>
  <si>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</si>
  <si>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</si>
  <si>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</si>
  <si>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</si>
  <si>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</si>
  <si>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</si>
  <si>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</si>
  <si>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</si>
  <si>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</si>
  <si>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</si>
  <si>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</si>
  <si>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</si>
  <si>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</si>
  <si>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</si>
  <si>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</si>
  <si>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</si>
  <si>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</si>
  <si>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</si>
  <si>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</si>
  <si>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</si>
  <si>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</si>
  <si>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</si>
  <si>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</si>
  <si>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</si>
  <si>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</si>
  <si>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</si>
  <si>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</si>
  <si>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</si>
  <si>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</si>
  <si>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</si>
  <si>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</si>
  <si>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</si>
  <si>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</si>
  <si>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</si>
  <si>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</si>
  <si>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</si>
  <si>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</si>
  <si>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</si>
  <si>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</si>
  <si>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</si>
  <si>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</si>
  <si>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</si>
  <si>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</si>
  <si>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</si>
  <si>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</si>
  <si>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</si>
  <si>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</si>
  <si>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</si>
  <si>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</si>
  <si>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</si>
  <si>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</si>
  <si>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</si>
  <si>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</si>
  <si>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</si>
  <si>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</si>
  <si>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</si>
  <si>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</si>
  <si>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</si>
  <si>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</si>
  <si>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</si>
  <si>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</si>
  <si>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</si>
  <si>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</si>
  <si>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</si>
  <si>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</si>
  <si>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</si>
  <si>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</si>
  <si>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</si>
  <si>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</si>
  <si>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</si>
  <si>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</si>
  <si>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</si>
  <si>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</si>
  <si>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</si>
  <si>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</si>
  <si>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</si>
  <si>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</si>
  <si>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</si>
  <si>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</si>
  <si>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</si>
  <si>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</si>
  <si>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</si>
  <si>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</si>
  <si>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</si>
  <si>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</si>
  <si>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</si>
  <si>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</si>
  <si>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</si>
  <si>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</si>
  <si>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</si>
  <si>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</si>
  <si>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</si>
  <si>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</si>
  <si>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</si>
  <si>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</si>
  <si>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</si>
  <si>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</si>
  <si>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</si>
  <si>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</si>
  <si>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</si>
  <si>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</si>
  <si>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</si>
  <si>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</si>
  <si>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</si>
  <si>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</si>
  <si>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</si>
  <si>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</si>
  <si>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</si>
  <si>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</si>
  <si>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</si>
  <si>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</si>
  <si>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</si>
  <si>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</si>
  <si>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</si>
  <si>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</si>
  <si>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</si>
  <si>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</si>
  <si>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</si>
  <si>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</si>
  <si>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</si>
  <si>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</si>
  <si>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</si>
  <si>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</si>
  <si>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</si>
  <si>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</si>
  <si>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</si>
  <si>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</si>
  <si>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</si>
  <si>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</si>
  <si>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</si>
  <si>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</si>
  <si>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</si>
  <si>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</si>
  <si>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</si>
  <si>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</si>
  <si>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</si>
  <si>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</si>
  <si>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</si>
  <si>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</si>
  <si>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</si>
  <si>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</si>
  <si>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</si>
  <si>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</si>
  <si>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</si>
  <si>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</si>
  <si>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</si>
  <si>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</si>
  <si>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</si>
  <si>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</si>
  <si>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</si>
  <si>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</si>
  <si>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</si>
  <si>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</si>
  <si>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</si>
  <si>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</si>
  <si>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</si>
  <si>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</si>
  <si>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</si>
  <si>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</si>
  <si>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</si>
  <si>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</si>
  <si>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</si>
  <si>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</si>
  <si>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</si>
  <si>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</si>
  <si>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</si>
  <si>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</si>
  <si>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</si>
  <si>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</si>
  <si>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</si>
  <si>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</si>
  <si>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</si>
  <si>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</si>
  <si>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</si>
  <si>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</si>
  <si>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</si>
  <si>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</si>
  <si>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</si>
  <si>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</si>
  <si>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</si>
  <si>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</si>
  <si>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</si>
  <si>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</si>
  <si>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</si>
  <si>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</si>
  <si>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</si>
  <si>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</si>
  <si>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</si>
  <si>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</si>
  <si>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</si>
  <si>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</si>
  <si>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</si>
  <si>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</si>
  <si>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</si>
  <si>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</si>
  <si>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</si>
  <si>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</si>
  <si>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</si>
  <si>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</si>
  <si>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</si>
  <si>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</si>
  <si>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</si>
  <si>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</si>
  <si>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</si>
  <si>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</si>
  <si>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</si>
  <si>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</si>
  <si>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</si>
  <si>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</si>
  <si>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</si>
  <si>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</si>
  <si>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</si>
  <si>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</si>
  <si>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</si>
  <si>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</si>
  <si>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</si>
  <si>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</si>
  <si>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</si>
  <si>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</si>
  <si>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</si>
  <si>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</si>
  <si>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</si>
  <si>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</si>
  <si>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</si>
  <si>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</si>
  <si>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</si>
  <si>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</si>
  <si>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</si>
  <si>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</si>
  <si>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</si>
  <si>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</si>
  <si>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</si>
  <si>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</si>
  <si>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</si>
  <si>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</si>
  <si>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</si>
  <si>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</si>
  <si>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</si>
  <si>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</si>
  <si>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</si>
  <si>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</si>
  <si>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</si>
  <si>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</si>
  <si>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</si>
  <si>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</si>
  <si>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</si>
  <si>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</si>
  <si>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</si>
  <si>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</si>
  <si>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</si>
  <si>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</si>
  <si>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</si>
  <si>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</si>
  <si>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</si>
  <si>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</si>
  <si>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</si>
  <si>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</si>
  <si>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</si>
  <si>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</si>
  <si>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</si>
  <si>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</si>
  <si>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</si>
  <si>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</si>
  <si>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</si>
  <si>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</si>
  <si>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</si>
  <si>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</si>
  <si>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</si>
  <si>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</si>
  <si>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</si>
  <si>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</si>
  <si>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</si>
  <si>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</si>
  <si>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</si>
  <si>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</si>
  <si>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</si>
  <si>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</si>
  <si>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</si>
  <si>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</si>
  <si>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</si>
  <si>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</si>
  <si>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</si>
  <si>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</si>
  <si>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</si>
  <si>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</si>
  <si>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</si>
  <si>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</si>
  <si>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</si>
  <si>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</si>
  <si>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</si>
  <si>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</si>
  <si>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</si>
  <si>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</si>
  <si>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</si>
  <si>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</si>
  <si>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</si>
  <si>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</si>
  <si>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</si>
  <si>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</si>
  <si>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</si>
  <si>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</si>
  <si>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</si>
  <si>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</si>
  <si>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</si>
  <si>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</si>
  <si>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</si>
  <si>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</si>
  <si>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</si>
  <si>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</si>
  <si>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</si>
  <si>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</si>
  <si>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</si>
  <si>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</si>
  <si>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</si>
  <si>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</si>
  <si>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</si>
  <si>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</si>
  <si>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</si>
  <si>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</si>
  <si>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</si>
  <si>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</si>
  <si>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</si>
  <si>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</si>
  <si>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</si>
  <si>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</si>
  <si>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</si>
  <si>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</si>
  <si>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</si>
  <si>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</si>
  <si>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</si>
  <si>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</si>
  <si>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</si>
  <si>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</si>
  <si>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</si>
  <si>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</si>
  <si>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</si>
  <si>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</si>
  <si>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</si>
  <si>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</si>
  <si>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</si>
  <si>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</si>
  <si>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</si>
  <si>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</si>
  <si>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</si>
  <si>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</si>
  <si>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</si>
  <si>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</si>
  <si>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</si>
  <si>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</si>
  <si>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</si>
  <si>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</si>
  <si>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</si>
  <si>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</si>
  <si>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</si>
  <si>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</si>
  <si>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</si>
  <si>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</si>
  <si>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</si>
  <si>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</si>
  <si>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</si>
  <si>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</si>
  <si>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</si>
  <si>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</si>
  <si>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</si>
  <si>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</si>
  <si>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</si>
  <si>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</si>
  <si>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</si>
  <si>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</si>
  <si>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</si>
  <si>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</si>
  <si>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</si>
  <si>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</si>
  <si>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</si>
  <si>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</si>
  <si>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</si>
  <si>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</si>
  <si>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</si>
  <si>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</si>
  <si>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</si>
  <si>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</si>
  <si>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</si>
  <si>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</si>
  <si>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</si>
  <si>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</si>
  <si>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</si>
  <si>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</si>
  <si>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</si>
  <si>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</si>
  <si>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</si>
  <si>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</si>
  <si>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</si>
  <si>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</si>
  <si>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</si>
  <si>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</si>
  <si>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</si>
  <si>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</si>
  <si>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</si>
  <si>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</si>
  <si>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</si>
  <si>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</si>
  <si>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</si>
  <si>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</si>
  <si>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</si>
  <si>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</si>
  <si>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</si>
  <si>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</si>
  <si>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</si>
  <si>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</si>
  <si>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</si>
  <si>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</si>
  <si>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</si>
  <si>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</si>
  <si>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</si>
  <si>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</si>
  <si>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</si>
  <si>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</si>
  <si>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</si>
  <si>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</si>
  <si>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</si>
  <si>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</si>
  <si>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</si>
  <si>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</si>
  <si>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</si>
  <si>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</si>
  <si>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</si>
  <si>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</si>
  <si>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</si>
  <si>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</si>
  <si>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</si>
  <si>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</si>
  <si>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</si>
  <si>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</si>
  <si>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</si>
  <si>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</si>
  <si>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</si>
  <si>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</si>
  <si>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</si>
  <si>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</si>
  <si>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</si>
  <si>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</si>
  <si>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</si>
  <si>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</si>
  <si>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</si>
  <si>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</si>
  <si>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</si>
  <si>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</si>
  <si>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</si>
  <si>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</si>
  <si>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</si>
  <si>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</si>
  <si>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</si>
  <si>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</si>
  <si>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</si>
  <si>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</si>
  <si>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</si>
  <si>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</si>
  <si>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</si>
  <si>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</si>
  <si>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</si>
  <si>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</si>
  <si>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</si>
  <si>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</si>
  <si>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</si>
  <si>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</si>
  <si>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</si>
  <si>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</si>
  <si>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</si>
  <si>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</si>
  <si>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</si>
  <si>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</si>
  <si>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</si>
  <si>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</si>
  <si>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</si>
  <si>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</si>
  <si>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</si>
  <si>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</si>
  <si>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</si>
  <si>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</si>
  <si>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</si>
  <si>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</si>
  <si>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</si>
  <si>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</si>
  <si>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</si>
  <si>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</si>
  <si>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</si>
  <si>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</si>
  <si>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</si>
  <si>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</si>
  <si>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</si>
  <si>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</si>
  <si>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</si>
  <si>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</si>
  <si>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</si>
  <si>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</si>
  <si>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</si>
  <si>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</si>
  <si>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</si>
  <si>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</si>
  <si>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</si>
  <si>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</si>
  <si>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</si>
  <si>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</si>
  <si>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</si>
  <si>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</si>
  <si>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</si>
  <si>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</si>
  <si>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</si>
  <si>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</si>
  <si>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</si>
  <si>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</si>
  <si>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</si>
  <si>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</si>
  <si>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</si>
  <si>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</si>
  <si>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</si>
  <si>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</si>
  <si>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</si>
  <si>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</si>
  <si>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</si>
  <si>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</si>
  <si>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</si>
  <si>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</si>
  <si>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</si>
  <si>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</si>
  <si>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</si>
  <si>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</si>
  <si>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</si>
  <si>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</si>
  <si>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</si>
  <si>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</si>
  <si>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</si>
  <si>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</si>
  <si>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</si>
  <si>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</si>
  <si>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</si>
  <si>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</si>
  <si>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</si>
  <si>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</si>
  <si>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</si>
  <si>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</si>
  <si>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</si>
  <si>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</si>
  <si>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</si>
  <si>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</si>
  <si>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</si>
  <si>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</si>
  <si>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</si>
  <si>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</si>
  <si>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</si>
  <si>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</si>
  <si>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</si>
  <si>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</si>
  <si>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</si>
  <si>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</si>
  <si>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</si>
  <si>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</si>
  <si>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</si>
  <si>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</si>
  <si>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</si>
  <si>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</si>
  <si>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</si>
  <si>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</si>
  <si>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</si>
  <si>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</si>
  <si>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</si>
  <si>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</si>
  <si>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</si>
  <si>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</si>
  <si>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</si>
  <si>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</si>
  <si>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</si>
  <si>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</si>
  <si>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</si>
  <si>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</si>
  <si>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</si>
  <si>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</si>
  <si>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</si>
  <si>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</si>
  <si>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</si>
  <si>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</si>
  <si>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</si>
  <si>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</si>
  <si>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</si>
  <si>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</si>
  <si>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</si>
  <si>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</si>
  <si>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</si>
  <si>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</si>
  <si>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</si>
  <si>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</si>
  <si>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</si>
  <si>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</si>
  <si>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</si>
  <si>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</si>
  <si>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</si>
  <si>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</si>
  <si>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</si>
  <si>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</si>
  <si>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</si>
  <si>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</si>
  <si>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</si>
  <si>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</si>
  <si>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</si>
  <si>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</si>
  <si>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</si>
  <si>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</si>
  <si>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</si>
  <si>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</si>
  <si>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</si>
  <si>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</si>
  <si>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</si>
  <si>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</si>
  <si>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</si>
  <si>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</si>
  <si>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</si>
  <si>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</si>
  <si>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</si>
  <si>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</si>
  <si>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</si>
  <si>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</si>
  <si>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</si>
  <si>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</si>
  <si>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</si>
  <si>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</si>
  <si>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</si>
  <si>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</si>
  <si>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</si>
  <si>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</si>
  <si>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</si>
  <si>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</si>
  <si>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</si>
  <si>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</si>
  <si>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</si>
  <si>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</si>
  <si>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</si>
  <si>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</si>
  <si>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</si>
  <si>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</si>
  <si>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</si>
  <si>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</si>
  <si>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</si>
  <si>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</si>
  <si>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</si>
  <si>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</si>
  <si>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</si>
  <si>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</si>
  <si>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</si>
  <si>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</si>
  <si>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</si>
  <si>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</si>
  <si>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</si>
  <si>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</si>
  <si>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</si>
  <si>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</si>
  <si>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</si>
  <si>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</si>
  <si>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</si>
  <si>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</si>
  <si>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</si>
  <si>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</si>
  <si>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</si>
  <si>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</si>
  <si>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</si>
  <si>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</si>
  <si>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</si>
  <si>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</si>
  <si>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</si>
  <si>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</si>
  <si>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</si>
  <si>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</si>
  <si>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</si>
  <si>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</si>
  <si>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</si>
  <si>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</si>
  <si>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</si>
  <si>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</si>
  <si>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</si>
  <si>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</si>
  <si>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</si>
  <si>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</si>
  <si>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</si>
  <si>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</si>
  <si>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</si>
  <si>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</si>
  <si>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</si>
  <si>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</si>
  <si>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</si>
  <si>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</si>
  <si>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</si>
  <si>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</si>
  <si>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</si>
  <si>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</si>
  <si>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</si>
  <si>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</si>
  <si>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</si>
  <si>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</si>
  <si>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</si>
  <si>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</si>
  <si>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</si>
  <si>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</si>
  <si>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</si>
  <si>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</si>
  <si>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</si>
  <si>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</si>
  <si>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</si>
  <si>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</si>
  <si>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</si>
  <si>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</si>
  <si>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</si>
  <si>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</si>
  <si>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</si>
  <si>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</si>
  <si>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</si>
  <si>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</si>
  <si>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</si>
  <si>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</si>
  <si>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</si>
  <si>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</si>
  <si>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</si>
  <si>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</si>
  <si>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</si>
  <si>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</si>
  <si>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</si>
  <si>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</si>
  <si>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</si>
  <si>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</si>
  <si>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</si>
  <si>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</si>
  <si>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</si>
  <si>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</si>
  <si>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</si>
  <si>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</si>
  <si>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</si>
  <si>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</si>
  <si>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</si>
  <si>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</si>
  <si>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</si>
  <si>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</si>
  <si>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</si>
  <si>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</si>
  <si>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</si>
  <si>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</si>
  <si>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</si>
  <si>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</si>
  <si>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</si>
  <si>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</si>
  <si>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</si>
  <si>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</si>
  <si>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</si>
  <si>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</si>
  <si>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</si>
  <si>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</si>
  <si>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</si>
  <si>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</si>
  <si>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</si>
  <si>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</si>
  <si>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</si>
  <si>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</si>
  <si>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</si>
  <si>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</si>
  <si>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</si>
  <si>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</si>
  <si>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</si>
  <si>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</si>
  <si>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</si>
  <si>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</si>
  <si>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</si>
  <si>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</si>
  <si>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</si>
  <si>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</si>
  <si>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</si>
  <si>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</si>
  <si>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</si>
  <si>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</si>
  <si>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</si>
  <si>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</si>
  <si>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</si>
  <si>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</si>
  <si>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</si>
  <si>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</si>
  <si>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</si>
  <si>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</si>
  <si>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</si>
  <si>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</si>
  <si>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</si>
  <si>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</si>
  <si>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</si>
  <si>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</si>
  <si>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</si>
  <si>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</si>
  <si>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</si>
  <si>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</si>
  <si>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</si>
  <si>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</si>
  <si>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</si>
  <si>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</si>
  <si>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</si>
  <si>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</si>
  <si>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</si>
  <si>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</si>
  <si>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</si>
  <si>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</si>
  <si>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</si>
  <si>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</si>
  <si>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</si>
  <si>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</si>
  <si>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</si>
  <si>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</si>
  <si>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</si>
  <si>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</si>
  <si>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</si>
  <si>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</si>
  <si>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</si>
  <si>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</si>
  <si>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</si>
  <si>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</si>
  <si>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</si>
  <si>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</si>
  <si>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</si>
  <si>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</si>
  <si>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</si>
  <si>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</si>
  <si>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</si>
  <si>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</si>
  <si>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</si>
  <si>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</si>
  <si>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</si>
  <si>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</si>
  <si>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</si>
  <si>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</si>
  <si>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</si>
  <si>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</si>
  <si>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</si>
  <si>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</si>
  <si>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</si>
  <si>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</si>
  <si>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</si>
  <si>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</si>
  <si>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</si>
  <si>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</si>
  <si>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</si>
  <si>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</si>
  <si>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</si>
  <si>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</si>
  <si>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</si>
  <si>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</si>
  <si>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</si>
  <si>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</si>
  <si>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</si>
  <si>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</si>
  <si>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</si>
  <si>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</si>
  <si>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</si>
  <si>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</si>
  <si>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</si>
  <si>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</si>
  <si>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</si>
  <si>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</si>
  <si>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</si>
  <si>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</si>
  <si>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</si>
  <si>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</si>
  <si>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</si>
  <si>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</si>
  <si>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</si>
  <si>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</si>
  <si>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</si>
  <si>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</si>
  <si>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</si>
  <si>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</si>
  <si>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</si>
  <si>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</si>
  <si>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</si>
  <si>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</si>
  <si>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</si>
  <si>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</si>
  <si>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</si>
  <si>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</si>
  <si>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</si>
  <si>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</si>
  <si>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</si>
  <si>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</si>
  <si>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</si>
  <si>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</si>
  <si>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</si>
  <si>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</si>
  <si>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</si>
  <si>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</si>
  <si>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</si>
  <si>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</si>
  <si>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</si>
  <si>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</si>
  <si>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</si>
  <si>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</si>
  <si>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</si>
  <si>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</si>
  <si>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</si>
  <si>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</si>
  <si>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</si>
  <si>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</si>
  <si>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</si>
  <si>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</si>
  <si>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</si>
  <si>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</si>
  <si>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</si>
  <si>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</si>
  <si>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</si>
  <si>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</si>
  <si>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</si>
  <si>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</si>
  <si>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</si>
  <si>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</si>
  <si>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</si>
  <si>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</si>
  <si>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</si>
  <si>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</si>
  <si>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</si>
  <si>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</si>
  <si>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</si>
  <si>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</si>
  <si>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</si>
  <si>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</si>
  <si>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</si>
  <si>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</si>
  <si>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</si>
  <si>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</si>
  <si>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</si>
  <si>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</si>
  <si>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</si>
  <si>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</si>
  <si>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</si>
  <si>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</si>
  <si>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</si>
  <si>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</si>
  <si>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</si>
  <si>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</si>
  <si>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</si>
  <si>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</si>
  <si>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</si>
  <si>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</si>
  <si>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</si>
  <si>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</si>
  <si>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</si>
  <si>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</si>
  <si>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</si>
  <si>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</si>
  <si>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</si>
  <si>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</si>
  <si>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</si>
  <si>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</si>
  <si>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</si>
  <si>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</si>
  <si>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</si>
  <si>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</si>
  <si>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</si>
  <si>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</si>
  <si>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</si>
  <si>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</si>
  <si>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</si>
  <si>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</si>
  <si>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</si>
  <si>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</si>
  <si>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</si>
  <si>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</si>
  <si>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</si>
  <si>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</si>
  <si>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</si>
  <si>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</si>
  <si>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</si>
  <si>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</si>
  <si>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</si>
  <si>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</si>
  <si>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</si>
  <si>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</si>
  <si>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</si>
  <si>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</si>
  <si>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</si>
  <si>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</si>
  <si>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</si>
  <si>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</si>
  <si>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</si>
  <si>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</si>
  <si>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</si>
  <si>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</si>
  <si>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</si>
  <si>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</si>
  <si>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</si>
  <si>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</si>
  <si>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</si>
  <si>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</si>
  <si>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</si>
  <si>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</si>
  <si>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</si>
  <si>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</si>
  <si>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</si>
  <si>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</si>
  <si>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</si>
  <si>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</si>
  <si>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</si>
  <si>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</si>
  <si>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</si>
  <si>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</si>
  <si>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</si>
  <si>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</si>
  <si>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</si>
  <si>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</si>
  <si>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</si>
  <si>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</si>
  <si>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</si>
  <si>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</si>
  <si>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</si>
  <si>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</si>
  <si>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</si>
  <si>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</si>
  <si>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</si>
  <si>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</si>
  <si>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</si>
  <si>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</si>
  <si>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</si>
  <si>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</si>
  <si>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</si>
  <si>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</si>
  <si>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</si>
  <si>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</si>
  <si>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</si>
  <si>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</si>
  <si>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</si>
  <si>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</si>
  <si>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</si>
  <si>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</si>
  <si>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</si>
  <si>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</si>
  <si>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</si>
  <si>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</si>
  <si>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</si>
  <si>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</si>
  <si>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</si>
  <si>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</si>
  <si>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</si>
  <si>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</si>
  <si>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</si>
  <si>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</si>
  <si>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</si>
  <si>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</si>
  <si>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</si>
  <si>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</si>
  <si>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</si>
  <si>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</si>
  <si>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</si>
  <si>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</si>
  <si>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</si>
  <si>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</si>
  <si>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</si>
  <si>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</si>
  <si>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</si>
  <si>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</si>
  <si>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</si>
  <si>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</si>
  <si>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</si>
  <si>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</si>
  <si>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</si>
  <si>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</si>
  <si>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</si>
  <si>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</si>
  <si>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</si>
  <si>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</si>
  <si>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</si>
  <si>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</si>
  <si>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</si>
  <si>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</si>
  <si>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</si>
  <si>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</si>
  <si>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</si>
  <si>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</si>
  <si>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</si>
  <si>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</si>
  <si>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</si>
  <si>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</si>
  <si>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</si>
  <si>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</si>
  <si>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</si>
  <si>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</si>
  <si>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</si>
  <si>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</si>
  <si>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</si>
  <si>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</si>
  <si>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</si>
  <si>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</si>
  <si>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</si>
  <si>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</si>
  <si>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</si>
  <si>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</si>
  <si>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</si>
  <si>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</si>
  <si>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</si>
  <si>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</si>
  <si>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</si>
  <si>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</si>
  <si>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</si>
  <si>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</si>
  <si>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</si>
  <si>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</si>
  <si>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</si>
  <si>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</si>
  <si>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</si>
  <si>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</si>
  <si>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</si>
  <si>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</si>
  <si>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</si>
  <si>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</si>
  <si>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</si>
  <si>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</si>
  <si>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</si>
  <si>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</si>
  <si>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</si>
  <si>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</si>
  <si>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</si>
  <si>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</si>
  <si>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</si>
  <si>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</si>
  <si>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</si>
  <si>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</si>
  <si>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</si>
  <si>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</si>
  <si>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</si>
  <si>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</si>
  <si>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</si>
  <si>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</si>
  <si>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</si>
  <si>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</si>
  <si>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</si>
  <si>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</si>
  <si>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</si>
  <si>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</si>
  <si>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</si>
  <si>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</si>
  <si>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</si>
  <si>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</si>
  <si>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</si>
  <si>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</si>
  <si>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</si>
  <si>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</si>
  <si>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</si>
  <si>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</si>
  <si>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</si>
  <si>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</si>
  <si>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</si>
  <si>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</si>
  <si>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</si>
  <si>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</si>
  <si>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</si>
  <si>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</si>
  <si>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</si>
  <si>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</si>
  <si>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</si>
  <si>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</si>
  <si>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</si>
  <si>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</si>
  <si>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</si>
  <si>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</si>
  <si>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</si>
  <si>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</si>
  <si>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</si>
  <si>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</si>
  <si>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</si>
  <si>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</si>
  <si>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</si>
  <si>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</si>
  <si>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</si>
  <si>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</si>
  <si>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</si>
  <si>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</si>
  <si>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</si>
  <si>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</si>
  <si>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</si>
  <si>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</si>
  <si>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</si>
  <si>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</si>
  <si>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</si>
  <si>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</si>
  <si>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</si>
  <si>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</si>
  <si>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</si>
  <si>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</si>
  <si>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</si>
  <si>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</si>
  <si>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</si>
  <si>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</si>
  <si>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</si>
  <si>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</si>
  <si>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</si>
  <si>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</si>
  <si>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</si>
  <si>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</si>
  <si>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</si>
  <si>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</si>
  <si>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</si>
  <si>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</si>
  <si>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</si>
  <si>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</si>
  <si>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</si>
  <si>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</si>
  <si>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</si>
  <si>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</si>
  <si>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</si>
  <si>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</si>
  <si>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</si>
  <si>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</si>
  <si>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</si>
  <si>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</si>
  <si>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</si>
  <si>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</si>
  <si>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</si>
  <si>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</si>
  <si>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</si>
  <si>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</si>
  <si>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</si>
  <si>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</si>
  <si>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</si>
  <si>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</si>
  <si>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</si>
  <si>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</si>
  <si>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</si>
  <si>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</si>
  <si>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</si>
  <si>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</si>
  <si>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</si>
  <si>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</si>
  <si>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</si>
  <si>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</si>
  <si>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</si>
  <si>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</si>
  <si>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</si>
  <si>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</si>
  <si>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</si>
  <si>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</si>
  <si>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</si>
  <si>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</si>
  <si>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</si>
  <si>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</si>
  <si>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</si>
  <si>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</si>
  <si>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</si>
  <si>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</si>
  <si>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</si>
  <si>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</si>
  <si>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</si>
  <si>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</si>
  <si>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</si>
  <si>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</si>
  <si>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</si>
  <si>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</si>
  <si>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</si>
  <si>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</si>
  <si>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</si>
  <si>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</si>
  <si>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</si>
  <si>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</si>
  <si>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</si>
  <si>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</si>
  <si>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</si>
  <si>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</si>
  <si>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</si>
  <si>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</si>
  <si>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</si>
  <si>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</si>
  <si>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</si>
  <si>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</si>
  <si>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</si>
  <si>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</si>
  <si>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</si>
  <si>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</si>
  <si>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</si>
  <si>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</si>
  <si>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</si>
  <si>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</si>
  <si>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</si>
  <si>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</si>
  <si>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</si>
  <si>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</si>
  <si>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</si>
  <si>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</si>
  <si>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</si>
  <si>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</si>
  <si>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</si>
  <si>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</si>
  <si>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</si>
  <si>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</si>
  <si>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</si>
  <si>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</si>
  <si>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</si>
  <si>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</si>
  <si>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</si>
  <si>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</si>
  <si>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</si>
  <si>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</si>
  <si>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</si>
  <si>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</si>
  <si>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</si>
  <si>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</si>
  <si>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</si>
  <si>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</si>
  <si>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</si>
  <si>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</si>
  <si>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</si>
  <si>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</si>
  <si>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</si>
  <si>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</si>
  <si>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</si>
  <si>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</si>
  <si>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</si>
  <si>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</si>
  <si>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</si>
  <si>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</si>
  <si>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</si>
  <si>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</si>
  <si>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</si>
  <si>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</si>
  <si>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</si>
  <si>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</si>
  <si>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</si>
  <si>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</si>
  <si>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</si>
  <si>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</si>
  <si>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</si>
  <si>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</si>
  <si>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</si>
  <si>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</si>
  <si>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</si>
  <si>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</si>
  <si>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</si>
  <si>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</si>
  <si>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</si>
  <si>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</si>
  <si>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</si>
  <si>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</si>
  <si>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</si>
  <si>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</si>
  <si>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</si>
  <si>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</si>
  <si>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</si>
  <si>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</si>
  <si>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</si>
  <si>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</si>
  <si>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</si>
  <si>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</si>
  <si>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</si>
  <si>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</si>
  <si>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</si>
  <si>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</si>
  <si>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</si>
  <si>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</si>
  <si>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</si>
  <si>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</si>
  <si>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</si>
  <si>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</si>
  <si>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</si>
  <si>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</si>
  <si>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</si>
  <si>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</si>
  <si>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</si>
  <si>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</si>
  <si>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</si>
  <si>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</si>
  <si>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</si>
  <si>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</si>
  <si>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</si>
  <si>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</si>
  <si>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</si>
  <si>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</si>
  <si>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</si>
  <si>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</si>
  <si>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</si>
  <si>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</si>
  <si>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</si>
  <si>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</si>
  <si>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</si>
  <si>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</si>
  <si>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</si>
  <si>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</si>
  <si>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</si>
  <si>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</si>
  <si>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</si>
  <si>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</si>
  <si>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</si>
  <si>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</si>
  <si>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</si>
  <si>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</si>
  <si>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</si>
  <si>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</si>
  <si>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</si>
  <si>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</si>
  <si>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</si>
  <si>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</si>
  <si>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</si>
  <si>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</si>
  <si>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</si>
  <si>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</si>
  <si>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</si>
  <si>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</si>
  <si>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</si>
  <si>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</si>
  <si>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</si>
  <si>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</si>
  <si>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</si>
  <si>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</si>
  <si>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</si>
  <si>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</si>
  <si>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</si>
  <si>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</si>
  <si>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</si>
  <si>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</si>
  <si>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</si>
  <si>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</si>
  <si>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</si>
  <si>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</si>
  <si>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</si>
  <si>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</si>
  <si>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</si>
  <si>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</si>
  <si>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</si>
  <si>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</si>
  <si>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</si>
  <si>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</si>
  <si>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</si>
  <si>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</si>
  <si>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</si>
  <si>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</si>
  <si>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</si>
  <si>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</si>
  <si>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</si>
  <si>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</si>
  <si>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</si>
  <si>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</si>
  <si>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</si>
  <si>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</si>
  <si>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</si>
  <si>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</si>
  <si>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</si>
  <si>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</si>
  <si>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</si>
  <si>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</si>
  <si>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</si>
  <si>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</si>
  <si>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</si>
  <si>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</si>
  <si>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</si>
  <si>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</si>
  <si>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</si>
  <si>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</si>
  <si>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</si>
  <si>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</si>
  <si>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</si>
  <si>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</si>
  <si>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</si>
  <si>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</si>
  <si>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</si>
  <si>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</si>
  <si>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</si>
  <si>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</si>
  <si>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</si>
  <si>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</si>
  <si>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</si>
  <si>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</si>
  <si>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</si>
  <si>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</si>
  <si>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</si>
  <si>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</si>
  <si>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</si>
  <si>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</si>
  <si>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</si>
  <si>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</si>
  <si>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</si>
  <si>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</si>
  <si>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</si>
  <si>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</si>
  <si>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</si>
  <si>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</si>
  <si>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</si>
  <si>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</si>
  <si>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</si>
  <si>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</si>
  <si>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</si>
  <si>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</si>
  <si>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</si>
  <si>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</si>
  <si>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</si>
  <si>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</si>
  <si>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</si>
  <si>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</si>
  <si>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</si>
  <si>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</si>
  <si>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</si>
  <si>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</si>
  <si>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</si>
  <si>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</si>
  <si>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</si>
  <si>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</si>
  <si>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</si>
  <si>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</si>
  <si>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</si>
  <si>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</si>
  <si>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</si>
  <si>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</si>
  <si>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</si>
  <si>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</si>
  <si>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</si>
  <si>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</si>
  <si>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</si>
  <si>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</si>
  <si>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</si>
  <si>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</si>
  <si>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</si>
  <si>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</si>
  <si>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</si>
  <si>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</si>
  <si>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</si>
  <si>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</si>
  <si>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</si>
  <si>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</si>
  <si>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</si>
  <si>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</si>
  <si>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</si>
  <si>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</si>
  <si>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</si>
  <si>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</si>
  <si>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</si>
  <si>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</si>
  <si>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</si>
  <si>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</si>
  <si>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</si>
  <si>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</si>
  <si>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</si>
  <si>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</si>
  <si>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</si>
  <si>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</si>
  <si>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</si>
  <si>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</si>
  <si>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</si>
  <si>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</si>
  <si>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</si>
  <si>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</si>
  <si>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</si>
  <si>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</si>
  <si>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</si>
  <si>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</si>
  <si>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</si>
  <si>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</si>
  <si>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</si>
  <si>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</si>
  <si>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</si>
  <si>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</si>
  <si>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</si>
  <si>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</si>
  <si>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</si>
  <si>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</si>
  <si>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</si>
  <si>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</si>
  <si>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</si>
  <si>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</si>
  <si>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</si>
  <si>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</si>
  <si>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</si>
  <si>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</si>
  <si>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</si>
  <si>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</si>
  <si>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</si>
  <si>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</si>
  <si>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</si>
  <si>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</si>
  <si>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</si>
  <si>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</si>
  <si>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</si>
  <si>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</si>
  <si>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</si>
  <si>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</si>
  <si>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</si>
  <si>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</si>
  <si>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</si>
  <si>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</si>
  <si>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</si>
  <si>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</si>
  <si>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</si>
  <si>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</si>
  <si>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</si>
  <si>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</si>
  <si>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</si>
  <si>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</si>
  <si>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</si>
  <si>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</si>
  <si>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</si>
  <si>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</si>
  <si>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</si>
  <si>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</si>
  <si>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</si>
  <si>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</si>
  <si>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</si>
  <si>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</si>
  <si>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</si>
  <si>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</si>
  <si>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</si>
  <si>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</si>
  <si>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</si>
  <si>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</si>
  <si>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</si>
  <si>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</si>
  <si>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</si>
  <si>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</si>
  <si>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</si>
  <si>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</si>
  <si>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</si>
  <si>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</si>
  <si>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</si>
  <si>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</si>
  <si>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</si>
  <si>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</si>
  <si>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</si>
  <si>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</si>
  <si>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</si>
  <si>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</si>
  <si>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</si>
  <si>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</si>
  <si>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</si>
  <si>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</si>
  <si>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</si>
  <si>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</si>
  <si>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</si>
  <si>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</si>
  <si>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</si>
  <si>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</si>
  <si>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</si>
  <si>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</si>
  <si>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</si>
  <si>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</si>
  <si>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</si>
  <si>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</si>
  <si>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</si>
  <si>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</si>
  <si>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</si>
  <si>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</si>
  <si>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</si>
  <si>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</si>
  <si>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</si>
  <si>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</si>
  <si>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</si>
  <si>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</si>
  <si>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</si>
  <si>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</si>
  <si>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</si>
  <si>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</si>
  <si>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</si>
  <si>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</si>
  <si>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</si>
  <si>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</si>
  <si>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</si>
  <si>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</si>
  <si>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</si>
  <si>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</si>
  <si>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</si>
  <si>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</si>
  <si>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</si>
  <si>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</si>
  <si>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</si>
  <si>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</si>
  <si>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</si>
  <si>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</si>
  <si>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</si>
  <si>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</si>
  <si>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</si>
  <si>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</si>
  <si>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</si>
  <si>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</si>
  <si>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</si>
  <si>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</si>
  <si>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</si>
  <si>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</si>
  <si>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</si>
  <si>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</si>
  <si>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</si>
  <si>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</si>
  <si>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</si>
  <si>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</si>
  <si>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</si>
  <si>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</si>
  <si>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</si>
  <si>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</si>
  <si>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</si>
  <si>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</si>
  <si>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</si>
  <si>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</si>
  <si>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</si>
  <si>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</si>
  <si>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</si>
  <si>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</si>
  <si>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</si>
  <si>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</si>
  <si>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</si>
  <si>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</si>
  <si>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</si>
  <si>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</si>
  <si>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</si>
  <si>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</si>
  <si>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</si>
  <si>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</si>
  <si>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</si>
  <si>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</si>
  <si>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</si>
  <si>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</si>
  <si>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</si>
  <si>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</si>
  <si>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</si>
  <si>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</si>
  <si>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</si>
  <si>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</si>
  <si>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</si>
  <si>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</si>
  <si>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</si>
  <si>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</si>
  <si>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</si>
  <si>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</si>
  <si>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</si>
  <si>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</si>
  <si>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</si>
  <si>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</si>
  <si>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</si>
  <si>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</si>
  <si>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</si>
  <si>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</si>
  <si>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</si>
  <si>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</si>
  <si>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</si>
  <si>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</si>
  <si>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</si>
  <si>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</si>
  <si>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</si>
  <si>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</si>
  <si>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</si>
  <si>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</si>
  <si>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</si>
  <si>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</si>
  <si>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</si>
  <si>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</si>
  <si>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</si>
  <si>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</si>
  <si>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</si>
  <si>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</si>
  <si>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</si>
  <si>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</si>
  <si>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</si>
  <si>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</si>
  <si>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</si>
  <si>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</si>
  <si>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</si>
  <si>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</si>
  <si>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</si>
  <si>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</si>
  <si>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</si>
  <si>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</si>
  <si>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</si>
  <si>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</si>
  <si>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</si>
  <si>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</si>
  <si>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</si>
  <si>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</si>
  <si>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</si>
  <si>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</si>
  <si>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</si>
  <si>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</si>
  <si>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</si>
  <si>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</si>
  <si>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</si>
  <si>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</si>
  <si>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</si>
  <si>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</si>
  <si>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</si>
  <si>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</si>
  <si>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</si>
  <si>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</si>
  <si>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</si>
  <si>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</si>
  <si>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</si>
  <si>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</si>
  <si>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</si>
  <si>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</si>
  <si>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</si>
  <si>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</si>
  <si>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</si>
  <si>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</si>
  <si>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</si>
  <si>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</si>
  <si>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</si>
  <si>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</si>
  <si>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</si>
  <si>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</si>
  <si>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</si>
  <si>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</si>
  <si>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</si>
  <si>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</si>
  <si>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</si>
  <si>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</si>
  <si>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</si>
  <si>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</si>
  <si>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</si>
  <si>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</si>
  <si>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</si>
  <si>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</si>
  <si>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</si>
  <si>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</si>
  <si>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</si>
  <si>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</si>
  <si>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</si>
  <si>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</si>
  <si>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</si>
  <si>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</si>
  <si>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</si>
  <si>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</si>
  <si>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</si>
  <si>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</si>
  <si>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</si>
  <si>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</si>
  <si>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</si>
  <si>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</si>
  <si>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</si>
  <si>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</si>
  <si>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</si>
  <si>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</si>
  <si>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</si>
  <si>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</si>
  <si>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</si>
  <si>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</si>
  <si>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</si>
  <si>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</si>
  <si>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</si>
  <si>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</si>
  <si>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</si>
  <si>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</si>
  <si>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</si>
  <si>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</si>
  <si>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</si>
  <si>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</si>
  <si>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</si>
  <si>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</si>
  <si>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</si>
  <si>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</si>
  <si>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</si>
  <si>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</si>
  <si>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</si>
  <si>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</si>
  <si>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</si>
  <si>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</si>
  <si>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</si>
  <si>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</si>
  <si>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</si>
  <si>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</si>
  <si>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</si>
  <si>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</si>
  <si>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</si>
  <si>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</si>
  <si>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</si>
  <si>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</si>
  <si>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</si>
  <si>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</si>
  <si>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</si>
  <si>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</si>
  <si>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</si>
  <si>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</si>
  <si>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</si>
  <si>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</si>
  <si>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</si>
  <si>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</si>
  <si>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</si>
  <si>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</si>
  <si>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</si>
  <si>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</si>
  <si>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</si>
  <si>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</si>
  <si>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</si>
  <si>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</si>
  <si>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</si>
  <si>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</si>
  <si>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</si>
  <si>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</si>
  <si>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</si>
  <si>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</si>
  <si>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</si>
  <si>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</si>
  <si>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</si>
  <si>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</si>
  <si>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</si>
  <si>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</si>
  <si>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</si>
  <si>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</si>
  <si>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</si>
  <si>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</si>
  <si>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</si>
  <si>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</si>
  <si>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</si>
  <si>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</si>
  <si>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</si>
  <si>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</si>
  <si>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</si>
  <si>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</si>
  <si>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</si>
  <si>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</si>
  <si>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</si>
  <si>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</si>
  <si>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</si>
  <si>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</si>
  <si>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</si>
  <si>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</si>
  <si>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</si>
  <si>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</si>
  <si>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</si>
  <si>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</si>
  <si>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</si>
  <si>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</si>
  <si>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</si>
  <si>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</si>
  <si>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</si>
  <si>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</si>
  <si>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</si>
  <si>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</si>
  <si>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</si>
  <si>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</si>
  <si>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</si>
  <si>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</si>
  <si>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</si>
  <si>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</si>
  <si>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</si>
  <si>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</si>
  <si>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</si>
  <si>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</si>
  <si>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</si>
  <si>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</si>
  <si>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</si>
  <si>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</si>
  <si>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</si>
  <si>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</si>
  <si>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</si>
  <si>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</si>
  <si>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</si>
  <si>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</si>
  <si>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</si>
  <si>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</si>
  <si>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</si>
  <si>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</si>
  <si>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</si>
  <si>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</si>
  <si>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</si>
  <si>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</si>
  <si>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</si>
  <si>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</si>
  <si>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</si>
  <si>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</si>
  <si>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</si>
  <si>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</si>
  <si>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</si>
  <si>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</si>
  <si>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</si>
  <si>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</si>
  <si>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</si>
  <si>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</si>
  <si>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</si>
  <si>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</si>
  <si>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</si>
  <si>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</si>
  <si>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</si>
  <si>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</si>
  <si>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</si>
  <si>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</si>
  <si>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</si>
  <si>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</si>
  <si>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</si>
  <si>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</si>
  <si>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</si>
  <si>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</si>
  <si>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</si>
  <si>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</si>
  <si>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</si>
  <si>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</si>
  <si>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</si>
  <si>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</si>
  <si>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</si>
  <si>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</si>
  <si>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</si>
  <si>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</si>
  <si>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</si>
  <si>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</si>
  <si>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</si>
  <si>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</si>
  <si>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</si>
  <si>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</si>
  <si>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</si>
  <si>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</si>
  <si>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</si>
  <si>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</si>
  <si>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</si>
  <si>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</si>
  <si>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</si>
  <si>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</si>
  <si>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</si>
  <si>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</si>
  <si>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</si>
  <si>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</si>
  <si>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</si>
  <si>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</si>
  <si>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</si>
  <si>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</si>
  <si>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</si>
  <si>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</si>
  <si>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</si>
  <si>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</si>
  <si>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</si>
  <si>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</si>
  <si>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</si>
  <si>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</si>
  <si>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</si>
  <si>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</si>
  <si>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</si>
  <si>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</si>
  <si>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</si>
  <si>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</si>
  <si>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</si>
  <si>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</si>
  <si>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</si>
  <si>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</si>
  <si>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</si>
  <si>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</si>
  <si>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</si>
  <si>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</si>
  <si>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</si>
  <si>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</si>
  <si>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</si>
  <si>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</si>
  <si>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</si>
  <si>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</si>
  <si>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</si>
  <si>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</si>
  <si>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</si>
  <si>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</si>
  <si>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</si>
  <si>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</si>
  <si>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</si>
  <si>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</si>
  <si>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</si>
  <si>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</si>
  <si>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</si>
  <si>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</si>
  <si>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</si>
  <si>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</si>
  <si>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</si>
  <si>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</si>
  <si>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</si>
  <si>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</si>
  <si>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</si>
  <si>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</si>
  <si>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</si>
  <si>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</si>
  <si>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</si>
  <si>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</si>
  <si>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</si>
  <si>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</si>
  <si>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</si>
  <si>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</si>
  <si>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</si>
  <si>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</si>
  <si>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</si>
  <si>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</si>
  <si>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</si>
  <si>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</si>
  <si>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</si>
  <si>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</si>
  <si>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</si>
  <si>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</si>
  <si>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</si>
  <si>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</si>
  <si>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</si>
  <si>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</si>
  <si>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</si>
  <si>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</si>
  <si>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</si>
  <si>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</si>
  <si>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</si>
  <si>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</si>
  <si>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</si>
  <si>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</si>
  <si>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</si>
  <si>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</si>
  <si>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</si>
  <si>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</si>
  <si>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</si>
  <si>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</si>
  <si>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</si>
  <si>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</si>
  <si>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</si>
  <si>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</si>
  <si>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</si>
  <si>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</si>
  <si>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</si>
  <si>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</si>
  <si>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</si>
  <si>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</si>
  <si>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</si>
  <si>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</si>
  <si>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</si>
  <si>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</si>
  <si>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</si>
  <si>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</si>
  <si>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</si>
  <si>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</si>
  <si>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</si>
  <si>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</si>
  <si>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</si>
  <si>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</si>
  <si>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</si>
  <si>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</si>
  <si>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</si>
  <si>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</si>
  <si>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</si>
  <si>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</si>
  <si>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</si>
  <si>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</si>
  <si>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</si>
  <si>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</si>
  <si>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</si>
  <si>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</si>
  <si>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</si>
  <si>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</si>
  <si>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</si>
  <si>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</si>
  <si>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</si>
  <si>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</si>
  <si>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</si>
  <si>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</si>
  <si>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</si>
  <si>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</si>
  <si>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</si>
  <si>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</si>
  <si>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</si>
  <si>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</si>
  <si>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</si>
  <si>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</si>
  <si>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</si>
  <si>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</si>
  <si>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</si>
  <si>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</si>
  <si>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</si>
  <si>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</si>
  <si>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</si>
  <si>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</si>
  <si>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</si>
  <si>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</si>
  <si>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</si>
  <si>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</si>
  <si>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</si>
  <si>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</si>
  <si>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</si>
  <si>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</si>
  <si>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</si>
  <si>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</si>
  <si>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</si>
  <si>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</si>
  <si>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</si>
  <si>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</si>
  <si>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</si>
  <si>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</si>
  <si>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</si>
  <si>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</si>
  <si>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</si>
  <si>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</si>
  <si>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</si>
  <si>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</si>
  <si>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</si>
  <si>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</si>
  <si>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</si>
  <si>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</si>
  <si>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</si>
  <si>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</si>
  <si>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</si>
  <si>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</si>
  <si>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</si>
  <si>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</si>
  <si>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</si>
  <si>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</si>
  <si>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</si>
  <si>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</si>
  <si>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</si>
  <si>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</si>
  <si>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</si>
  <si>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</si>
  <si>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</si>
  <si>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</si>
  <si>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</si>
  <si>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</si>
  <si>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</si>
  <si>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</si>
  <si>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</si>
  <si>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</si>
  <si>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</si>
  <si>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</si>
  <si>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</si>
  <si>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</si>
  <si>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</si>
  <si>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</si>
  <si>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</si>
  <si>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</si>
  <si>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</si>
  <si>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</si>
  <si>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</si>
  <si>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</si>
  <si>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</si>
  <si>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</si>
  <si>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</si>
  <si>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</si>
  <si>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</si>
  <si>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</si>
  <si>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</si>
  <si>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</si>
  <si>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</si>
  <si>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</si>
  <si>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</si>
  <si>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</si>
  <si>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</si>
  <si>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</si>
  <si>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</si>
  <si>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</si>
  <si>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</si>
  <si>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</si>
  <si>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</si>
  <si>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</si>
  <si>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</si>
  <si>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</si>
  <si>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</si>
  <si>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</si>
  <si>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</si>
  <si>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</si>
  <si>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</si>
  <si>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</si>
  <si>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</si>
  <si>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</si>
  <si>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</si>
  <si>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</si>
  <si>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</si>
  <si>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</si>
  <si>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</si>
  <si>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</si>
  <si>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</si>
  <si>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</si>
  <si>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</si>
  <si>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</si>
  <si>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</si>
  <si>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</si>
  <si>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</si>
  <si>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</si>
  <si>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</si>
  <si>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</si>
  <si>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</si>
  <si>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</si>
  <si>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</si>
  <si>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</si>
  <si>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</si>
  <si>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</si>
  <si>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</si>
  <si>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</si>
  <si>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</si>
  <si>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</si>
  <si>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</si>
  <si>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</si>
  <si>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</si>
  <si>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</si>
  <si>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</si>
  <si>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</si>
  <si>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</si>
  <si>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</si>
  <si>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</si>
  <si>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</si>
  <si>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</si>
  <si>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</si>
  <si>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</si>
  <si>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</si>
  <si>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</si>
  <si>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</si>
  <si>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</si>
  <si>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</si>
  <si>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</si>
  <si>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</si>
  <si>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</si>
  <si>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</si>
  <si>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</si>
  <si>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</si>
  <si>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</si>
  <si>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</si>
  <si>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</si>
  <si>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</si>
  <si>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</si>
  <si>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</si>
  <si>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</si>
  <si>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</si>
  <si>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</si>
  <si>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</si>
  <si>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</si>
  <si>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</si>
  <si>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</si>
  <si>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</si>
  <si>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</si>
  <si>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</si>
  <si>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</si>
  <si>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</si>
  <si>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</si>
  <si>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</si>
  <si>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</si>
  <si>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</si>
  <si>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</si>
  <si>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</si>
  <si>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</si>
  <si>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</si>
  <si>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</si>
  <si>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</si>
  <si>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</si>
  <si>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</si>
  <si>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</si>
  <si>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</si>
  <si>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</si>
  <si>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</si>
  <si>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</si>
  <si>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</si>
  <si>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</si>
  <si>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</si>
  <si>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</si>
  <si>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</si>
  <si>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</si>
  <si>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</si>
  <si>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</si>
  <si>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</si>
  <si>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</si>
  <si>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</si>
  <si>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</si>
  <si>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</si>
  <si>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</si>
  <si>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</si>
  <si>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</si>
  <si>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</si>
  <si>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</si>
  <si>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</si>
  <si>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</si>
  <si>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</si>
  <si>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</si>
  <si>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</si>
  <si>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</si>
  <si>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</si>
  <si>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</si>
  <si>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</si>
  <si>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</si>
  <si>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</si>
  <si>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</si>
  <si>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</si>
  <si>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</si>
  <si>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</si>
  <si>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</si>
  <si>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</si>
  <si>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</si>
  <si>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</si>
  <si>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</si>
  <si>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</si>
  <si>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</si>
  <si>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</si>
  <si>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</si>
  <si>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</si>
  <si>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</si>
  <si>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</si>
  <si>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</si>
  <si>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</si>
  <si>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</si>
  <si>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</si>
  <si>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</si>
  <si>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</si>
  <si>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</si>
  <si>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</si>
  <si>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</si>
  <si>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</si>
  <si>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</si>
  <si>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</si>
  <si>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</si>
  <si>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</si>
  <si>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</si>
  <si>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</si>
  <si>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</si>
  <si>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</si>
  <si>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</si>
  <si>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</si>
  <si>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</si>
  <si>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</si>
  <si>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</si>
  <si>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</si>
  <si>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</si>
  <si>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</si>
  <si>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</si>
  <si>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</si>
  <si>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</si>
  <si>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</si>
  <si>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</si>
  <si>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</si>
  <si>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</si>
  <si>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</si>
  <si>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</si>
  <si>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</si>
  <si>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</si>
  <si>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</si>
  <si>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</si>
  <si>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</si>
  <si>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</si>
  <si>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</si>
  <si>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</si>
  <si>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</si>
  <si>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</si>
  <si>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</si>
  <si>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</si>
  <si>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</si>
  <si>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</si>
  <si>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</si>
  <si>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</si>
  <si>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</si>
  <si>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</si>
  <si>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</si>
  <si>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</si>
  <si>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</si>
  <si>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</si>
  <si>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</si>
  <si>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</si>
  <si>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</si>
  <si>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</si>
  <si>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</si>
  <si>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</si>
  <si>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</si>
  <si>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</si>
  <si>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</si>
  <si>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</si>
  <si>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</si>
  <si>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</si>
  <si>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</si>
  <si>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</si>
  <si>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</si>
  <si>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</si>
  <si>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</si>
  <si>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</si>
  <si>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</si>
  <si>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</si>
  <si>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</si>
  <si>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</si>
  <si>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</si>
  <si>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</si>
  <si>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</si>
  <si>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</si>
  <si>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</si>
  <si>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</si>
  <si>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</si>
  <si>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</si>
  <si>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</si>
  <si>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</si>
  <si>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</si>
  <si>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</si>
  <si>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</si>
  <si>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</si>
  <si>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</si>
  <si>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</si>
  <si>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</si>
  <si>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</si>
  <si>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</si>
  <si>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</si>
  <si>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</si>
  <si>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</si>
  <si>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</si>
  <si>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</si>
  <si>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</si>
  <si>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</si>
  <si>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</si>
  <si>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</si>
  <si>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</si>
  <si>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</si>
  <si>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</si>
  <si>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</si>
  <si>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</si>
  <si>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</si>
  <si>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</si>
  <si>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</si>
  <si>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</si>
  <si>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</si>
  <si>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</si>
  <si>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</si>
  <si>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</si>
  <si>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</si>
  <si>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</si>
  <si>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</si>
  <si>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</si>
  <si>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</si>
  <si>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</si>
  <si>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</si>
  <si>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</si>
  <si>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</si>
  <si>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</si>
  <si>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</si>
  <si>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</si>
  <si>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</si>
  <si>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</si>
  <si>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</si>
  <si>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</si>
  <si>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</si>
  <si>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</si>
  <si>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</si>
  <si>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</si>
  <si>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</si>
  <si>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</si>
  <si>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</si>
  <si>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</si>
  <si>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</si>
  <si>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</si>
  <si>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</si>
  <si>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</si>
  <si>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</si>
  <si>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</si>
  <si>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</si>
  <si>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</si>
  <si>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</si>
  <si>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</si>
  <si>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</si>
  <si>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</si>
  <si>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</si>
  <si>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</si>
  <si>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</si>
  <si>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</si>
  <si>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</si>
  <si>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</si>
  <si>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</si>
  <si>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</si>
  <si>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</si>
  <si>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</si>
  <si>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</si>
  <si>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</si>
  <si>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</si>
  <si>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</si>
  <si>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</si>
  <si>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</si>
  <si>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</si>
  <si>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</si>
  <si>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</si>
  <si>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</si>
  <si>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</si>
  <si>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</si>
  <si>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</si>
  <si>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</si>
  <si>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</si>
  <si>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</si>
  <si>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</si>
  <si>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</si>
  <si>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</si>
  <si>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</si>
  <si>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</si>
  <si>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</si>
  <si>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</si>
  <si>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</si>
  <si>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</si>
  <si>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</si>
  <si>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</si>
  <si>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</si>
  <si>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</si>
  <si>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</si>
  <si>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</si>
  <si>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</si>
  <si>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</si>
  <si>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</si>
  <si>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</si>
  <si>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</si>
  <si>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</si>
  <si>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</si>
  <si>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</si>
  <si>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</si>
  <si>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</si>
  <si>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</si>
  <si>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</si>
  <si>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</si>
  <si>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</si>
  <si>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</si>
  <si>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</si>
  <si>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</si>
  <si>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</si>
  <si>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</si>
  <si>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</si>
  <si>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</si>
  <si>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</si>
  <si>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</si>
  <si>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</si>
  <si>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</si>
  <si>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</si>
  <si>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</si>
  <si>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</si>
  <si>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</si>
  <si>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</si>
  <si>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</si>
  <si>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</si>
  <si>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</si>
  <si>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</si>
  <si>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</si>
  <si>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</si>
  <si>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</si>
  <si>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</si>
  <si>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</si>
  <si>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</si>
  <si>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</si>
  <si>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</si>
  <si>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</si>
  <si>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</si>
  <si>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</si>
  <si>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</si>
  <si>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</si>
  <si>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</si>
  <si>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</si>
  <si>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</si>
  <si>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</si>
  <si>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</si>
  <si>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</si>
  <si>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</si>
  <si>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</si>
  <si>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</si>
  <si>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</si>
  <si>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</si>
  <si>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</si>
  <si>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</si>
  <si>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</si>
  <si>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</si>
  <si>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</si>
  <si>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</si>
  <si>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</si>
  <si>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</si>
  <si>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</si>
  <si>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</si>
  <si>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</si>
  <si>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</si>
  <si>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</si>
  <si>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</si>
  <si>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</si>
  <si>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</si>
  <si>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</si>
  <si>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</si>
  <si>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</si>
  <si>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</si>
  <si>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</si>
  <si>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</si>
  <si>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</si>
  <si>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</si>
  <si>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</si>
  <si>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</si>
  <si>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</si>
  <si>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</si>
  <si>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</si>
  <si>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</si>
  <si>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</si>
  <si>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</si>
  <si>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</si>
  <si>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</si>
  <si>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</si>
  <si>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</si>
  <si>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</si>
  <si>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</si>
  <si>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</si>
  <si>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</si>
  <si>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</si>
  <si>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</si>
  <si>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</si>
  <si>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</si>
  <si>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</si>
  <si>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</si>
  <si>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</si>
  <si>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</si>
  <si>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</si>
  <si>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</si>
  <si>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</si>
  <si>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</si>
  <si>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</si>
  <si>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</si>
  <si>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</si>
  <si>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</si>
  <si>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</si>
  <si>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</si>
  <si>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</si>
  <si>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</si>
  <si>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</si>
  <si>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</si>
  <si>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</si>
  <si>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</si>
  <si>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</si>
  <si>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</si>
  <si>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</si>
  <si>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</si>
  <si>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</si>
  <si>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</si>
  <si>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</si>
  <si>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</si>
  <si>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</si>
  <si>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</si>
  <si>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</si>
  <si>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</si>
  <si>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</si>
  <si>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</si>
  <si>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</si>
  <si>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</si>
  <si>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</si>
  <si>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</si>
  <si>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</si>
  <si>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</si>
  <si>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</si>
  <si>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</si>
  <si>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</si>
  <si>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</si>
  <si>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</si>
  <si>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</si>
  <si>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</si>
  <si>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</si>
  <si>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</si>
  <si>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</si>
  <si>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</si>
  <si>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</si>
  <si>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</si>
  <si>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</si>
  <si>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</si>
  <si>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</si>
  <si>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</si>
  <si>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</si>
  <si>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</si>
  <si>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</si>
  <si>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</si>
  <si>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</si>
  <si>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</si>
  <si>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</si>
  <si>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</si>
  <si>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</si>
  <si>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</si>
  <si>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</si>
  <si>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</si>
  <si>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</si>
  <si>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</si>
  <si>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</si>
  <si>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</si>
  <si>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</si>
  <si>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</si>
  <si>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</si>
  <si>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</si>
  <si>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</si>
  <si>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</si>
  <si>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</si>
  <si>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</si>
  <si>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</si>
  <si>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</si>
  <si>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</si>
  <si>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</si>
  <si>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</si>
  <si>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</si>
  <si>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</si>
  <si>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</si>
  <si>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</si>
  <si>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</si>
  <si>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</si>
  <si>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</si>
  <si>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</si>
  <si>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</si>
  <si>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</si>
  <si>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</si>
  <si>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</si>
  <si>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</si>
  <si>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</si>
  <si>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</si>
  <si>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</si>
  <si>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</si>
  <si>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</si>
  <si>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</si>
  <si>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</si>
  <si>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</si>
  <si>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</si>
  <si>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</si>
  <si>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</si>
  <si>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</si>
  <si>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</si>
  <si>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</si>
  <si>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</si>
  <si>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</si>
  <si>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</si>
  <si>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</si>
  <si>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</si>
  <si>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</si>
  <si>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</si>
  <si>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</si>
  <si>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</si>
  <si>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</si>
  <si>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</si>
  <si>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</si>
  <si>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</si>
  <si>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</si>
  <si>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</si>
  <si>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</si>
  <si>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</si>
  <si>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</si>
  <si>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</si>
  <si>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</si>
  <si>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</si>
  <si>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</si>
  <si>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</si>
  <si>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</si>
  <si>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</si>
  <si>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</si>
  <si>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</si>
  <si>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</si>
  <si>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</si>
  <si>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</si>
  <si>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</si>
  <si>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</si>
  <si>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</si>
  <si>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</si>
  <si>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</si>
  <si>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</si>
  <si>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</si>
  <si>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</si>
  <si>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</si>
  <si>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</si>
  <si>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</si>
  <si>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</si>
  <si>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</si>
  <si>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</si>
  <si>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</si>
  <si>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</si>
  <si>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</si>
  <si>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</si>
  <si>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</si>
  <si>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</si>
  <si>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</si>
  <si>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</si>
  <si>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</si>
  <si>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</si>
  <si>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</si>
  <si>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</si>
  <si>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</si>
  <si>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</si>
  <si>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</si>
  <si>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</si>
  <si>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</si>
  <si>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</si>
  <si>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</si>
  <si>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</si>
  <si>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</si>
  <si>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</si>
  <si>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</si>
  <si>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</si>
  <si>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</si>
  <si>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</si>
  <si>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</si>
  <si>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</si>
  <si>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</si>
  <si>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</si>
  <si>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</si>
  <si>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</si>
  <si>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</si>
  <si>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</si>
  <si>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</si>
  <si>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</si>
  <si>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</si>
  <si>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</si>
  <si>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</si>
  <si>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</si>
  <si>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</si>
  <si>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</si>
  <si>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</si>
  <si>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</si>
  <si>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</si>
  <si>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</si>
  <si>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</si>
  <si>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</si>
  <si>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</si>
  <si>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</si>
  <si>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</si>
  <si>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</si>
  <si>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</si>
  <si>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</si>
  <si>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</si>
  <si>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</si>
  <si>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</si>
  <si>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</si>
  <si>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</si>
  <si>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</si>
  <si>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</si>
  <si>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</si>
  <si>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</si>
  <si>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</si>
  <si>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</si>
  <si>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</si>
  <si>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</si>
  <si>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</si>
  <si>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</si>
  <si>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</si>
  <si>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</si>
  <si>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</si>
  <si>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</si>
  <si>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</si>
  <si>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</si>
  <si>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</si>
  <si>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</si>
  <si>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</si>
  <si>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</si>
  <si>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</si>
  <si>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</si>
  <si>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</si>
  <si>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</si>
  <si>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</si>
  <si>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</si>
  <si>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</si>
  <si>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</si>
  <si>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</si>
  <si>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</si>
  <si>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</si>
  <si>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</si>
  <si>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</si>
  <si>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</si>
  <si>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</si>
  <si>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</si>
  <si>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</si>
  <si>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</si>
  <si>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</si>
  <si>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</si>
  <si>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</si>
  <si>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</si>
  <si>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</si>
  <si>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</si>
  <si>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</si>
  <si>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</si>
  <si>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</si>
  <si>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</si>
  <si>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</si>
  <si>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</si>
  <si>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</si>
  <si>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</si>
  <si>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</si>
  <si>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</si>
  <si>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</si>
  <si>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</si>
  <si>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</si>
  <si>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</si>
  <si>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</si>
  <si>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</si>
  <si>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</si>
  <si>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</si>
  <si>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</si>
  <si>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</si>
  <si>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</si>
  <si>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</si>
  <si>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</si>
  <si>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</si>
  <si>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</si>
  <si>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</si>
  <si>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</si>
  <si>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</si>
  <si>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</si>
  <si>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</si>
  <si>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</si>
  <si>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</si>
  <si>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</si>
  <si>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</si>
  <si>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</si>
  <si>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</si>
  <si>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</si>
  <si>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</si>
  <si>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</si>
  <si>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</si>
  <si>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</si>
  <si>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</si>
  <si>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</si>
  <si>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</si>
  <si>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</si>
  <si>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</si>
  <si>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</si>
  <si>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</si>
  <si>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</si>
  <si>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</si>
  <si>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</si>
  <si>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</si>
  <si>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</si>
  <si>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</si>
  <si>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</si>
  <si>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</si>
  <si>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</si>
  <si>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</si>
  <si>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</si>
  <si>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</si>
  <si>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</si>
  <si>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</si>
  <si>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</si>
  <si>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</si>
  <si>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</si>
  <si>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</si>
  <si>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</si>
  <si>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</si>
  <si>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</si>
  <si>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</si>
  <si>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</si>
  <si>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</si>
  <si>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</si>
  <si>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</si>
  <si>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</si>
  <si>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</si>
  <si>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</si>
  <si>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</si>
  <si>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</si>
  <si>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</si>
  <si>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</si>
  <si>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</si>
  <si>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</si>
  <si>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</si>
  <si>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</si>
  <si>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</si>
  <si>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</si>
  <si>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</si>
  <si>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</si>
  <si>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</si>
  <si>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</si>
  <si>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</si>
  <si>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</si>
  <si>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</si>
  <si>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</si>
  <si>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</si>
  <si>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</si>
  <si>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</si>
  <si>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</si>
  <si>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</si>
  <si>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</si>
  <si>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</si>
  <si>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</si>
  <si>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</si>
  <si>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</si>
  <si>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</si>
  <si>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</si>
  <si>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</si>
  <si>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</si>
  <si>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</si>
  <si>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</si>
  <si>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</si>
  <si>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</si>
  <si>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</si>
  <si>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</si>
  <si>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</si>
  <si>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</si>
  <si>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</si>
  <si>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</si>
  <si>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</si>
  <si>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</si>
  <si>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</si>
  <si>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</si>
  <si>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</si>
  <si>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</si>
  <si>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</si>
  <si>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</si>
  <si>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</si>
  <si>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</si>
  <si>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</si>
  <si>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</si>
  <si>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</si>
  <si>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</si>
  <si>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</si>
  <si>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</si>
  <si>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</si>
  <si>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</si>
  <si>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</si>
  <si>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</si>
  <si>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</si>
  <si>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</si>
  <si>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</si>
  <si>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</si>
  <si>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</si>
  <si>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</si>
  <si>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</si>
  <si>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</si>
  <si>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</si>
  <si>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</si>
  <si>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</si>
  <si>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</si>
  <si>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</si>
  <si>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</si>
  <si>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</si>
  <si>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</si>
  <si>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</si>
  <si>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</si>
  <si>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</si>
  <si>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</si>
  <si>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</si>
  <si>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</si>
  <si>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</si>
  <si>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</si>
  <si>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</si>
  <si>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</si>
  <si>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</si>
  <si>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</si>
  <si>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</si>
  <si>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</si>
  <si>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</si>
  <si>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</si>
  <si>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</si>
  <si>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</si>
  <si>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</si>
  <si>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</si>
  <si>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</si>
  <si>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</si>
  <si>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</si>
  <si>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</si>
  <si>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</si>
  <si>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</si>
  <si>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</si>
  <si>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</si>
  <si>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</si>
  <si>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</si>
  <si>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</si>
  <si>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</si>
  <si>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</si>
  <si>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</si>
  <si>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</si>
  <si>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</si>
  <si>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</si>
  <si>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</si>
  <si>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</si>
  <si>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</si>
  <si>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</si>
  <si>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</si>
  <si>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</si>
  <si>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</si>
  <si>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</si>
  <si>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</si>
  <si>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</si>
  <si>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</si>
  <si>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</si>
  <si>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</si>
  <si>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</si>
  <si>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</si>
  <si>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</si>
  <si>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</si>
  <si>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</si>
  <si>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</si>
  <si>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</si>
  <si>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</si>
  <si>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</si>
  <si>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</si>
  <si>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</si>
  <si>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</si>
  <si>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</si>
  <si>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</si>
  <si>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</si>
  <si>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</si>
  <si>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</si>
  <si>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</si>
  <si>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</si>
  <si>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</si>
  <si>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</si>
  <si>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</si>
  <si>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</si>
  <si>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</si>
  <si>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</si>
  <si>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</si>
  <si>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</si>
  <si>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</si>
  <si>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</si>
  <si>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</si>
  <si>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</si>
  <si>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</si>
  <si>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</si>
  <si>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</si>
  <si>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</si>
  <si>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</si>
  <si>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</si>
  <si>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</si>
  <si>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</si>
  <si>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</si>
  <si>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</si>
  <si>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</si>
  <si>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</si>
  <si>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</si>
  <si>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</si>
  <si>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</si>
  <si>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</si>
  <si>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</si>
  <si>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</si>
  <si>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</si>
  <si>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</si>
  <si>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</si>
  <si>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</si>
  <si>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</si>
  <si>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</si>
  <si>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</si>
  <si>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</si>
  <si>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</si>
  <si>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</si>
  <si>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</si>
  <si>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</si>
  <si>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</si>
  <si>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</si>
  <si>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</si>
  <si>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</si>
  <si>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</si>
  <si>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</si>
  <si>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</si>
  <si>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</si>
  <si>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</si>
  <si>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</si>
  <si>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</si>
  <si>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</si>
  <si>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</si>
  <si>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</si>
  <si>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</si>
  <si>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</si>
  <si>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</si>
  <si>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</si>
  <si>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</si>
  <si>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</si>
  <si>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</si>
  <si>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</si>
  <si>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</si>
  <si>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</si>
  <si>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</si>
  <si>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</si>
  <si>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</si>
  <si>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</si>
  <si>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</si>
  <si>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</si>
  <si>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</si>
  <si>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</si>
  <si>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</si>
  <si>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</si>
  <si>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</si>
  <si>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</si>
  <si>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</si>
  <si>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</si>
  <si>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</si>
  <si>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</si>
  <si>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</si>
  <si>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</si>
  <si>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</si>
  <si>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</si>
  <si>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</si>
  <si>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</si>
  <si>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</si>
  <si>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</si>
  <si>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</si>
  <si>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</si>
  <si>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</si>
  <si>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</si>
  <si>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</si>
  <si>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</si>
  <si>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</si>
  <si>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</si>
  <si>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</si>
  <si>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</si>
  <si>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</si>
  <si>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</si>
  <si>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</si>
  <si>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</si>
  <si>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</si>
  <si>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</si>
  <si>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</si>
  <si>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</si>
  <si>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</si>
  <si>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</si>
  <si>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</si>
  <si>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</si>
  <si>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</si>
  <si>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</si>
  <si>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</si>
  <si>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</si>
  <si>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</si>
  <si>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</si>
  <si>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</si>
  <si>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</si>
  <si>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</si>
  <si>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</si>
  <si>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</si>
  <si>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</si>
  <si>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</si>
  <si>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</si>
  <si>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</si>
  <si>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</si>
  <si>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</si>
  <si>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</si>
  <si>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</si>
  <si>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</si>
  <si>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</si>
  <si>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</si>
  <si>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</si>
  <si>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</si>
  <si>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</si>
  <si>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</si>
  <si>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</si>
  <si>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</si>
  <si>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</si>
  <si>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</si>
  <si>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</si>
  <si>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</si>
  <si>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</si>
  <si>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</si>
  <si>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</si>
  <si>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</si>
  <si>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</si>
  <si>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</si>
  <si>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</si>
  <si>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</si>
  <si>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</si>
  <si>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</si>
  <si>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</si>
  <si>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</si>
  <si>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</si>
  <si>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</si>
  <si>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</si>
  <si>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</si>
  <si>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</si>
  <si>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</si>
  <si>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</si>
  <si>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</si>
  <si>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</si>
  <si>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</si>
  <si>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</si>
  <si>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</si>
  <si>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</si>
  <si>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</si>
  <si>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</si>
  <si>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</si>
  <si>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</si>
  <si>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</si>
  <si>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</si>
  <si>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</si>
  <si>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</si>
  <si>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</si>
  <si>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</si>
  <si>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</si>
  <si>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</si>
  <si>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</si>
  <si>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</si>
  <si>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</si>
  <si>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</si>
  <si>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</si>
  <si>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</si>
  <si>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</si>
  <si>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</si>
  <si>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</si>
  <si>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</si>
  <si>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</si>
  <si>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</si>
  <si>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</si>
  <si>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</si>
  <si>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</si>
  <si>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</si>
  <si>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</si>
  <si>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</si>
  <si>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</si>
  <si>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</si>
  <si>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</si>
  <si>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</si>
  <si>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</si>
  <si>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</si>
  <si>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</si>
  <si>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</si>
  <si>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</si>
  <si>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</si>
  <si>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</si>
  <si>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</si>
  <si>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</si>
  <si>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</si>
  <si>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</si>
  <si>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</si>
  <si>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</si>
  <si>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</si>
  <si>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</si>
  <si>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</si>
  <si>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</si>
  <si>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</si>
  <si>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</si>
  <si>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</si>
  <si>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</si>
  <si>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</si>
  <si>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</si>
  <si>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</si>
  <si>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</si>
  <si>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</si>
  <si>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</si>
  <si>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</si>
  <si>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</si>
  <si>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</si>
  <si>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</si>
  <si>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</si>
  <si>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</si>
  <si>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</si>
  <si>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</si>
  <si>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</si>
  <si>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</si>
  <si>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</si>
  <si>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</si>
  <si>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</si>
  <si>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</si>
  <si>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</si>
  <si>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</si>
  <si>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</si>
  <si>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</si>
  <si>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</si>
  <si>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</si>
  <si>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</si>
  <si>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</si>
  <si>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</si>
  <si>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</si>
  <si>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</si>
  <si>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</si>
  <si>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</si>
  <si>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</si>
  <si>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</si>
  <si>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</si>
  <si>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</si>
  <si>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</si>
  <si>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</si>
  <si>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</si>
  <si>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</si>
  <si>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</si>
  <si>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</si>
  <si>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</si>
  <si>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</si>
  <si>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</si>
  <si>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</si>
  <si>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</si>
  <si>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</si>
  <si>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</si>
  <si>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</si>
  <si>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</si>
  <si>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</si>
  <si>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</si>
  <si>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</si>
  <si>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</si>
  <si>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</si>
  <si>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</si>
  <si>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</si>
  <si>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</si>
  <si>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</si>
  <si>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</si>
  <si>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</si>
  <si>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</si>
  <si>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</si>
  <si>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</si>
  <si>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</si>
  <si>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</si>
  <si>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</si>
  <si>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</si>
  <si>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</si>
  <si>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</si>
  <si>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</si>
  <si>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</si>
  <si>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</si>
  <si>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</si>
  <si>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</si>
  <si>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</si>
  <si>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</si>
  <si>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</si>
  <si>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</si>
  <si>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</si>
  <si>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</si>
  <si>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</si>
  <si>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</si>
  <si>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</si>
  <si>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</si>
  <si>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</si>
  <si>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</si>
  <si>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</si>
  <si>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</si>
  <si>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</si>
  <si>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</si>
  <si>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</si>
  <si>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</si>
  <si>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</si>
  <si>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</si>
  <si>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</si>
  <si>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</si>
  <si>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</si>
  <si>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</si>
  <si>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</si>
  <si>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</si>
  <si>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</si>
  <si>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</si>
  <si>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</si>
  <si>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</si>
  <si>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</si>
  <si>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</si>
  <si>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</si>
  <si>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</si>
  <si>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</si>
  <si>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</si>
  <si>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</si>
  <si>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</si>
  <si>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</si>
  <si>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</si>
  <si>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</si>
  <si>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</si>
  <si>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</si>
  <si>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</si>
  <si>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</si>
  <si>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</si>
  <si>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</si>
  <si>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</si>
  <si>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</si>
  <si>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</si>
  <si>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</si>
  <si>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</si>
  <si>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</si>
  <si>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</si>
  <si>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</si>
  <si>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</si>
  <si>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</si>
  <si>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</si>
  <si>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</si>
  <si>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</si>
  <si>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</si>
  <si>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</si>
  <si>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</si>
  <si>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</si>
  <si>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</si>
  <si>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</si>
  <si>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</si>
  <si>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</si>
  <si>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</si>
  <si>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</si>
  <si>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</si>
  <si>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</si>
  <si>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</si>
  <si>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</si>
  <si>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</si>
  <si>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</si>
  <si>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</si>
  <si>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</si>
  <si>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</si>
  <si>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</si>
  <si>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</si>
  <si>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</si>
  <si>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</si>
  <si>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</si>
  <si>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</si>
  <si>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</si>
  <si>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</si>
  <si>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</si>
  <si>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</si>
  <si>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</si>
  <si>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</si>
  <si>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</si>
  <si>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</si>
  <si>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</si>
  <si>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</si>
  <si>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</si>
  <si>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</si>
  <si>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</si>
  <si>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</si>
  <si>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</si>
  <si>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</si>
  <si>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</si>
  <si>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</si>
  <si>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</si>
  <si>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</si>
  <si>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</si>
  <si>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</si>
  <si>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</si>
  <si>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</si>
  <si>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</si>
  <si>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</si>
  <si>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</si>
  <si>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</si>
  <si>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</si>
  <si>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</si>
  <si>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</si>
  <si>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</si>
  <si>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</si>
  <si>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</si>
  <si>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</si>
  <si>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</si>
  <si>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</si>
  <si>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</si>
  <si>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</si>
  <si>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</si>
  <si>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</si>
  <si>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</si>
  <si>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</si>
  <si>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</si>
  <si>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</si>
  <si>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</si>
  <si>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</si>
  <si>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</si>
  <si>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</si>
  <si>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</si>
  <si>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</si>
  <si>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</si>
  <si>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</si>
  <si>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</si>
  <si>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</si>
  <si>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</si>
  <si>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</si>
  <si>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</si>
  <si>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</si>
  <si>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</si>
  <si>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</si>
  <si>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</si>
  <si>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</si>
  <si>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</si>
  <si>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</si>
  <si>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</si>
  <si>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</si>
  <si>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</si>
  <si>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</si>
  <si>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</si>
  <si>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</si>
  <si>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</si>
  <si>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</si>
  <si>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</si>
  <si>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</si>
  <si>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</si>
  <si>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</si>
  <si>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</si>
  <si>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</si>
  <si>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</si>
  <si>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</si>
  <si>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</si>
  <si>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</si>
  <si>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</si>
  <si>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</si>
  <si>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</si>
  <si>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</si>
  <si>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</si>
  <si>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</si>
  <si>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</si>
  <si>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</si>
  <si>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</si>
  <si>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</si>
  <si>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</si>
  <si>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</si>
  <si>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</si>
  <si>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</si>
  <si>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</si>
  <si>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</si>
  <si>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</si>
  <si>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</si>
  <si>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</si>
  <si>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</si>
  <si>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</si>
  <si>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</si>
  <si>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</si>
  <si>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</si>
  <si>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</si>
  <si>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</si>
  <si>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</si>
  <si>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</si>
  <si>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</si>
  <si>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</si>
  <si>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</si>
  <si>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</si>
  <si>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</si>
  <si>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</si>
  <si>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</si>
  <si>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</si>
  <si>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</si>
  <si>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</si>
  <si>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</si>
  <si>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</si>
  <si>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</si>
  <si>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</si>
  <si>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</si>
  <si>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</si>
  <si>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</si>
  <si>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</si>
  <si>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</si>
  <si>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</si>
  <si>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</si>
  <si>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</si>
  <si>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</si>
  <si>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</si>
  <si>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</si>
  <si>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</si>
  <si>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</si>
  <si>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</si>
  <si>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</si>
  <si>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</si>
  <si>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</si>
  <si>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</si>
  <si>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</si>
  <si>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</si>
  <si>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</si>
  <si>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</si>
  <si>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</si>
  <si>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</si>
  <si>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</si>
  <si>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</si>
  <si>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</si>
  <si>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</si>
  <si>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</si>
  <si>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</si>
  <si>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</si>
  <si>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</si>
  <si>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</si>
  <si>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</si>
  <si>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</si>
  <si>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</si>
  <si>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</si>
  <si>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</si>
  <si>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</si>
  <si>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</si>
  <si>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</si>
  <si>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</si>
  <si>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</si>
  <si>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</si>
  <si>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</si>
  <si>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</si>
  <si>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</si>
  <si>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</si>
  <si>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</si>
  <si>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</si>
  <si>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</si>
  <si>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</si>
  <si>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</si>
  <si>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</si>
  <si>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</si>
  <si>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</si>
  <si>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</si>
  <si>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</si>
  <si>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</si>
  <si>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</si>
  <si>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</si>
  <si>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</si>
  <si>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</si>
  <si>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</si>
  <si>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</si>
  <si>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</si>
  <si>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</si>
  <si>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</si>
  <si>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</si>
  <si>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</si>
  <si>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</si>
  <si>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</si>
  <si>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</si>
  <si>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</si>
  <si>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</si>
  <si>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</si>
  <si>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</si>
  <si>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</si>
  <si>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</si>
  <si>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</si>
  <si>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</si>
  <si>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</si>
  <si>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</si>
  <si>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</si>
  <si>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</si>
  <si>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</si>
  <si>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</si>
  <si>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</si>
  <si>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</si>
  <si>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</si>
  <si>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</si>
  <si>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</si>
  <si>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</si>
  <si>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</si>
  <si>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</si>
  <si>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</si>
  <si>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</si>
  <si>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</si>
  <si>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</si>
  <si>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</si>
  <si>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</si>
  <si>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</si>
  <si>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</si>
  <si>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</si>
  <si>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</si>
  <si>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</si>
  <si>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</si>
  <si>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</si>
  <si>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</si>
  <si>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</si>
  <si>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</si>
  <si>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</si>
  <si>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</si>
  <si>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</si>
  <si>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</si>
  <si>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</si>
  <si>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</si>
  <si>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</si>
  <si>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</si>
  <si>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</si>
  <si>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</si>
  <si>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</si>
  <si>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</si>
  <si>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</si>
  <si>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</si>
  <si>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</si>
  <si>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</si>
  <si>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</si>
  <si>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</si>
  <si>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</si>
  <si>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</si>
  <si>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</si>
  <si>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</si>
  <si>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</si>
  <si>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</si>
  <si>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</si>
  <si>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</si>
  <si>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</si>
  <si>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</si>
  <si>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</si>
  <si>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</si>
  <si>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</si>
  <si>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</si>
  <si>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</si>
  <si>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</si>
  <si>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</si>
  <si>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</si>
  <si>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</si>
  <si>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</si>
  <si>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</si>
  <si>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</si>
  <si>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</si>
  <si>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</si>
  <si>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</si>
  <si>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</si>
  <si>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</si>
  <si>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</si>
  <si>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</si>
  <si>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</si>
  <si>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</si>
  <si>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</si>
  <si>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</si>
  <si>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</si>
  <si>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</si>
  <si>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</si>
  <si>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</si>
  <si>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</si>
  <si>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</si>
  <si>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</si>
  <si>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</si>
  <si>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</si>
  <si>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</si>
  <si>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</si>
  <si>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</si>
  <si>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</si>
  <si>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</si>
  <si>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</si>
  <si>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</si>
  <si>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</si>
  <si>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</si>
  <si>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</si>
  <si>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</si>
  <si>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</si>
  <si>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</si>
  <si>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</si>
  <si>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</si>
  <si>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</si>
  <si>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</si>
  <si>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</si>
  <si>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</si>
  <si>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</si>
  <si>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</si>
  <si>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</si>
  <si>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</si>
  <si>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</si>
  <si>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</si>
  <si>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</si>
  <si>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</si>
  <si>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</si>
  <si>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</si>
  <si>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</si>
  <si>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</si>
  <si>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</si>
  <si>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</si>
  <si>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</si>
  <si>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</si>
  <si>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</si>
  <si>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</si>
  <si>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</si>
  <si>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</si>
  <si>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</si>
  <si>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</si>
  <si>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</si>
  <si>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</si>
  <si>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</si>
  <si>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</si>
  <si>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</si>
  <si>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</si>
  <si>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</si>
  <si>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</si>
  <si>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</si>
  <si>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</si>
  <si>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</si>
  <si>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</si>
  <si>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</si>
  <si>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</si>
  <si>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</si>
  <si>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</si>
  <si>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</si>
  <si>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</si>
  <si>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</si>
  <si>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</si>
  <si>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</si>
  <si>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</si>
  <si>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</si>
  <si>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</si>
  <si>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</si>
  <si>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</si>
  <si>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</si>
  <si>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</si>
  <si>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</si>
  <si>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</si>
  <si>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</si>
  <si>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</si>
  <si>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</si>
  <si>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</si>
  <si>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</si>
  <si>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</si>
  <si>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</si>
  <si>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</si>
  <si>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</si>
  <si>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</si>
  <si>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</si>
  <si>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</si>
  <si>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</si>
  <si>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</si>
  <si>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</si>
  <si>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</si>
  <si>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</si>
  <si>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</si>
  <si>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</si>
  <si>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</si>
  <si>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</si>
  <si>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</si>
  <si>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</si>
  <si>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</si>
  <si>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</si>
  <si>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</si>
  <si>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</si>
  <si>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</si>
  <si>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</si>
  <si>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</si>
  <si>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</si>
  <si>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</si>
  <si>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</si>
  <si>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</si>
  <si>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</si>
  <si>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</si>
  <si>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</si>
  <si>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</si>
  <si>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</si>
  <si>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</si>
  <si>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</si>
  <si>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</si>
  <si>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</si>
  <si>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</si>
  <si>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</si>
  <si>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</si>
  <si>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</si>
  <si>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</si>
  <si>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</si>
  <si>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</si>
  <si>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</si>
  <si>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</si>
  <si>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</si>
  <si>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</si>
  <si>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</si>
  <si>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</si>
  <si>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</si>
  <si>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</si>
  <si>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</si>
  <si>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</si>
  <si>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</si>
  <si>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</si>
  <si>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</si>
  <si>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</si>
  <si>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</si>
  <si>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</si>
  <si>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</si>
  <si>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</si>
  <si>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</si>
  <si>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</si>
  <si>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</si>
  <si>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</si>
  <si>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</si>
  <si>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</si>
  <si>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</si>
  <si>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</si>
  <si>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</si>
  <si>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</si>
  <si>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</si>
  <si>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</si>
  <si>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</si>
  <si>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</si>
  <si>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</si>
  <si>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</si>
  <si>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</si>
  <si>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</si>
  <si>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</si>
  <si>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</si>
  <si>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</si>
  <si>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</si>
  <si>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</si>
  <si>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</si>
  <si>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</si>
  <si>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</si>
  <si>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</si>
  <si>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</si>
  <si>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</si>
  <si>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</si>
  <si>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</si>
  <si>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</si>
  <si>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</si>
  <si>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</si>
  <si>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</si>
  <si>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</si>
  <si>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</si>
  <si>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</si>
  <si>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</si>
  <si>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</si>
  <si>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</si>
  <si>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</si>
  <si>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</si>
  <si>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</si>
  <si>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</si>
  <si>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</si>
  <si>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</si>
  <si>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</si>
  <si>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</si>
  <si>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</si>
  <si>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</si>
  <si>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</si>
  <si>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</si>
  <si>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</si>
  <si>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</si>
  <si>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</si>
  <si>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</si>
  <si>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</si>
  <si>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</si>
  <si>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</si>
  <si>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</si>
  <si>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</si>
  <si>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</si>
  <si>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</si>
  <si>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</si>
  <si>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</si>
  <si>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</si>
  <si>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</si>
  <si>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</si>
  <si>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</si>
  <si>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</si>
  <si>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</si>
  <si>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</si>
  <si>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</si>
  <si>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</si>
  <si>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</si>
  <si>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</si>
  <si>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</si>
  <si>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</si>
  <si>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</si>
  <si>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</si>
  <si>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</si>
  <si>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</si>
  <si>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</si>
  <si>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</si>
  <si>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</si>
  <si>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</si>
  <si>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</si>
  <si>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</si>
  <si>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</si>
  <si>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</si>
  <si>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</si>
  <si>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</si>
  <si>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</si>
  <si>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</si>
  <si>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</si>
  <si>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</si>
  <si>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</si>
  <si>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</si>
  <si>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</si>
  <si>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</si>
  <si>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</si>
  <si>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</si>
  <si>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</si>
  <si>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</si>
  <si>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</si>
  <si>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</si>
  <si>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</si>
  <si>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</si>
  <si>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</si>
  <si>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</si>
  <si>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</si>
  <si>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</si>
  <si>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</si>
  <si>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</si>
  <si>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</si>
  <si>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</si>
  <si>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</si>
  <si>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</si>
  <si>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</si>
  <si>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</si>
  <si>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</si>
  <si>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</si>
  <si>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</si>
  <si>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</si>
  <si>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</si>
  <si>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</si>
  <si>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</si>
  <si>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</si>
  <si>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</si>
  <si>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</si>
  <si>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</si>
  <si>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</si>
  <si>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</si>
  <si>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</si>
  <si>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</si>
  <si>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</si>
  <si>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</si>
  <si>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</si>
  <si>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</si>
  <si>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</si>
  <si>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</si>
  <si>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</si>
  <si>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</si>
  <si>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</si>
  <si>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</si>
  <si>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</si>
  <si>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</si>
  <si>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</si>
  <si>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</si>
  <si>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</si>
  <si>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</si>
  <si>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</si>
  <si>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</si>
  <si>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</si>
  <si>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</si>
  <si>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</si>
  <si>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</si>
  <si>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</si>
  <si>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</si>
  <si>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</si>
  <si>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</si>
  <si>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</si>
  <si>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</si>
  <si>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</si>
  <si>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</si>
  <si>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</si>
  <si>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</si>
  <si>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</si>
  <si>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</si>
  <si>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</si>
  <si>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</si>
  <si>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</si>
  <si>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</si>
  <si>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</si>
  <si>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</si>
  <si>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</si>
  <si>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</si>
  <si>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</si>
  <si>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</si>
  <si>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</si>
  <si>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</si>
  <si>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</si>
  <si>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</si>
  <si>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</si>
  <si>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</si>
  <si>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</si>
  <si>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</si>
  <si>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</si>
  <si>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</si>
  <si>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</si>
  <si>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</si>
  <si>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</si>
  <si>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</si>
  <si>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</si>
  <si>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</si>
  <si>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</si>
  <si>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</si>
  <si>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</si>
  <si>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</si>
  <si>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</si>
  <si>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</si>
  <si>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</si>
  <si>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</si>
  <si>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</si>
  <si>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</si>
  <si>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</si>
  <si>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</si>
  <si>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</si>
  <si>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</si>
  <si>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</si>
  <si>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</si>
  <si>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</si>
  <si>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</si>
  <si>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</si>
  <si>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</si>
  <si>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</si>
  <si>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</si>
  <si>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</si>
  <si>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</si>
  <si>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</si>
  <si>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</si>
  <si>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</si>
  <si>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</si>
  <si>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</si>
  <si>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</si>
  <si>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</si>
  <si>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</si>
  <si>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</si>
  <si>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</si>
  <si>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</si>
  <si>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</si>
  <si>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</si>
  <si>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</si>
  <si>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</si>
  <si>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</si>
  <si>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</si>
  <si>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</si>
  <si>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</si>
  <si>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</si>
  <si>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</si>
  <si>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</si>
  <si>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</si>
  <si>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</si>
  <si>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</si>
  <si>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</si>
  <si>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</si>
  <si>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</si>
  <si>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</si>
  <si>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</si>
  <si>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</si>
  <si>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</si>
  <si>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</si>
  <si>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</si>
  <si>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</si>
  <si>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</si>
  <si>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</si>
  <si>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</si>
  <si>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</si>
  <si>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</si>
  <si>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</si>
  <si>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</si>
  <si>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</si>
  <si>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</si>
  <si>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</si>
  <si>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</si>
  <si>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</si>
  <si>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</si>
  <si>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</si>
  <si>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</si>
  <si>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</si>
  <si>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</si>
  <si>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</si>
  <si>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</si>
  <si>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</si>
  <si>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</si>
  <si>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</si>
  <si>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</si>
  <si>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</si>
  <si>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</si>
  <si>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</si>
  <si>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</si>
  <si>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</si>
  <si>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</si>
  <si>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</si>
  <si>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</si>
  <si>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</si>
  <si>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</si>
  <si>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</si>
  <si>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</si>
  <si>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</si>
  <si>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</si>
  <si>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</si>
  <si>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</si>
  <si>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</si>
  <si>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</si>
  <si>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</si>
  <si>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</si>
  <si>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</si>
  <si>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</si>
  <si>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</si>
  <si>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</si>
  <si>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</si>
  <si>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</si>
  <si>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</si>
  <si>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</si>
  <si>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</si>
  <si>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</si>
  <si>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</si>
  <si>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</si>
  <si>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</si>
  <si>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</si>
  <si>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</si>
  <si>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</si>
  <si>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</si>
  <si>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</si>
  <si>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</si>
  <si>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</si>
  <si>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</si>
  <si>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</si>
  <si>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</si>
  <si>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</si>
  <si>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</si>
  <si>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</si>
  <si>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</si>
  <si>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</si>
  <si>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</si>
  <si>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</si>
  <si>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</si>
  <si>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</si>
  <si>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</si>
  <si>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</si>
  <si>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</si>
  <si>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</si>
  <si>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</si>
  <si>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</si>
  <si>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</si>
  <si>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</si>
  <si>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</si>
  <si>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</si>
  <si>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</si>
  <si>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</si>
  <si>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</si>
  <si>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</si>
  <si>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</si>
  <si>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</si>
  <si>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</si>
  <si>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</si>
  <si>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</si>
  <si>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</si>
  <si>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</si>
  <si>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</si>
  <si>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</si>
  <si>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</si>
  <si>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</si>
  <si>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</si>
  <si>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</si>
  <si>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</si>
  <si>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</si>
  <si>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</si>
  <si>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</si>
  <si>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</si>
  <si>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</si>
  <si>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</si>
  <si>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</si>
  <si>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</si>
  <si>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</si>
  <si>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</si>
  <si>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</si>
  <si>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</si>
  <si>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</si>
  <si>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</si>
  <si>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</si>
  <si>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</si>
  <si>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</si>
  <si>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</si>
  <si>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</si>
  <si>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</si>
  <si>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</si>
  <si>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</si>
  <si>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</si>
  <si>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</si>
  <si>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</si>
  <si>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</si>
  <si>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</si>
  <si>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</si>
  <si>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</si>
  <si>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</si>
  <si>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</si>
  <si>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</si>
  <si>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</si>
  <si>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</si>
  <si>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</si>
  <si>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</si>
  <si>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</si>
  <si>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</si>
  <si>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</si>
  <si>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</si>
  <si>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</si>
  <si>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</si>
  <si>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</si>
  <si>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</si>
  <si>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</si>
  <si>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</si>
  <si>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</si>
  <si>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</si>
  <si>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</si>
  <si>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</si>
  <si>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</si>
  <si>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</si>
  <si>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</si>
  <si>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</si>
  <si>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</si>
  <si>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</si>
  <si>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</si>
  <si>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</si>
  <si>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</si>
  <si>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</si>
  <si>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</si>
  <si>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</si>
  <si>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</si>
  <si>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</si>
  <si>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</si>
  <si>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</si>
  <si>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</si>
  <si>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</si>
  <si>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</si>
  <si>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</si>
  <si>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</si>
  <si>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</si>
  <si>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</si>
  <si>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</si>
  <si>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</si>
  <si>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</si>
  <si>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</si>
  <si>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</si>
  <si>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</si>
  <si>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</si>
  <si>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</si>
  <si>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</si>
  <si>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</si>
  <si>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</si>
  <si>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</si>
  <si>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</si>
  <si>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</si>
  <si>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</si>
  <si>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</si>
  <si>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</si>
  <si>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</si>
  <si>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</si>
  <si>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</si>
  <si>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</si>
  <si>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</si>
  <si>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</si>
  <si>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</si>
  <si>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</si>
  <si>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</si>
  <si>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</si>
  <si>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</si>
  <si>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</si>
  <si>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</si>
  <si>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</si>
  <si>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</si>
  <si>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</si>
  <si>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</si>
  <si>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</si>
  <si>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</si>
  <si>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</si>
  <si>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</si>
  <si>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</si>
  <si>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</si>
  <si>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</si>
  <si>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</si>
  <si>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</si>
  <si>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</si>
  <si>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</si>
  <si>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</si>
  <si>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</si>
  <si>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</si>
  <si>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</si>
  <si>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</si>
  <si>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</si>
  <si>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</si>
  <si>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</si>
  <si>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</si>
  <si>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</si>
  <si>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</si>
  <si>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</si>
  <si>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</si>
  <si>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</si>
  <si>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</si>
  <si>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</si>
  <si>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</si>
  <si>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</si>
  <si>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</si>
  <si>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</si>
  <si>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</si>
  <si>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</si>
  <si>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</si>
  <si>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</si>
  <si>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</si>
  <si>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</si>
  <si>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</si>
  <si>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</si>
  <si>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</si>
  <si>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</si>
  <si>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</si>
  <si>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</si>
  <si>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</si>
  <si>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</si>
  <si>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</si>
  <si>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</si>
  <si>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</si>
  <si>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</si>
  <si>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</si>
  <si>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</si>
  <si>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</si>
  <si>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</si>
  <si>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</si>
  <si>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</si>
  <si>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</si>
  <si>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</si>
  <si>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</si>
  <si>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</si>
  <si>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</si>
  <si>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</si>
  <si>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</si>
  <si>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</si>
  <si>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</si>
  <si>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</si>
  <si>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</si>
  <si>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</si>
  <si>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</si>
  <si>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</si>
  <si>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</si>
  <si>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</si>
  <si>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</si>
  <si>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</si>
  <si>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</si>
  <si>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</si>
  <si>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</si>
  <si>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</si>
  <si>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</si>
  <si>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</si>
  <si>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</si>
  <si>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</si>
  <si>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</si>
  <si>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</si>
  <si>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</si>
  <si>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</si>
  <si>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</si>
  <si>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</si>
  <si>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</si>
  <si>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</si>
  <si>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</si>
  <si>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</si>
  <si>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</si>
  <si>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</si>
  <si>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</si>
  <si>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</si>
  <si>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</si>
  <si>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</si>
  <si>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</si>
  <si>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</si>
  <si>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</si>
  <si>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</si>
  <si>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</si>
  <si>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</si>
  <si>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</si>
  <si>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</si>
  <si>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</si>
  <si>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</si>
  <si>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</si>
  <si>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</si>
  <si>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</si>
  <si>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</si>
  <si>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</si>
  <si>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</si>
  <si>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</si>
  <si>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</si>
  <si>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</si>
  <si>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</si>
  <si>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</si>
  <si>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</si>
  <si>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</si>
  <si>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</si>
  <si>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</si>
  <si>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</si>
  <si>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</si>
  <si>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</si>
  <si>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</si>
  <si>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</si>
  <si>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</si>
  <si>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</si>
  <si>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</si>
  <si>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</si>
  <si>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</si>
  <si>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</si>
  <si>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</si>
  <si>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</si>
  <si>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</si>
  <si>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</si>
  <si>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</si>
  <si>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</si>
  <si>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</si>
  <si>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</si>
  <si>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</si>
  <si>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</si>
  <si>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</si>
  <si>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</si>
  <si>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</si>
  <si>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</si>
  <si>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</si>
  <si>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</si>
  <si>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</si>
  <si>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</si>
  <si>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</si>
  <si>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</si>
  <si>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</si>
  <si>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</si>
  <si>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</si>
  <si>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</si>
  <si>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</si>
  <si>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</si>
  <si>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</si>
  <si>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</si>
  <si>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</si>
  <si>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</si>
  <si>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</si>
  <si>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</si>
  <si>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</si>
  <si>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</si>
  <si>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</si>
  <si>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</si>
  <si>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</si>
  <si>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</si>
  <si>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</si>
  <si>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</si>
  <si>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</si>
  <si>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</si>
  <si>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</si>
  <si>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</si>
  <si>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</si>
  <si>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</si>
  <si>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</si>
  <si>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</si>
  <si>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</si>
  <si>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</si>
  <si>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</si>
  <si>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</si>
  <si>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</si>
  <si>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</si>
  <si>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</si>
  <si>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</si>
  <si>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</si>
  <si>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</si>
  <si>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</si>
  <si>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</si>
  <si>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</si>
  <si>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</si>
  <si>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</si>
  <si>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</si>
  <si>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</si>
  <si>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</si>
  <si>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</si>
  <si>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</si>
  <si>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</si>
  <si>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</si>
  <si>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</si>
  <si>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</si>
  <si>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</si>
  <si>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</si>
  <si>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</si>
  <si>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</si>
  <si>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</si>
  <si>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</si>
  <si>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</si>
  <si>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</si>
  <si>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</si>
  <si>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</si>
  <si>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</si>
  <si>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</si>
  <si>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</si>
  <si>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</si>
  <si>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</si>
  <si>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</si>
  <si>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</si>
  <si>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</si>
  <si>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</si>
  <si>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</si>
  <si>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</si>
  <si>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</si>
  <si>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</si>
  <si>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</si>
  <si>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</si>
  <si>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</si>
  <si>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</si>
  <si>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</si>
  <si>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</si>
  <si>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</si>
  <si>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</si>
  <si>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</si>
  <si>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</si>
  <si>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</si>
  <si>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</si>
  <si>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</si>
  <si>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</si>
  <si>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</si>
  <si>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</si>
  <si>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</si>
  <si>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</si>
  <si>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</si>
  <si>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</si>
  <si>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</si>
  <si>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</si>
  <si>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</si>
  <si>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</si>
  <si>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</si>
  <si>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</si>
  <si>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</si>
  <si>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</si>
  <si>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</si>
  <si>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</si>
  <si>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</si>
  <si>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</si>
  <si>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</si>
  <si>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</si>
  <si>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</si>
  <si>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</si>
  <si>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</si>
  <si>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</si>
  <si>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</si>
  <si>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</si>
  <si>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</si>
  <si>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</si>
  <si>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</si>
  <si>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</si>
  <si>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</si>
  <si>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</si>
  <si>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</si>
  <si>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</si>
  <si>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</si>
  <si>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</si>
  <si>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</si>
  <si>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</si>
  <si>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</si>
  <si>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</si>
  <si>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</si>
  <si>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</si>
  <si>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</si>
  <si>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</si>
  <si>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</si>
  <si>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</si>
  <si>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</si>
  <si>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</si>
  <si>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</si>
  <si>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</si>
  <si>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</si>
  <si>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</si>
  <si>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</si>
  <si>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</si>
  <si>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</si>
  <si>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</si>
  <si>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</si>
  <si>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</si>
  <si>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</si>
  <si>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</si>
  <si>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</si>
  <si>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</si>
  <si>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</si>
  <si>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</si>
  <si>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</si>
  <si>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</si>
  <si>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</si>
  <si>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</si>
  <si>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</si>
  <si>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</si>
  <si>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</si>
  <si>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</si>
  <si>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</si>
  <si>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</si>
  <si>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</si>
  <si>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</si>
  <si>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</si>
  <si>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</si>
  <si>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</si>
  <si>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</si>
  <si>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</si>
  <si>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</si>
  <si>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</si>
  <si>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</si>
  <si>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</si>
  <si>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</si>
  <si>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</si>
  <si>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</si>
  <si>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</si>
  <si>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</si>
  <si>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</si>
  <si>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</si>
  <si>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</si>
  <si>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</si>
  <si>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</si>
  <si>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</si>
  <si>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</si>
  <si>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</si>
  <si>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</si>
  <si>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</si>
  <si>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</si>
  <si>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</si>
  <si>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</si>
  <si>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</si>
  <si>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</si>
  <si>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</si>
  <si>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</si>
  <si>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</si>
  <si>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</si>
  <si>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</si>
  <si>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</si>
  <si>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</si>
  <si>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</si>
  <si>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</si>
  <si>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</si>
  <si>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</si>
  <si>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</si>
  <si>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</si>
  <si>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</si>
  <si>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</si>
  <si>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</si>
  <si>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</si>
  <si>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</si>
  <si>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</si>
  <si>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</si>
  <si>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</si>
  <si>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</si>
  <si>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</si>
  <si>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</si>
  <si>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</si>
  <si>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</si>
  <si>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</si>
  <si>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</si>
  <si>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</si>
  <si>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</si>
  <si>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</si>
  <si>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</si>
  <si>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</si>
  <si>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</si>
  <si>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</si>
  <si>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</si>
  <si>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</si>
  <si>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</si>
  <si>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</si>
  <si>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</si>
  <si>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</si>
  <si>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</si>
  <si>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</si>
  <si>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</si>
  <si>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</si>
  <si>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</si>
  <si>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</si>
  <si>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</si>
  <si>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</si>
  <si>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</si>
  <si>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</si>
  <si>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</si>
  <si>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</si>
  <si>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</si>
  <si>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</si>
  <si>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</si>
  <si>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</si>
  <si>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</si>
  <si>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</si>
  <si>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</si>
  <si>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</si>
  <si>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</si>
  <si>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</si>
  <si>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</si>
  <si>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</si>
  <si>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</si>
  <si>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</si>
  <si>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</si>
  <si>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</si>
  <si>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</si>
  <si>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</si>
  <si>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</si>
  <si>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</si>
  <si>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</si>
  <si>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</si>
  <si>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</si>
  <si>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</si>
  <si>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</si>
  <si>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</si>
  <si>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</si>
  <si>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</si>
  <si>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</si>
  <si>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</si>
  <si>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</si>
  <si>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</si>
  <si>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</si>
  <si>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</si>
  <si>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</si>
  <si>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</si>
  <si>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</si>
  <si>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</si>
  <si>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</si>
  <si>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</si>
  <si>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</si>
  <si>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</si>
  <si>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</si>
  <si>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</si>
  <si>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</si>
  <si>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</si>
  <si>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</si>
  <si>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</si>
  <si>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</si>
  <si>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</si>
  <si>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</si>
  <si>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</si>
  <si>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</si>
  <si>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</si>
  <si>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</si>
  <si>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</si>
  <si>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</si>
  <si>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</si>
  <si>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</si>
  <si>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</si>
  <si>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</si>
  <si>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</si>
  <si>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</si>
  <si>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</si>
  <si>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</si>
  <si>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</si>
  <si>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</si>
  <si>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</si>
  <si>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</si>
  <si>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</si>
  <si>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</si>
  <si>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</si>
  <si>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</si>
  <si>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</si>
  <si>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</si>
  <si>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</si>
  <si>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</si>
  <si>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</si>
  <si>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</si>
  <si>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</si>
  <si>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</si>
  <si>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</si>
  <si>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</si>
  <si>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</si>
  <si>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</si>
  <si>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</si>
  <si>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</si>
  <si>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</si>
  <si>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</si>
  <si>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</si>
  <si>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</si>
  <si>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</si>
  <si>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</si>
  <si>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</si>
  <si>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</si>
  <si>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</si>
  <si>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</si>
  <si>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</si>
  <si>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</si>
  <si>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</si>
  <si>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</si>
  <si>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</si>
  <si>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</si>
  <si>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</si>
  <si>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</si>
  <si>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</si>
  <si>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</si>
  <si>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</si>
  <si>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</si>
  <si>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</si>
  <si>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</si>
  <si>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</si>
  <si>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</si>
  <si>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</si>
  <si>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</si>
  <si>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</si>
  <si>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</si>
  <si>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</si>
  <si>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</si>
  <si>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</si>
  <si>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</si>
  <si>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</si>
  <si>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</si>
  <si>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</si>
  <si>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</si>
  <si>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</si>
  <si>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</si>
  <si>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</si>
  <si>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</si>
  <si>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</si>
  <si>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</si>
  <si>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</si>
  <si>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</si>
  <si>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</si>
  <si>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</si>
  <si>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</si>
  <si>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</si>
  <si>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</si>
  <si>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</si>
  <si>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</si>
  <si>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</si>
  <si>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</si>
  <si>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</si>
  <si>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</si>
  <si>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</si>
  <si>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</si>
  <si>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</si>
  <si>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</si>
  <si>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</si>
  <si>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</si>
  <si>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</si>
  <si>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</si>
  <si>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</si>
  <si>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</si>
  <si>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</si>
  <si>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</si>
  <si>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</si>
  <si>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</si>
  <si>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</si>
  <si>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</si>
  <si>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</si>
  <si>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</si>
  <si>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</si>
  <si>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</si>
  <si>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</si>
  <si>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</si>
  <si>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</si>
  <si>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</si>
  <si>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</si>
  <si>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</si>
  <si>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</si>
  <si>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</si>
  <si>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</si>
  <si>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</si>
  <si>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</si>
  <si>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</si>
  <si>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</si>
  <si>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</si>
  <si>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</si>
  <si>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</si>
  <si>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</si>
  <si>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</si>
  <si>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</si>
  <si>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</si>
  <si>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</si>
  <si>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</si>
  <si>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</si>
  <si>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</si>
  <si>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</si>
  <si>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</si>
  <si>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</si>
  <si>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</si>
  <si>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</si>
  <si>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</si>
  <si>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</si>
  <si>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</si>
  <si>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</si>
  <si>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</si>
  <si>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</si>
  <si>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</si>
  <si>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</si>
  <si>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</si>
  <si>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</si>
  <si>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</si>
  <si>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</si>
  <si>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</si>
  <si>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</si>
  <si>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</si>
  <si>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</si>
  <si>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</si>
  <si>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</si>
  <si>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</si>
  <si>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</si>
  <si>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</si>
  <si>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</si>
  <si>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</si>
  <si>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</si>
  <si>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</si>
  <si>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</si>
  <si>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</si>
  <si>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</si>
  <si>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</si>
  <si>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</si>
  <si>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</si>
  <si>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</si>
  <si>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</si>
  <si>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</si>
  <si>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</si>
  <si>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</si>
  <si>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</si>
  <si>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</si>
  <si>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</si>
  <si>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</si>
  <si>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</si>
  <si>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</si>
  <si>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</si>
  <si>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</si>
  <si>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</si>
  <si>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</si>
  <si>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</si>
  <si>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</si>
  <si>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</si>
  <si>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</si>
  <si>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</si>
  <si>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</si>
  <si>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</si>
  <si>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</si>
  <si>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</si>
  <si>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</si>
  <si>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</si>
  <si>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</si>
  <si>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</si>
  <si>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</si>
  <si>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</si>
  <si>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</si>
  <si>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</si>
  <si>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</si>
  <si>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</si>
  <si>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</si>
  <si>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</si>
  <si>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</si>
  <si>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</si>
  <si>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</si>
  <si>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</si>
  <si>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</si>
  <si>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</si>
  <si>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</si>
  <si>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</si>
  <si>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</si>
  <si>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</si>
  <si>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</si>
  <si>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</si>
  <si>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</si>
  <si>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</si>
  <si>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</si>
  <si>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</si>
  <si>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</si>
  <si>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</si>
  <si>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</si>
  <si>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</si>
  <si>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</si>
  <si>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</si>
  <si>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</si>
  <si>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</si>
  <si>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</si>
  <si>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</si>
  <si>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</si>
  <si>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</si>
  <si>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</si>
  <si>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</si>
  <si>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</si>
  <si>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</si>
  <si>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</si>
  <si>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</si>
  <si>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</si>
  <si>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</si>
  <si>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</si>
  <si>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</si>
  <si>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</si>
  <si>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</si>
  <si>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</si>
  <si>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</si>
  <si>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</si>
  <si>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</si>
  <si>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</si>
  <si>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</si>
  <si>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</si>
  <si>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</si>
  <si>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</si>
  <si>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</si>
  <si>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</si>
  <si>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</si>
  <si>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</si>
  <si>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</si>
  <si>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</si>
  <si>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</si>
  <si>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</si>
  <si>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</si>
  <si>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</si>
  <si>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</si>
  <si>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</si>
  <si>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</si>
  <si>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</si>
  <si>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</si>
  <si>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</si>
  <si>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</si>
  <si>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</si>
  <si>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</si>
  <si>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</si>
  <si>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</si>
  <si>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</si>
  <si>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</si>
  <si>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</si>
  <si>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</si>
  <si>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</si>
  <si>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</si>
  <si>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</si>
  <si>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</si>
  <si>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</si>
  <si>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</si>
  <si>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</si>
  <si>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</si>
  <si>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</si>
  <si>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</si>
  <si>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</si>
  <si>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</si>
  <si>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</si>
  <si>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</si>
  <si>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</si>
  <si>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</si>
  <si>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</si>
  <si>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</si>
  <si>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</si>
  <si>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</si>
  <si>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</si>
  <si>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</si>
  <si>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</si>
  <si>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</si>
  <si>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</si>
  <si>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</si>
  <si>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</si>
  <si>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</si>
  <si>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</si>
  <si>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</si>
  <si>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</si>
  <si>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</si>
  <si>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</si>
  <si>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</si>
  <si>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</si>
  <si>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</si>
  <si>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</si>
  <si>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</si>
  <si>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</si>
  <si>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</si>
  <si>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</si>
  <si>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</si>
  <si>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</si>
  <si>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</si>
  <si>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</si>
  <si>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</si>
  <si>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</si>
  <si>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</si>
  <si>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</si>
  <si>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</si>
  <si>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</si>
  <si>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</si>
  <si>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</si>
  <si>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</si>
  <si>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</si>
  <si>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</si>
  <si>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</si>
  <si>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</si>
  <si>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</si>
  <si>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</si>
  <si>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</si>
  <si>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</si>
  <si>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</si>
  <si>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</si>
  <si>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</si>
  <si>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</si>
  <si>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</si>
  <si>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</si>
  <si>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</si>
  <si>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</si>
  <si>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</si>
  <si>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</si>
  <si>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</si>
  <si>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</si>
  <si>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</si>
  <si>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</si>
  <si>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</si>
  <si>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</si>
  <si>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</si>
  <si>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</si>
  <si>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</si>
  <si>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</si>
  <si>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</si>
  <si>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</si>
  <si>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</si>
  <si>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</si>
  <si>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</si>
  <si>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</si>
  <si>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</si>
  <si>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</si>
  <si>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</si>
  <si>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</si>
  <si>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</si>
  <si>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</si>
  <si>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</si>
  <si>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</si>
  <si>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</si>
  <si>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</si>
  <si>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</si>
  <si>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</si>
  <si>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</si>
  <si>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</si>
  <si>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</si>
  <si>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</si>
  <si>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</si>
  <si>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</si>
  <si>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</si>
  <si>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</si>
  <si>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</si>
  <si>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</si>
  <si>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</si>
  <si>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</si>
  <si>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</si>
  <si>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</si>
  <si>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</si>
  <si>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</si>
  <si>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</si>
  <si>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</si>
  <si>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</si>
  <si>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</si>
  <si>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</si>
  <si>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</si>
  <si>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</si>
  <si>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</si>
  <si>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</si>
  <si>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</si>
  <si>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</si>
  <si>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</si>
  <si>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</si>
  <si>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</si>
  <si>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</si>
  <si>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</si>
  <si>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</si>
  <si>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</si>
  <si>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</si>
  <si>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</si>
  <si>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</si>
  <si>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</si>
  <si>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</si>
  <si>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</si>
  <si>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</si>
  <si>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</si>
  <si>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</si>
  <si>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</si>
  <si>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</si>
  <si>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</si>
  <si>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</si>
  <si>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</si>
  <si>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</si>
  <si>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</si>
  <si>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</si>
  <si>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</si>
  <si>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</si>
  <si>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</si>
  <si>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</si>
  <si>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</si>
  <si>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</si>
  <si>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</si>
  <si>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</si>
  <si>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</si>
  <si>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</si>
  <si>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</si>
  <si>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</si>
  <si>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</si>
  <si>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</si>
  <si>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</si>
  <si>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</si>
  <si>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</si>
  <si>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</si>
  <si>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</si>
  <si>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</si>
  <si>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</si>
  <si>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</si>
  <si>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</si>
  <si>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</si>
  <si>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</si>
  <si>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</si>
  <si>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</si>
  <si>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</si>
  <si>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</si>
  <si>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</si>
  <si>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</si>
  <si>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</si>
  <si>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</si>
  <si>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</si>
  <si>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</si>
  <si>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</si>
  <si>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</si>
  <si>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</si>
  <si>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</si>
  <si>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</si>
  <si>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</si>
  <si>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</si>
  <si>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</si>
  <si>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</si>
  <si>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</si>
  <si>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</si>
  <si>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</si>
  <si>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</si>
  <si>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</si>
  <si>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</si>
  <si>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</si>
  <si>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</si>
  <si>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</si>
  <si>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</si>
  <si>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</si>
  <si>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</si>
  <si>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</si>
  <si>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</si>
  <si>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</si>
  <si>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</si>
  <si>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</si>
  <si>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</si>
  <si>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</si>
  <si>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</si>
  <si>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</si>
  <si>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</si>
  <si>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</si>
  <si>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</si>
  <si>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</si>
  <si>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</si>
  <si>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</si>
  <si>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</si>
  <si>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</si>
  <si>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</si>
  <si>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</si>
  <si>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</si>
  <si>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</si>
  <si>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</si>
  <si>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</si>
  <si>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</si>
  <si>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</si>
  <si>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</si>
  <si>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</si>
  <si>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</si>
  <si>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</si>
  <si>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</si>
  <si>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</si>
  <si>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</si>
  <si>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</si>
  <si>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</si>
  <si>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</si>
  <si>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</si>
  <si>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</si>
  <si>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</si>
  <si>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</si>
  <si>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</si>
  <si>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</si>
  <si>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</si>
  <si>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</si>
  <si>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</si>
  <si>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</si>
  <si>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</si>
  <si>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</si>
  <si>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</si>
  <si>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</si>
  <si>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</si>
  <si>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</si>
  <si>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</si>
  <si>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</si>
  <si>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</si>
  <si>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</si>
  <si>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</si>
  <si>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</si>
  <si>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</si>
  <si>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</si>
  <si>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</si>
  <si>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</si>
  <si>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</si>
  <si>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</si>
  <si>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</si>
  <si>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</si>
  <si>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</si>
  <si>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</si>
  <si>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</si>
  <si>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</si>
  <si>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</si>
  <si>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</si>
  <si>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</si>
  <si>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</si>
  <si>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</si>
  <si>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</si>
  <si>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</si>
  <si>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</si>
  <si>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</si>
  <si>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</si>
  <si>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</si>
  <si>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</si>
  <si>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</si>
  <si>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</si>
  <si>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</si>
  <si>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</si>
  <si>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</si>
  <si>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</si>
  <si>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</si>
  <si>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</si>
  <si>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</si>
  <si>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</si>
  <si>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</si>
  <si>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</si>
  <si>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</si>
  <si>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</si>
  <si>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</si>
  <si>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</si>
  <si>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</si>
  <si>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</si>
  <si>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</si>
  <si>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</si>
  <si>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</si>
  <si>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</si>
  <si>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</si>
  <si>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</si>
  <si>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</si>
  <si>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</si>
  <si>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</si>
  <si>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</si>
  <si>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</si>
  <si>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</si>
  <si>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</si>
  <si>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</si>
  <si>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</si>
  <si>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</si>
  <si>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</si>
  <si>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</si>
  <si>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</si>
  <si>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</si>
  <si>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</si>
  <si>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</si>
  <si>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</si>
  <si>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</si>
  <si>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</si>
  <si>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</si>
  <si>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</si>
  <si>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</si>
  <si>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</si>
  <si>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</si>
  <si>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</si>
  <si>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</si>
  <si>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</si>
  <si>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</si>
  <si>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</si>
  <si>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</si>
  <si>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</si>
  <si>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</si>
  <si>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</si>
  <si>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</si>
  <si>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</si>
  <si>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</si>
  <si>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</si>
  <si>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</si>
  <si>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</si>
  <si>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</si>
  <si>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</si>
  <si>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</si>
  <si>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</si>
  <si>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</si>
  <si>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</si>
  <si>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</si>
  <si>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</si>
  <si>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</si>
  <si>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</si>
  <si>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</si>
  <si>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</si>
  <si>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</si>
  <si>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</si>
  <si>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</si>
  <si>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</si>
  <si>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</si>
  <si>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</si>
  <si>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</si>
  <si>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</si>
  <si>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</si>
  <si>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</si>
  <si>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</si>
  <si>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</si>
  <si>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</si>
  <si>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</si>
  <si>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</si>
  <si>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</si>
  <si>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</si>
  <si>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</si>
  <si>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</si>
  <si>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</si>
  <si>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</si>
  <si>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</si>
  <si>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</si>
  <si>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</si>
  <si>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</si>
  <si>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</si>
  <si>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</si>
  <si>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</si>
  <si>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</si>
  <si>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</si>
  <si>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</si>
  <si>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</si>
  <si>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</si>
  <si>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</si>
  <si>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</si>
  <si>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</si>
  <si>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</si>
  <si>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</si>
  <si>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</si>
  <si>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</si>
  <si>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</si>
  <si>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</si>
  <si>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</si>
  <si>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</si>
  <si>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</si>
  <si>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</si>
  <si>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</si>
  <si>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</si>
  <si>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</si>
  <si>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</si>
  <si>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</si>
  <si>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</si>
  <si>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</si>
  <si>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</si>
  <si>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</si>
  <si>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</si>
  <si>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</si>
  <si>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</si>
  <si>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</si>
  <si>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</si>
  <si>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</si>
  <si>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</si>
  <si>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</si>
  <si>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</si>
  <si>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</si>
  <si>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</si>
  <si>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</si>
  <si>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</si>
  <si>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</si>
  <si>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</si>
  <si>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</si>
  <si>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</si>
  <si>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</si>
  <si>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Number of Campaigns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</si>
  <si>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</si>
  <si>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</si>
  <si>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</si>
  <si>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</si>
  <si>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</si>
  <si>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</si>
  <si>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</si>
  <si>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</si>
  <si>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</si>
  <si>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</si>
  <si>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</si>
  <si>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</si>
  <si>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</si>
  <si>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</si>
  <si>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</si>
  <si>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</si>
  <si>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</si>
  <si>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</si>
  <si>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</si>
  <si>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</si>
  <si>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</si>
  <si>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</si>
  <si>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</si>
  <si>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</si>
  <si>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</si>
  <si>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$10,000-$14,999</t>
  </si>
  <si>
    <t>Less than $1000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</si>
  <si>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</si>
  <si>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</si>
  <si>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</si>
  <si>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</si>
  <si>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</si>
  <si>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</si>
  <si>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</si>
  <si>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 xml:space="preserve">  $1000-$4999</t>
  </si>
  <si>
    <t xml:space="preserve">  $5000-$9999</t>
  </si>
  <si>
    <t>Greater than or Equal to   $50,000</t>
  </si>
  <si>
    <t>Mean Backers</t>
  </si>
  <si>
    <t>Backer Statistics</t>
  </si>
  <si>
    <t>Median Backers</t>
  </si>
  <si>
    <t>Min Backers</t>
  </si>
  <si>
    <t xml:space="preserve"> Successful</t>
  </si>
  <si>
    <t xml:space="preserve"> Failed</t>
  </si>
  <si>
    <t>Variance</t>
  </si>
  <si>
    <t>Standard Deviation</t>
  </si>
  <si>
    <t>Includes Campaigns with No Backers</t>
  </si>
  <si>
    <t>Campaigns with Backers</t>
  </si>
  <si>
    <t>Failed &amp; Successful</t>
  </si>
  <si>
    <t>Number of Campaigns in Sample</t>
  </si>
  <si>
    <t>Campaigns With No Backers</t>
  </si>
  <si>
    <t>Outcome</t>
  </si>
  <si>
    <t>Backer Count</t>
  </si>
  <si>
    <t>Total Backers</t>
  </si>
  <si>
    <t>Max Backers</t>
  </si>
  <si>
    <t>Total</t>
  </si>
  <si>
    <t>Percent  OF Successful</t>
  </si>
  <si>
    <t>Percent OF Failed</t>
  </si>
  <si>
    <t>Percent OF Canceled</t>
  </si>
  <si>
    <t>Fail no 0's</t>
  </si>
  <si>
    <t>Success no 0's</t>
  </si>
  <si>
    <t>Fail Cancel no 0's</t>
  </si>
  <si>
    <t>Fail Cancel Total</t>
  </si>
  <si>
    <t>Backer Statistics considering Cancelled as Failed</t>
  </si>
  <si>
    <t>Success Total</t>
  </si>
  <si>
    <t>Successful</t>
  </si>
  <si>
    <t>Failed</t>
  </si>
  <si>
    <t>lt 100</t>
  </si>
  <si>
    <t>100-499</t>
  </si>
  <si>
    <t>500-999</t>
  </si>
  <si>
    <t>1000-1999</t>
  </si>
  <si>
    <t>2000-2999</t>
  </si>
  <si>
    <t>3000-3999</t>
  </si>
  <si>
    <t>4000-4999</t>
  </si>
  <si>
    <t>5000-9999</t>
  </si>
  <si>
    <t>gt 10000</t>
  </si>
  <si>
    <t>lt 10</t>
  </si>
  <si>
    <t>10-19</t>
  </si>
  <si>
    <t>20-29</t>
  </si>
  <si>
    <t>30-39</t>
  </si>
  <si>
    <t>40-49</t>
  </si>
  <si>
    <t>100-149</t>
  </si>
  <si>
    <t>150-199</t>
  </si>
  <si>
    <t>200-249</t>
  </si>
  <si>
    <t>250-299</t>
  </si>
  <si>
    <t>50-59</t>
  </si>
  <si>
    <t>60-69</t>
  </si>
  <si>
    <t>70-79</t>
  </si>
  <si>
    <t>80-89</t>
  </si>
  <si>
    <t>90-99</t>
  </si>
  <si>
    <t>failed/canceled</t>
  </si>
  <si>
    <t>% canfail</t>
  </si>
  <si>
    <t>%success</t>
  </si>
  <si>
    <t>%</t>
  </si>
  <si>
    <t>lt 194</t>
  </si>
  <si>
    <t>gt 194</t>
  </si>
  <si>
    <t>lt 62</t>
  </si>
  <si>
    <t>mean</t>
  </si>
  <si>
    <t>median</t>
  </si>
  <si>
    <t>Success</t>
  </si>
  <si>
    <t>gt 62</t>
  </si>
  <si>
    <t>fail w/0</t>
  </si>
  <si>
    <t>lt 18</t>
  </si>
  <si>
    <t>gt 18</t>
  </si>
  <si>
    <t>lt 4</t>
  </si>
  <si>
    <t>gt 4</t>
  </si>
  <si>
    <t>fail no 0</t>
  </si>
  <si>
    <t>fail/can w/0</t>
  </si>
  <si>
    <t>lt 22</t>
  </si>
  <si>
    <t>gt 22</t>
  </si>
  <si>
    <t>lt 5</t>
  </si>
  <si>
    <t>gt 5</t>
  </si>
  <si>
    <t>lt 19</t>
  </si>
  <si>
    <t>gt 19</t>
  </si>
  <si>
    <t>lt 3</t>
  </si>
  <si>
    <t>gt 3</t>
  </si>
  <si>
    <t>F</t>
  </si>
  <si>
    <t>C</t>
  </si>
  <si>
    <t>fail/can no 0</t>
  </si>
  <si>
    <t>lt 25</t>
  </si>
  <si>
    <t>gt 25</t>
  </si>
  <si>
    <t>lt 6</t>
  </si>
  <si>
    <t>gt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</si>
</sst>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3" fontId="0" fillId="0" borderId="0" xfId="0" applyNumberFormat="1"/>
    <xf numFmtId="3" fontId="0" fillId="0" borderId="0" xfId="0" applyNumberFormat="1" applyBorder="1"/>
    <xf numFmtId="3" fontId="0" fillId="0" borderId="0" xfId="0" applyNumberFormat="1" applyBorder="1" applyAlignment="1">
      <alignment horizontal="center" wrapText="1"/>
    </xf>
    <xf numFmtId="3" fontId="3" fillId="0" borderId="1" xfId="0" applyNumberFormat="1" applyFont="1" applyBorder="1" applyAlignment="1">
      <alignment wrapText="1"/>
    </xf>
    <xf numFmtId="3" fontId="3" fillId="0" borderId="0" xfId="0" applyNumberFormat="1" applyFont="1" applyBorder="1"/>
    <xf numFmtId="3" fontId="3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/>
    <xf numFmtId="0" fontId="3" fillId="0" borderId="2" xfId="0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9" fontId="5" fillId="0" borderId="2" xfId="0" applyNumberFormat="1" applyFont="1" applyBorder="1" applyAlignment="1">
      <alignment wrapText="1"/>
    </xf>
    <xf numFmtId="0" fontId="3" fillId="3" borderId="0" xfId="0" applyFont="1" applyFill="1" applyAlignment="1">
      <alignment wrapText="1"/>
    </xf>
    <xf numFmtId="0" fontId="0" fillId="3" borderId="0" xfId="0" applyFill="1"/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6" fillId="0" borderId="0" xfId="0" applyFont="1" applyAlignment="1">
      <alignment wrapText="1"/>
    </xf>
    <xf numFmtId="3" fontId="3" fillId="0" borderId="0" xfId="0" applyNumberFormat="1" applyFont="1"/>
    <xf numFmtId="3" fontId="3" fillId="0" borderId="0" xfId="0" applyNumberFormat="1" applyFont="1" applyBorder="1" applyAlignment="1">
      <alignment wrapText="1"/>
    </xf>
    <xf numFmtId="9" fontId="4" fillId="0" borderId="0" xfId="0" applyNumberFormat="1" applyFont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Alignment="1">
      <alignment wrapText="1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/>
    <xf numFmtId="0" fontId="0" fillId="0" borderId="0" xfId="0" applyNumberFormat="1" applyFill="1" applyBorder="1"/>
    <xf numFmtId="0" fontId="3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3" fontId="3" fillId="0" borderId="0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3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 patternType="solid">
          <fgColor rgb="FF000099"/>
          <bgColor theme="9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7D5E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[excel_challenge.xlsx]1_Category!PivotTable2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7776022095045"/>
          <c:y val="5.3400076420975509E-2"/>
          <c:w val="0.76864344739369639"/>
          <c:h val="0.785245758609579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C-4CA9-9FFD-62627346422A}"/>
            </c:ext>
          </c:extLst>
        </c:ser>
        <c:ser>
          <c:idx val="1"/>
          <c:order val="1"/>
          <c:tx>
            <c:strRef>
              <c:f>'1_Category'!$C$3:$C$4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C-4CA9-9FFD-62627346422A}"/>
            </c:ext>
          </c:extLst>
        </c:ser>
        <c:ser>
          <c:idx val="2"/>
          <c:order val="2"/>
          <c:tx>
            <c:strRef>
              <c:f>'1_Category'!$D$3:$D$4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C-4CA9-9FFD-62627346422A}"/>
            </c:ext>
          </c:extLst>
        </c:ser>
        <c:ser>
          <c:idx val="3"/>
          <c:order val="3"/>
          <c:tx>
            <c:strRef>
              <c:f>'1_Category'!$E$3:$E$4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DC-4CA9-9FFD-62627346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601952"/>
        <c:axId val="1908547456"/>
      </c:barChart>
      <c:catAx>
        <c:axId val="19096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7456"/>
        <c:crosses val="autoZero"/>
        <c:auto val="1"/>
        <c:lblAlgn val="ctr"/>
        <c:lblOffset val="100"/>
        <c:noMultiLvlLbl val="0"/>
      </c:catAx>
      <c:valAx>
        <c:axId val="1908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6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[excel_challenge.xlsx]2_SubCategory!PivotTable2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D-438E-8259-E6B1ED16EB33}"/>
            </c:ext>
          </c:extLst>
        </c:ser>
        <c:ser>
          <c:idx val="1"/>
          <c:order val="1"/>
          <c:tx>
            <c:strRef>
              <c:f>'2_SubCategory'!$C$4:$C$5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0-441D-97B5-C4DB20538063}"/>
            </c:ext>
          </c:extLst>
        </c:ser>
        <c:ser>
          <c:idx val="2"/>
          <c:order val="2"/>
          <c:tx>
            <c:strRef>
              <c:f>'2_SubCategory'!$D$4:$D$5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80-441D-97B5-C4DB20538063}"/>
            </c:ext>
          </c:extLst>
        </c:ser>
        <c:ser>
          <c:idx val="3"/>
          <c:order val="3"/>
          <c:tx>
            <c:strRef>
              <c:f>'2_SubCategory'!$E$4:$E$5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80-441D-97B5-C4DB2053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944176"/>
        <c:axId val="1193559424"/>
      </c:barChart>
      <c:catAx>
        <c:axId val="14039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559424"/>
        <c:crosses val="autoZero"/>
        <c:auto val="1"/>
        <c:lblAlgn val="ctr"/>
        <c:lblOffset val="100"/>
        <c:noMultiLvlLbl val="0"/>
      </c:catAx>
      <c:valAx>
        <c:axId val="11935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[excel_challenge.xlsx]3_Date!PivotTable3</c:name>
    <c:fmtId val="3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'3_Date'!$B$4:$B$5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1-43EE-8994-8DAC70655A54}"/>
            </c:ext>
          </c:extLst>
        </c:ser>
        <c:ser>
          <c:idx val="1"/>
          <c:order val="1"/>
          <c:tx>
            <c:strRef>
              <c:f>'3_Date'!$C$4:$C$5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1-43EE-8994-8DAC70655A54}"/>
            </c:ext>
          </c:extLst>
        </c:ser>
        <c:ser>
          <c:idx val="2"/>
          <c:order val="2"/>
          <c:tx>
            <c:strRef>
              <c:f>'3_Date'!$D$4:$D$5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1-43EE-8994-8DAC7065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106192"/>
        <c:axId val="1341001856"/>
      </c:lineChart>
      <c:catAx>
        <c:axId val="1516106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01856"/>
        <c:crosses val="autoZero"/>
        <c:auto val="1"/>
        <c:lblAlgn val="ctr"/>
        <c:lblOffset val="100"/>
        <c:noMultiLvlLbl val="0"/>
      </c:catAx>
      <c:valAx>
        <c:axId val="134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B1_Goal!$F$1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024-4982-9C36-1B903CF317B4}"/>
            </c:ext>
          </c:extLst>
        </c:ser>
        <c:ser>
          <c:idx val="5"/>
          <c:order val="5"/>
          <c:tx>
            <c:strRef>
              <c:f>B1_Goal!$G$1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024-4982-9C36-1B903CF317B4}"/>
            </c:ext>
          </c:extLst>
        </c:ser>
        <c:ser>
          <c:idx val="6"/>
          <c:order val="6"/>
          <c:tx>
            <c:strRef>
              <c:f>B1_Goal!$H$1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024-4982-9C36-1B903CF3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74351"/>
        <c:axId val="732807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B1_Goal!$B$1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B1_Goal!$B$2:$B$13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24-4982-9C36-1B903CF317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24-4982-9C36-1B903CF317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24-4982-9C36-1B903CF317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24-4982-9C36-1B903CF317B4}"/>
                  </c:ext>
                </c:extLst>
              </c15:ser>
            </c15:filteredLineSeries>
          </c:ext>
        </c:extLst>
      </c:lineChart>
      <c:catAx>
        <c:axId val="573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07679"/>
        <c:crosses val="autoZero"/>
        <c:auto val="1"/>
        <c:lblAlgn val="ctr"/>
        <c:lblOffset val="100"/>
        <c:noMultiLvlLbl val="0"/>
      </c:catAx>
      <c:valAx>
        <c:axId val="732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 of 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B1_Goal!$J$1</c:f>
              <c:strCache>
                <c:ptCount val="1"/>
                <c:pt idx="0">
                  <c:v>Percent  OF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B1_Goal!$J$2:$J$13</c:f>
              <c:numCache>
                <c:formatCode>0%</c:formatCode>
                <c:ptCount val="12"/>
                <c:pt idx="0">
                  <c:v>0.14736842105263157</c:v>
                </c:pt>
                <c:pt idx="1">
                  <c:v>0.42654462242562929</c:v>
                </c:pt>
                <c:pt idx="2">
                  <c:v>0.17437070938215102</c:v>
                </c:pt>
                <c:pt idx="3">
                  <c:v>7.688787185354691E-2</c:v>
                </c:pt>
                <c:pt idx="4">
                  <c:v>4.3020594965675056E-2</c:v>
                </c:pt>
                <c:pt idx="5">
                  <c:v>2.8375286041189933E-2</c:v>
                </c:pt>
                <c:pt idx="6">
                  <c:v>2.5171624713958809E-2</c:v>
                </c:pt>
                <c:pt idx="7">
                  <c:v>1.4645308924485127E-2</c:v>
                </c:pt>
                <c:pt idx="8">
                  <c:v>1.1899313501144164E-2</c:v>
                </c:pt>
                <c:pt idx="9">
                  <c:v>9.6109839816933638E-3</c:v>
                </c:pt>
                <c:pt idx="10">
                  <c:v>2.745995423340961E-3</c:v>
                </c:pt>
                <c:pt idx="11">
                  <c:v>3.9359267734553775E-2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2-4EA7-B4E7-0F8157C78F2E}"/>
            </c:ext>
          </c:extLst>
        </c:ser>
        <c:ser>
          <c:idx val="1"/>
          <c:order val="1"/>
          <c:tx>
            <c:strRef>
              <c:f>B1_Goal!$K$1</c:f>
              <c:strCache>
                <c:ptCount val="1"/>
                <c:pt idx="0">
                  <c:v>Percent OF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B1_Goal!$K$2:$K$13</c:f>
              <c:numCache>
                <c:formatCode>0%</c:formatCode>
                <c:ptCount val="12"/>
                <c:pt idx="0">
                  <c:v>7.3856209150326799E-2</c:v>
                </c:pt>
                <c:pt idx="1">
                  <c:v>0.27450980392156865</c:v>
                </c:pt>
                <c:pt idx="2">
                  <c:v>0.18496732026143792</c:v>
                </c:pt>
                <c:pt idx="3">
                  <c:v>9.4117647058823528E-2</c:v>
                </c:pt>
                <c:pt idx="4">
                  <c:v>5.8823529411764705E-2</c:v>
                </c:pt>
                <c:pt idx="5">
                  <c:v>4.7058823529411764E-2</c:v>
                </c:pt>
                <c:pt idx="6">
                  <c:v>4.1830065359477121E-2</c:v>
                </c:pt>
                <c:pt idx="7">
                  <c:v>2.4183006535947713E-2</c:v>
                </c:pt>
                <c:pt idx="8">
                  <c:v>1.4379084967320261E-2</c:v>
                </c:pt>
                <c:pt idx="9">
                  <c:v>1.045751633986928E-2</c:v>
                </c:pt>
                <c:pt idx="10">
                  <c:v>7.1895424836601303E-3</c:v>
                </c:pt>
                <c:pt idx="11">
                  <c:v>0.16862745098039217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2-4EA7-B4E7-0F8157C78F2E}"/>
            </c:ext>
          </c:extLst>
        </c:ser>
        <c:ser>
          <c:idx val="2"/>
          <c:order val="2"/>
          <c:tx>
            <c:strRef>
              <c:f>B1_Goal!$L$1</c:f>
              <c:strCache>
                <c:ptCount val="1"/>
                <c:pt idx="0">
                  <c:v>Percent OF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B1_Goal!$L$2:$L$13</c:f>
              <c:numCache>
                <c:formatCode>0%</c:formatCode>
                <c:ptCount val="12"/>
                <c:pt idx="0">
                  <c:v>5.1575931232091692E-2</c:v>
                </c:pt>
                <c:pt idx="1">
                  <c:v>0.17191977077363896</c:v>
                </c:pt>
                <c:pt idx="2">
                  <c:v>0.14899713467048711</c:v>
                </c:pt>
                <c:pt idx="3">
                  <c:v>0.11461318051575932</c:v>
                </c:pt>
                <c:pt idx="4">
                  <c:v>4.8710601719197708E-2</c:v>
                </c:pt>
                <c:pt idx="5">
                  <c:v>4.0114613180515762E-2</c:v>
                </c:pt>
                <c:pt idx="6">
                  <c:v>5.1575931232091692E-2</c:v>
                </c:pt>
                <c:pt idx="7">
                  <c:v>3.7249283667621778E-2</c:v>
                </c:pt>
                <c:pt idx="8">
                  <c:v>2.0057306590257881E-2</c:v>
                </c:pt>
                <c:pt idx="9">
                  <c:v>1.7191977077363897E-2</c:v>
                </c:pt>
                <c:pt idx="10">
                  <c:v>1.1461318051575931E-2</c:v>
                </c:pt>
                <c:pt idx="11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2-4EA7-B4E7-0F8157C7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257727"/>
        <c:axId val="657929887"/>
      </c:lineChart>
      <c:catAx>
        <c:axId val="9452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9887"/>
        <c:crosses val="autoZero"/>
        <c:auto val="1"/>
        <c:lblAlgn val="ctr"/>
        <c:lblOffset val="100"/>
        <c:noMultiLvlLbl val="0"/>
      </c:catAx>
      <c:valAx>
        <c:axId val="65792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33337</xdr:rowOff>
    </xdr:from>
    <xdr:to>
      <xdr:col>15</xdr:col>
      <xdr:colOff>352424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17E2A-AACB-44CC-9AAF-2FF8EACB5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104776</xdr:rowOff>
    </xdr:from>
    <xdr:to>
      <xdr:col>19</xdr:col>
      <xdr:colOff>19050</xdr:colOff>
      <xdr:row>22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DAC08-F669-41E1-8C13-3291EB422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9525</xdr:rowOff>
    </xdr:from>
    <xdr:to>
      <xdr:col>18</xdr:col>
      <xdr:colOff>409576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B508E-2BB6-42E9-A47E-25BFCE12B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16</xdr:row>
      <xdr:rowOff>9525</xdr:rowOff>
    </xdr:from>
    <xdr:to>
      <xdr:col>12</xdr:col>
      <xdr:colOff>142876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8A62C-0746-475C-99E4-55586EA2A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15</xdr:row>
      <xdr:rowOff>171450</xdr:rowOff>
    </xdr:from>
    <xdr:to>
      <xdr:col>28</xdr:col>
      <xdr:colOff>276225</xdr:colOff>
      <xdr:row>38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A9AA0-CA2B-412D-965C-F02EA43F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518801157406" createdVersion="6" refreshedVersion="6" minRefreshableVersion="3" recordCount="4114" xr:uid="{CF0E68C6-1CFD-4706-AF30-E82389EA2FC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2661"/>
        <n v="2662"/>
        <n v="2663"/>
        <n v="2664"/>
        <n v="2665"/>
        <n v="2666"/>
        <n v="2667"/>
        <n v="2668"/>
        <n v="2669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701"/>
        <n v="2702"/>
        <n v="2703"/>
        <n v="2704"/>
        <n v="2705"/>
        <n v="2321"/>
        <n v="2322"/>
        <n v="2323"/>
        <n v="2324"/>
        <n v="2325"/>
        <n v="2326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2941"/>
        <n v="2942"/>
        <n v="2943"/>
        <n v="2944"/>
        <n v="2945"/>
        <n v="2946"/>
        <n v="2947"/>
        <n v="2948"/>
        <n v="2949"/>
        <n v="29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2641"/>
        <n v="2642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2670"/>
        <n v="2671"/>
        <n v="2672"/>
        <n v="2673"/>
        <n v="2674"/>
        <n v="2675"/>
        <n v="2676"/>
        <n v="2677"/>
        <n v="2678"/>
        <n v="2679"/>
        <n v="2680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451"/>
        <n v="1452"/>
        <n v="1453"/>
        <n v="1454"/>
        <n v="1455"/>
        <n v="1456"/>
        <n v="1457"/>
        <n v="1458"/>
        <n v="1459"/>
        <n v="1460"/>
        <n v="2951"/>
        <n v="2952"/>
        <n v="2953"/>
        <n v="2954"/>
        <n v="2955"/>
        <n v="2956"/>
        <n v="2957"/>
        <n v="2958"/>
        <n v="2959"/>
        <n v="2960"/>
        <n v="3121"/>
        <n v="3122"/>
        <n v="3123"/>
        <n v="3124"/>
        <n v="3125"/>
        <n v="3126"/>
        <n v="3127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FR"/>
        <s v="US"/>
        <s v="DE"/>
        <s v="CA"/>
        <s v="GB"/>
        <s v="AU"/>
        <s v="ES"/>
        <s v="NZ"/>
        <s v="IE"/>
        <s v="SE"/>
        <s v="IT"/>
        <s v="DK"/>
        <s v="AT"/>
        <s v="NO"/>
        <s v="LU"/>
        <s v="SG"/>
        <s v="CH"/>
        <s v="BE"/>
        <s v="NL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games"/>
        <s v="theater"/>
        <s v="food"/>
        <s v="music"/>
        <s v="publishing"/>
        <s v="photography"/>
        <s v="journalism"/>
      </sharedItems>
    </cacheField>
    <cacheField name="Sub Category" numFmtId="0">
      <sharedItems count="41">
        <s v="wearables"/>
        <s v="television"/>
        <s v="tabletop games"/>
        <s v="spaces"/>
        <s v="space exploration"/>
        <s v="small batch"/>
        <s v="shorts"/>
        <s v="rock"/>
        <s v="radio &amp; podcasts"/>
        <s v="pop"/>
        <s v="plays"/>
        <s v="photobooks"/>
        <s v="nonfiction"/>
        <s v="musical"/>
        <s v="metal"/>
        <s v="makerspaces"/>
        <s v="indie rock"/>
        <s v="hardware"/>
        <s v="electronic music"/>
        <s v="documentary"/>
        <s v="classical music"/>
        <s v="faith"/>
        <s v="web"/>
        <s v="video games"/>
        <s v="translations"/>
        <s v="restaurants"/>
        <s v="places"/>
        <s v="people"/>
        <s v="nature"/>
        <s v="mobile games"/>
        <s v="jazz"/>
        <s v="gadgets"/>
        <s v="food trucks"/>
        <s v="fiction"/>
        <s v="drama"/>
        <s v="children's books"/>
        <s v="animation"/>
        <s v="world music"/>
        <s v="science fiction"/>
        <s v="audio"/>
        <s v="art books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3-07T18:35:34"/>
        <d v="2017-03-06T19:14:37"/>
        <d v="2017-01-21T16:33:50"/>
        <d v="2017-02-21T20:41:54"/>
        <d v="2017-02-07T21:59:18"/>
        <d v="2017-03-05T06:15:01"/>
        <d v="2017-03-10T21:29:29"/>
        <d v="2017-03-13T18:07:27"/>
        <d v="2017-02-24T21:14:45"/>
        <d v="2017-02-28T00:32:11"/>
        <d v="2017-03-10T00:49:0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8-29T19:51:03"/>
        <d v="2016-06-15T05:55:08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968809027778" createdVersion="6" refreshedVersion="6" minRefreshableVersion="3" recordCount="4114" xr:uid="{0C215DA2-5EA1-46C4-A91F-F7EEF1F1E5C1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Ended" numFmtId="14">
      <sharedItems containsSemiMixedTypes="0" containsNonDate="0" containsDate="1" containsString="0" minDate="2009-08-10T19:26:00" maxDate="2017-05-03T19:12:00"/>
    </cacheField>
    <cacheField name="Paren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b v="0"/>
    <n v="2"/>
    <b v="1"/>
    <s v="technology/wearables"/>
    <n v="1.4428571428571428"/>
    <n v="50.5"/>
    <x v="0"/>
    <x v="0"/>
    <x v="0"/>
    <d v="2016-11-24T23:00:00"/>
  </r>
  <r>
    <x v="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0"/>
    <x v="0"/>
    <x v="1"/>
    <d v="2015-08-13T13:40:48"/>
  </r>
  <r>
    <x v="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0"/>
    <x v="2"/>
    <d v="2015-08-19T15:37:54"/>
  </r>
  <r>
    <x v="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0"/>
    <x v="0"/>
    <x v="3"/>
    <d v="2015-05-31T15:24:35"/>
  </r>
  <r>
    <x v="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0"/>
    <x v="0"/>
    <x v="4"/>
    <d v="2014-10-29T01:00:00"/>
  </r>
  <r>
    <x v="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0"/>
    <x v="0"/>
    <x v="5"/>
    <d v="2016-08-12T00:37:54"/>
  </r>
  <r>
    <x v="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0"/>
    <x v="0"/>
    <x v="6"/>
    <d v="2014-08-11T20:27:47"/>
  </r>
  <r>
    <x v="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.0705"/>
    <n v="125.94117647058823"/>
    <x v="0"/>
    <x v="0"/>
    <x v="7"/>
    <d v="2016-03-17T17:25:49"/>
  </r>
  <r>
    <x v="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0"/>
    <x v="0"/>
    <x v="8"/>
    <d v="2014-10-14T16:38:28"/>
  </r>
  <r>
    <x v="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0"/>
    <x v="0"/>
    <x v="9"/>
    <d v="2014-09-16T21:53:33"/>
  </r>
  <r>
    <x v="1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0"/>
    <x v="0"/>
    <x v="10"/>
    <d v="2014-12-19T01:53:04"/>
  </r>
  <r>
    <x v="1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0"/>
    <x v="0"/>
    <x v="11"/>
    <d v="2014-12-13T00:25:11"/>
  </r>
  <r>
    <x v="1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0"/>
    <x v="0"/>
    <x v="12"/>
    <d v="2016-12-01T17:34:10"/>
  </r>
  <r>
    <x v="1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0"/>
    <x v="0"/>
    <x v="13"/>
    <d v="2015-08-20T14:50:40"/>
  </r>
  <r>
    <x v="1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0"/>
    <x v="0"/>
    <x v="14"/>
    <d v="2015-07-08T22:58:33"/>
  </r>
  <r>
    <x v="1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0"/>
    <x v="0"/>
    <x v="15"/>
    <d v="2015-03-12T21:58:32"/>
  </r>
  <r>
    <x v="1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0"/>
    <x v="0"/>
    <x v="16"/>
    <d v="2016-04-17T18:18:39"/>
  </r>
  <r>
    <x v="1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0"/>
    <x v="0"/>
    <x v="17"/>
    <d v="2015-12-23T20:17:52"/>
  </r>
  <r>
    <x v="1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0"/>
    <x v="0"/>
    <x v="18"/>
    <d v="2015-07-26T18:00:00"/>
  </r>
  <r>
    <x v="1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0"/>
    <x v="0"/>
    <x v="19"/>
    <d v="2015-08-23T14:14:55"/>
  </r>
  <r>
    <x v="2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1"/>
    <x v="1"/>
    <x v="20"/>
    <d v="2015-07-23T03:00:00"/>
  </r>
  <r>
    <x v="2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1"/>
    <x v="1"/>
    <x v="21"/>
    <d v="2017-03-02T14:24:43"/>
  </r>
  <r>
    <x v="22"/>
    <s v="Charlie teaser completion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n v="35"/>
    <b v="1"/>
    <s v="film &amp; video/television"/>
    <n v="1.05"/>
    <n v="15"/>
    <x v="1"/>
    <x v="1"/>
    <x v="22"/>
    <d v="2016-02-15T16:51:23"/>
  </r>
  <r>
    <x v="2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1"/>
    <x v="1"/>
    <x v="23"/>
    <d v="2014-08-07T12:21:47"/>
  </r>
  <r>
    <x v="2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1"/>
    <x v="1"/>
    <x v="24"/>
    <d v="2015-12-19T20:01:19"/>
  </r>
  <r>
    <x v="2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1"/>
    <x v="1"/>
    <x v="25"/>
    <d v="2016-07-29T05:35:00"/>
  </r>
  <r>
    <x v="2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1"/>
    <x v="1"/>
    <x v="26"/>
    <d v="2014-06-14T01:44:10"/>
  </r>
  <r>
    <x v="2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1"/>
    <x v="1"/>
    <x v="27"/>
    <d v="2016-07-05T01:07:47"/>
  </r>
  <r>
    <x v="2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1"/>
    <x v="1"/>
    <x v="28"/>
    <d v="2016-04-15T21:00:00"/>
  </r>
  <r>
    <x v="2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1"/>
    <x v="1"/>
    <x v="29"/>
    <d v="2016-04-17T02:29:04"/>
  </r>
  <r>
    <x v="3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1"/>
    <x v="1"/>
    <x v="30"/>
    <d v="2014-06-25T01:37:59"/>
  </r>
  <r>
    <x v="3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1"/>
    <x v="1"/>
    <x v="31"/>
    <d v="2016-08-22T03:00:00"/>
  </r>
  <r>
    <x v="3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1"/>
    <x v="1"/>
    <x v="32"/>
    <d v="2014-07-16T03:00:00"/>
  </r>
  <r>
    <x v="3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1"/>
    <x v="1"/>
    <x v="33"/>
    <d v="2016-06-23T20:27:00"/>
  </r>
  <r>
    <x v="3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s v="film &amp; video/television"/>
    <n v="1.0093333333333334"/>
    <n v="147.70731707317074"/>
    <x v="1"/>
    <x v="1"/>
    <x v="34"/>
    <d v="2014-07-13T13:59:00"/>
  </r>
  <r>
    <x v="3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1"/>
    <x v="1"/>
    <x v="35"/>
    <d v="2015-09-27T20:14:00"/>
  </r>
  <r>
    <x v="3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1"/>
    <x v="1"/>
    <x v="36"/>
    <d v="2014-06-16T05:30:00"/>
  </r>
  <r>
    <x v="3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s v="film &amp; video/television"/>
    <n v="1.0066666666666666"/>
    <n v="41.944444444444443"/>
    <x v="1"/>
    <x v="1"/>
    <x v="37"/>
    <d v="2014-11-04T18:33:42"/>
  </r>
  <r>
    <x v="3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1"/>
    <x v="1"/>
    <x v="38"/>
    <d v="2014-09-17T13:00:56"/>
  </r>
  <r>
    <x v="3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1"/>
    <x v="1"/>
    <x v="39"/>
    <d v="2015-07-20T19:35:34"/>
  </r>
  <r>
    <x v="4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1"/>
    <x v="1"/>
    <x v="40"/>
    <d v="2015-09-13T18:11:52"/>
  </r>
  <r>
    <x v="4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1"/>
    <x v="1"/>
    <x v="41"/>
    <d v="2014-09-26T15:03:09"/>
  </r>
  <r>
    <x v="4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1"/>
    <x v="1"/>
    <x v="42"/>
    <d v="2015-01-01T07:59:00"/>
  </r>
  <r>
    <x v="4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1"/>
    <x v="1"/>
    <x v="43"/>
    <d v="2015-04-30T15:20:00"/>
  </r>
  <r>
    <x v="4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1"/>
    <x v="1"/>
    <x v="44"/>
    <d v="2015-09-15T19:39:00"/>
  </r>
  <r>
    <x v="4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1"/>
    <x v="1"/>
    <x v="45"/>
    <d v="2016-01-09T00:36:01"/>
  </r>
  <r>
    <x v="4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1"/>
    <x v="1"/>
    <x v="46"/>
    <d v="2014-08-17T12:22:24"/>
  </r>
  <r>
    <x v="47"/>
    <s v="B-Rabbit TV Comedy Pilot"/>
    <s v="B-Rabbit is a hilarious depiction of immigrating to New Zealand and the life you desperately tried to leave behind."/>
    <n v="20000"/>
    <n v="22345"/>
    <x v="0"/>
    <x v="7"/>
    <s v="NZD"/>
    <n v="1416113833"/>
    <n v="1413518233"/>
    <b v="0"/>
    <n v="150"/>
    <b v="1"/>
    <s v="film &amp; video/television"/>
    <n v="1.1172500000000001"/>
    <n v="148.96666666666667"/>
    <x v="1"/>
    <x v="1"/>
    <x v="47"/>
    <d v="2014-11-16T04:57:13"/>
  </r>
  <r>
    <x v="4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1"/>
    <x v="1"/>
    <x v="48"/>
    <d v="2015-12-16T23:08:04"/>
  </r>
  <r>
    <x v="4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s v="film &amp; video/television"/>
    <n v="1.2333333333333334"/>
    <n v="31.623931623931625"/>
    <x v="1"/>
    <x v="1"/>
    <x v="49"/>
    <d v="2014-07-22T16:09:28"/>
  </r>
  <r>
    <x v="5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1"/>
    <x v="1"/>
    <x v="50"/>
    <d v="2014-08-21T07:01:55"/>
  </r>
  <r>
    <x v="5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1"/>
    <x v="1"/>
    <x v="51"/>
    <d v="2016-01-25T19:00:34"/>
  </r>
  <r>
    <x v="5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1"/>
    <x v="1"/>
    <x v="52"/>
    <d v="2016-05-13T03:59:00"/>
  </r>
  <r>
    <x v="5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1"/>
    <x v="1"/>
    <x v="53"/>
    <d v="2015-11-08T16:51:41"/>
  </r>
  <r>
    <x v="5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1"/>
    <x v="1"/>
    <x v="54"/>
    <d v="2014-08-05T07:43:21"/>
  </r>
  <r>
    <x v="5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1"/>
    <x v="1"/>
    <x v="55"/>
    <d v="2015-04-28T00:00:00"/>
  </r>
  <r>
    <x v="5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1"/>
    <x v="1"/>
    <x v="56"/>
    <d v="2015-04-04T06:22:05"/>
  </r>
  <r>
    <x v="5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1"/>
    <x v="1"/>
    <x v="57"/>
    <d v="2015-02-27T16:37:59"/>
  </r>
  <r>
    <x v="5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1"/>
    <x v="1"/>
    <x v="58"/>
    <d v="2013-05-11T01:22:24"/>
  </r>
  <r>
    <x v="5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s v="film &amp; video/television"/>
    <n v="1.3098000000000001"/>
    <n v="150.89861751152074"/>
    <x v="1"/>
    <x v="1"/>
    <x v="59"/>
    <d v="2014-05-25T22:59:00"/>
  </r>
  <r>
    <x v="6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1"/>
    <x v="1"/>
    <x v="60"/>
    <d v="2014-06-19T04:00:00"/>
  </r>
  <r>
    <x v="6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1"/>
    <x v="1"/>
    <x v="61"/>
    <d v="2014-10-05T13:39:14"/>
  </r>
  <r>
    <x v="6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1"/>
    <x v="1"/>
    <x v="62"/>
    <d v="2014-12-28T15:20:26"/>
  </r>
  <r>
    <x v="6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1"/>
    <x v="1"/>
    <x v="63"/>
    <d v="2014-07-13T00:00:00"/>
  </r>
  <r>
    <x v="6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1"/>
    <x v="1"/>
    <x v="64"/>
    <d v="2014-10-07T02:22:17"/>
  </r>
  <r>
    <x v="6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1"/>
    <x v="1"/>
    <x v="65"/>
    <d v="2016-04-27T14:58:27"/>
  </r>
  <r>
    <x v="6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s v="film &amp; video/television"/>
    <n v="1.0416666666666667"/>
    <n v="194.44444444444446"/>
    <x v="1"/>
    <x v="1"/>
    <x v="66"/>
    <d v="2015-12-15T23:09:34"/>
  </r>
  <r>
    <x v="6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1"/>
    <x v="1"/>
    <x v="67"/>
    <d v="2014-12-19T20:40:07"/>
  </r>
  <r>
    <x v="6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s v="film &amp; video/television"/>
    <n v="1.0794999999999999"/>
    <n v="56.815789473684212"/>
    <x v="1"/>
    <x v="1"/>
    <x v="68"/>
    <d v="2015-03-01T12:00:00"/>
  </r>
  <r>
    <x v="6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1"/>
    <x v="1"/>
    <x v="69"/>
    <d v="2015-10-24T04:14:05"/>
  </r>
  <r>
    <x v="7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s v="film &amp; video/television"/>
    <n v="1"/>
    <n v="27.272727272727273"/>
    <x v="1"/>
    <x v="1"/>
    <x v="70"/>
    <d v="2015-01-30T17:00:00"/>
  </r>
  <r>
    <x v="7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1"/>
    <x v="1"/>
    <x v="71"/>
    <d v="2015-08-10T22:17:17"/>
  </r>
  <r>
    <x v="7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1"/>
    <x v="1"/>
    <x v="72"/>
    <d v="2014-07-17T16:50:46"/>
  </r>
  <r>
    <x v="7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1"/>
    <x v="1"/>
    <x v="73"/>
    <d v="2014-04-04T22:00:00"/>
  </r>
  <r>
    <x v="7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1"/>
    <x v="1"/>
    <x v="74"/>
    <d v="2015-12-25T17:07:01"/>
  </r>
  <r>
    <x v="7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1"/>
    <x v="1"/>
    <x v="75"/>
    <d v="2016-05-27T23:15:16"/>
  </r>
  <r>
    <x v="7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s v="film &amp; video/television"/>
    <n v="1.0726249999999999"/>
    <n v="49.316091954022987"/>
    <x v="1"/>
    <x v="1"/>
    <x v="76"/>
    <d v="2015-06-08T16:00:00"/>
  </r>
  <r>
    <x v="7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1"/>
    <x v="1"/>
    <x v="77"/>
    <d v="2015-04-25T19:59:22"/>
  </r>
  <r>
    <x v="7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1"/>
    <x v="1"/>
    <x v="78"/>
    <d v="2014-11-19T18:52:52"/>
  </r>
  <r>
    <x v="7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1"/>
    <x v="1"/>
    <x v="79"/>
    <d v="2015-09-14T21:00:00"/>
  </r>
  <r>
    <x v="80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2"/>
    <x v="2"/>
    <x v="80"/>
    <d v="2017-02-21T00:07:33"/>
  </r>
  <r>
    <x v="81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.2416666666666663"/>
    <n v="44.171348314606739"/>
    <x v="2"/>
    <x v="2"/>
    <x v="81"/>
    <d v="2014-10-02T21:37:05"/>
  </r>
  <r>
    <x v="82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2"/>
    <x v="2"/>
    <x v="82"/>
    <d v="2017-02-09T05:00:00"/>
  </r>
  <r>
    <x v="83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2"/>
    <x v="2"/>
    <x v="83"/>
    <d v="2016-01-25T16:00:00"/>
  </r>
  <r>
    <x v="84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s v="games/tabletop games"/>
    <n v="18.569700000000001"/>
    <n v="149.03451043338683"/>
    <x v="2"/>
    <x v="2"/>
    <x v="84"/>
    <d v="2013-03-26T08:23:59"/>
  </r>
  <r>
    <x v="85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2"/>
    <x v="2"/>
    <x v="85"/>
    <d v="2016-09-07T02:00:00"/>
  </r>
  <r>
    <x v="86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2"/>
    <x v="2"/>
    <x v="86"/>
    <d v="2015-04-03T03:59:00"/>
  </r>
  <r>
    <x v="87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s v="games/tabletop games"/>
    <n v="4.1217692027666546"/>
    <n v="44.056420233463037"/>
    <x v="2"/>
    <x v="2"/>
    <x v="87"/>
    <d v="2016-10-25T17:00:00"/>
  </r>
  <r>
    <x v="88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s v="games/tabletop games"/>
    <n v="5.0324999999999998"/>
    <n v="68.625"/>
    <x v="2"/>
    <x v="2"/>
    <x v="88"/>
    <d v="2016-04-21T22:00:00"/>
  </r>
  <r>
    <x v="89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2"/>
    <x v="2"/>
    <x v="89"/>
    <d v="2016-03-23T06:59:00"/>
  </r>
  <r>
    <x v="90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s v="games/tabletop games"/>
    <n v="1.1973333333333334"/>
    <n v="35.92"/>
    <x v="2"/>
    <x v="2"/>
    <x v="90"/>
    <d v="2017-02-14T20:00:27"/>
  </r>
  <r>
    <x v="9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s v="games/tabletop games"/>
    <n v="10.812401666666668"/>
    <n v="40.070667078443485"/>
    <x v="2"/>
    <x v="2"/>
    <x v="91"/>
    <d v="2016-12-15T23:00:00"/>
  </r>
  <r>
    <x v="9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2"/>
    <x v="2"/>
    <x v="92"/>
    <d v="2016-11-21T04:59:00"/>
  </r>
  <r>
    <x v="93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2"/>
    <x v="2"/>
    <x v="93"/>
    <d v="2016-03-26T17:11:30"/>
  </r>
  <r>
    <x v="94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2"/>
    <x v="2"/>
    <x v="94"/>
    <d v="2015-08-11T18:31:40"/>
  </r>
  <r>
    <x v="95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2"/>
    <x v="2"/>
    <x v="95"/>
    <d v="2016-12-02T07:00:00"/>
  </r>
  <r>
    <x v="96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2"/>
    <x v="2"/>
    <x v="96"/>
    <d v="2015-02-28T14:00:59"/>
  </r>
  <r>
    <x v="97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2"/>
    <x v="2"/>
    <x v="97"/>
    <d v="2015-11-14T13:20:00"/>
  </r>
  <r>
    <x v="98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  <x v="98"/>
    <d v="2015-10-15T09:59:58"/>
  </r>
  <r>
    <x v="99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s v="games/tabletop games"/>
    <n v="5.4215"/>
    <n v="41.228136882129277"/>
    <x v="2"/>
    <x v="2"/>
    <x v="99"/>
    <d v="2015-07-06T03:00:00"/>
  </r>
  <r>
    <x v="100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2"/>
    <x v="2"/>
    <x v="100"/>
    <d v="2016-04-23T00:00:00"/>
  </r>
  <r>
    <x v="101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2"/>
    <x v="2"/>
    <x v="101"/>
    <d v="2012-01-28T18:54:07"/>
  </r>
  <r>
    <x v="102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.0580000000000001"/>
    <n v="206.31"/>
    <x v="2"/>
    <x v="2"/>
    <x v="102"/>
    <d v="2015-06-27T15:22:48"/>
  </r>
  <r>
    <x v="103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2"/>
    <x v="2"/>
    <x v="103"/>
    <d v="2016-10-29T19:00:00"/>
  </r>
  <r>
    <x v="104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s v="games/tabletop games"/>
    <n v="9.4483338095238096"/>
    <n v="164.79651993355483"/>
    <x v="2"/>
    <x v="2"/>
    <x v="104"/>
    <d v="2014-09-21T19:00:15"/>
  </r>
  <r>
    <x v="105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2"/>
    <x v="2"/>
    <x v="105"/>
    <d v="2016-02-12T04:59:00"/>
  </r>
  <r>
    <x v="106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s v="games/tabletop games"/>
    <n v="1.5737692307692308"/>
    <n v="67.970099667774093"/>
    <x v="2"/>
    <x v="2"/>
    <x v="106"/>
    <d v="2013-11-13T20:22:35"/>
  </r>
  <r>
    <x v="10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  <x v="107"/>
    <d v="2015-08-16T06:40:36"/>
  </r>
  <r>
    <x v="108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2"/>
    <x v="2"/>
    <x v="108"/>
    <d v="2013-09-03T04:00:00"/>
  </r>
  <r>
    <x v="109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2"/>
    <x v="2"/>
    <x v="109"/>
    <d v="2014-04-25T21:08:47"/>
  </r>
  <r>
    <x v="110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2"/>
    <x v="2"/>
    <x v="110"/>
    <d v="2013-06-25T05:00:00"/>
  </r>
  <r>
    <x v="111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2"/>
    <x v="2"/>
    <x v="111"/>
    <d v="2014-07-19T03:00:00"/>
  </r>
  <r>
    <x v="112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s v="games/tabletop games"/>
    <n v="3.3203999999999998"/>
    <n v="21.230179028132991"/>
    <x v="2"/>
    <x v="2"/>
    <x v="112"/>
    <d v="2015-12-14T00:00:00"/>
  </r>
  <r>
    <x v="113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2"/>
    <x v="2"/>
    <x v="113"/>
    <d v="2017-01-05T19:47:27"/>
  </r>
  <r>
    <x v="114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.5331538461538461"/>
    <n v="135.58503401360545"/>
    <x v="2"/>
    <x v="2"/>
    <x v="114"/>
    <d v="2015-03-28T23:31:51"/>
  </r>
  <r>
    <x v="115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2"/>
    <x v="2"/>
    <x v="115"/>
    <d v="2016-02-01T14:48:43"/>
  </r>
  <r>
    <x v="116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2"/>
    <x v="2"/>
    <x v="116"/>
    <d v="2014-11-12T07:59:00"/>
  </r>
  <r>
    <x v="117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  <x v="117"/>
    <d v="2017-03-10T14:55:16"/>
  </r>
  <r>
    <x v="118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2"/>
    <x v="2"/>
    <x v="118"/>
    <d v="2013-12-01T04:02:00"/>
  </r>
  <r>
    <x v="119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2"/>
    <x v="2"/>
    <x v="119"/>
    <d v="2016-04-22T19:49:04"/>
  </r>
  <r>
    <x v="120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s v="games/tabletop games"/>
    <n v="8.0640000000000001"/>
    <n v="49.472392638036808"/>
    <x v="2"/>
    <x v="2"/>
    <x v="120"/>
    <d v="2017-03-02T19:51:40"/>
  </r>
  <r>
    <x v="121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2"/>
    <x v="2"/>
    <x v="121"/>
    <d v="2013-11-27T03:02:00"/>
  </r>
  <r>
    <x v="12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2"/>
    <x v="2"/>
    <x v="122"/>
    <d v="2017-03-13T03:00:00"/>
  </r>
  <r>
    <x v="123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2"/>
    <x v="2"/>
    <x v="123"/>
    <d v="2016-10-16T20:30:00"/>
  </r>
  <r>
    <x v="124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2"/>
    <x v="2"/>
    <x v="124"/>
    <d v="2014-02-21T18:00:00"/>
  </r>
  <r>
    <x v="125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s v="games/tabletop games"/>
    <n v="1.0012000000000001"/>
    <n v="43.912280701754383"/>
    <x v="2"/>
    <x v="2"/>
    <x v="125"/>
    <d v="2015-09-04T19:00:10"/>
  </r>
  <r>
    <x v="126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2"/>
    <x v="2"/>
    <x v="126"/>
    <d v="2015-07-29T15:59:25"/>
  </r>
  <r>
    <x v="127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s v="games/tabletop games"/>
    <n v="1.0721428571428571"/>
    <n v="58.6328125"/>
    <x v="2"/>
    <x v="2"/>
    <x v="127"/>
    <d v="2016-12-14T21:01:18"/>
  </r>
  <r>
    <x v="128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2"/>
    <x v="2"/>
    <x v="128"/>
    <d v="2013-04-02T15:52:45"/>
  </r>
  <r>
    <x v="129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2"/>
    <x v="2"/>
    <x v="129"/>
    <d v="2016-12-03T01:07:53"/>
  </r>
  <r>
    <x v="130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2"/>
    <x v="2"/>
    <x v="130"/>
    <d v="2014-08-16T08:17:57"/>
  </r>
  <r>
    <x v="131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  <x v="131"/>
    <d v="2016-08-06T07:52:18"/>
  </r>
  <r>
    <x v="132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2"/>
    <x v="2"/>
    <x v="132"/>
    <d v="2015-11-18T16:09:07"/>
  </r>
  <r>
    <x v="133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2"/>
    <x v="2"/>
    <x v="133"/>
    <d v="2017-01-24T15:32:48"/>
  </r>
  <r>
    <x v="134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2"/>
    <x v="2"/>
    <x v="134"/>
    <d v="2016-05-07T22:50:51"/>
  </r>
  <r>
    <x v="135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s v="games/tabletop games"/>
    <n v="2.2270833333333333"/>
    <n v="21.38"/>
    <x v="2"/>
    <x v="2"/>
    <x v="135"/>
    <d v="2016-11-22T10:50:46"/>
  </r>
  <r>
    <x v="13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s v="games/tabletop games"/>
    <n v="6.3613999999999997"/>
    <n v="94.103550295857985"/>
    <x v="2"/>
    <x v="2"/>
    <x v="136"/>
    <d v="2016-06-19T23:00:00"/>
  </r>
  <r>
    <x v="137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2"/>
    <x v="2"/>
    <x v="137"/>
    <d v="2015-06-11T18:01:27"/>
  </r>
  <r>
    <x v="138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s v="games/tabletop games"/>
    <n v="18.670999999999999"/>
    <n v="90.635922330097088"/>
    <x v="2"/>
    <x v="2"/>
    <x v="138"/>
    <d v="2016-12-08T19:18:56"/>
  </r>
  <r>
    <x v="139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2"/>
    <x v="2"/>
    <x v="139"/>
    <d v="2014-03-26T23:24:10"/>
  </r>
  <r>
    <x v="140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s v="games/tabletop games"/>
    <n v="7.7949999999999999"/>
    <n v="37.11904761904762"/>
    <x v="2"/>
    <x v="2"/>
    <x v="140"/>
    <d v="2017-02-14T17:23:40"/>
  </r>
  <r>
    <x v="141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2"/>
    <x v="2"/>
    <x v="141"/>
    <d v="2014-11-18T00:00:00"/>
  </r>
  <r>
    <x v="142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2"/>
    <x v="2"/>
    <x v="142"/>
    <d v="2015-01-31T19:58:33"/>
  </r>
  <r>
    <x v="14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2"/>
    <x v="2"/>
    <x v="143"/>
    <d v="2016-05-23T03:00:00"/>
  </r>
  <r>
    <x v="144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s v="games/tabletop games"/>
    <n v="2.9849999999999999"/>
    <n v="35.117647058823529"/>
    <x v="2"/>
    <x v="2"/>
    <x v="144"/>
    <d v="2016-11-22T20:28:27"/>
  </r>
  <r>
    <x v="145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2"/>
    <x v="2"/>
    <x v="145"/>
    <d v="2016-04-27T02:00:00"/>
  </r>
  <r>
    <x v="146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2"/>
    <x v="2"/>
    <x v="146"/>
    <d v="2014-12-21T01:00:00"/>
  </r>
  <r>
    <x v="147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2"/>
    <x v="2"/>
    <x v="147"/>
    <d v="2017-03-12T01:58:35"/>
  </r>
  <r>
    <x v="148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2"/>
    <x v="2"/>
    <x v="148"/>
    <d v="2017-03-07T05:00:00"/>
  </r>
  <r>
    <x v="149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2"/>
    <x v="2"/>
    <x v="149"/>
    <d v="2017-01-10T21:59:00"/>
  </r>
  <r>
    <x v="150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2"/>
    <x v="2"/>
    <x v="150"/>
    <d v="2016-12-10T00:00:04"/>
  </r>
  <r>
    <x v="151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2"/>
    <x v="2"/>
    <x v="151"/>
    <d v="2015-12-07T16:47:16"/>
  </r>
  <r>
    <x v="152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.2035999999999998"/>
    <n v="37.476190476190474"/>
    <x v="2"/>
    <x v="2"/>
    <x v="152"/>
    <d v="2017-03-12T12:10:42"/>
  </r>
  <r>
    <x v="15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2"/>
    <x v="2"/>
    <x v="153"/>
    <d v="2014-02-23T12:00:57"/>
  </r>
  <r>
    <x v="154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s v="games/tabletop games"/>
    <n v="4.0776923076923079"/>
    <n v="33.550632911392405"/>
    <x v="2"/>
    <x v="2"/>
    <x v="154"/>
    <d v="2014-12-22T14:47:59"/>
  </r>
  <r>
    <x v="155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2"/>
    <x v="2"/>
    <x v="155"/>
    <d v="2014-01-05T15:38:09"/>
  </r>
  <r>
    <x v="156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2"/>
    <x v="2"/>
    <x v="156"/>
    <d v="2012-02-27T16:17:03"/>
  </r>
  <r>
    <x v="157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s v="games/tabletop games"/>
    <n v="2.7069999999999999"/>
    <n v="53.078431372549019"/>
    <x v="2"/>
    <x v="2"/>
    <x v="157"/>
    <d v="2016-01-03T22:59:00"/>
  </r>
  <r>
    <x v="158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2"/>
    <x v="2"/>
    <x v="158"/>
    <d v="2015-02-04T04:00:00"/>
  </r>
  <r>
    <x v="159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2"/>
    <x v="2"/>
    <x v="159"/>
    <d v="2015-09-17T14:59:51"/>
  </r>
  <r>
    <x v="160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3"/>
    <x v="3"/>
    <x v="160"/>
    <d v="2014-10-16T06:59:00"/>
  </r>
  <r>
    <x v="161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3"/>
    <x v="3"/>
    <x v="161"/>
    <d v="2013-05-27T06:59:00"/>
  </r>
  <r>
    <x v="162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s v="theater/spaces"/>
    <n v="2.3321535"/>
    <n v="44.464318398474738"/>
    <x v="3"/>
    <x v="3"/>
    <x v="162"/>
    <d v="2016-07-21T16:45:26"/>
  </r>
  <r>
    <x v="163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3"/>
    <x v="3"/>
    <x v="163"/>
    <d v="2016-10-04T03:59:00"/>
  </r>
  <r>
    <x v="164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3"/>
    <x v="3"/>
    <x v="164"/>
    <d v="2014-08-09T02:00:00"/>
  </r>
  <r>
    <x v="165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s v="theater/spaces"/>
    <n v="1.007161125319693"/>
    <n v="53.945205479452056"/>
    <x v="3"/>
    <x v="3"/>
    <x v="165"/>
    <d v="2014-06-20T22:01:00"/>
  </r>
  <r>
    <x v="166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3"/>
    <x v="3"/>
    <x v="166"/>
    <d v="2013-07-13T18:00:00"/>
  </r>
  <r>
    <x v="167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3"/>
    <x v="3"/>
    <x v="167"/>
    <d v="2015-12-24T15:41:24"/>
  </r>
  <r>
    <x v="168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3"/>
    <x v="3"/>
    <x v="168"/>
    <d v="2016-10-14T23:00:00"/>
  </r>
  <r>
    <x v="169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3"/>
    <x v="3"/>
    <x v="169"/>
    <d v="2016-02-21T09:33:48"/>
  </r>
  <r>
    <x v="17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3"/>
    <x v="170"/>
    <d v="2015-10-08T07:59:53"/>
  </r>
  <r>
    <x v="171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3"/>
    <x v="3"/>
    <x v="171"/>
    <d v="2014-12-06T22:57:29"/>
  </r>
  <r>
    <x v="172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3"/>
    <x v="3"/>
    <x v="172"/>
    <d v="2016-05-03T23:00:00"/>
  </r>
  <r>
    <x v="173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3"/>
    <x v="3"/>
    <x v="173"/>
    <d v="2016-04-17T23:44:54"/>
  </r>
  <r>
    <x v="174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3"/>
    <x v="3"/>
    <x v="174"/>
    <d v="2016-11-11T12:10:53"/>
  </r>
  <r>
    <x v="175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3"/>
    <x v="3"/>
    <x v="175"/>
    <d v="2015-09-23T13:25:56"/>
  </r>
  <r>
    <x v="176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s v="theater/spaces"/>
    <n v="1.0206"/>
    <n v="86.491525423728817"/>
    <x v="3"/>
    <x v="3"/>
    <x v="176"/>
    <d v="2016-02-11T16:29:03"/>
  </r>
  <r>
    <x v="177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3"/>
    <x v="3"/>
    <x v="177"/>
    <d v="2014-11-11T16:10:36"/>
  </r>
  <r>
    <x v="178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3"/>
    <x v="3"/>
    <x v="178"/>
    <d v="2016-08-24T06:41:21"/>
  </r>
  <r>
    <x v="179"/>
    <s v="React Aerial Studio"/>
    <s v="From the moment we flew in to the world of The Circus, we have dreamed of opening our own studio. Help us get our dream off the ground!"/>
    <n v="10000"/>
    <n v="12165"/>
    <x v="0"/>
    <x v="7"/>
    <s v="NZD"/>
    <n v="1477886400"/>
    <n v="1476228128"/>
    <b v="0"/>
    <n v="111"/>
    <b v="1"/>
    <s v="theater/spaces"/>
    <n v="1.2164999999999999"/>
    <n v="109.5945945945946"/>
    <x v="3"/>
    <x v="3"/>
    <x v="179"/>
    <d v="2016-10-31T04:00:00"/>
  </r>
  <r>
    <x v="180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s v="theater/spaces"/>
    <n v="1.0549999999999999"/>
    <n v="45.214285714285715"/>
    <x v="3"/>
    <x v="3"/>
    <x v="180"/>
    <d v="2016-05-01T11:00:06"/>
  </r>
  <r>
    <x v="18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3"/>
    <x v="3"/>
    <x v="181"/>
    <d v="2016-10-13T00:00:00"/>
  </r>
  <r>
    <x v="182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s v="theater/spaces"/>
    <n v="1"/>
    <n v="35.714285714285715"/>
    <x v="3"/>
    <x v="3"/>
    <x v="182"/>
    <d v="2016-06-20T08:41:21"/>
  </r>
  <r>
    <x v="183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3"/>
    <x v="3"/>
    <x v="183"/>
    <d v="2015-12-21T04:59:00"/>
  </r>
  <r>
    <x v="184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3"/>
    <x v="3"/>
    <x v="184"/>
    <d v="2016-01-07T13:47:00"/>
  </r>
  <r>
    <x v="185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3"/>
    <x v="3"/>
    <x v="185"/>
    <d v="2017-01-27T20:05:30"/>
  </r>
  <r>
    <x v="186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3"/>
    <x v="3"/>
    <x v="186"/>
    <d v="2016-10-09T18:25:10"/>
  </r>
  <r>
    <x v="187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3"/>
    <x v="3"/>
    <x v="187"/>
    <d v="2016-02-20T20:07:47"/>
  </r>
  <r>
    <x v="188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s v="theater/spaces"/>
    <n v="4.577466666666667"/>
    <n v="23.275254237288134"/>
    <x v="3"/>
    <x v="3"/>
    <x v="188"/>
    <d v="2014-10-03T11:29:32"/>
  </r>
  <r>
    <x v="189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3"/>
    <x v="3"/>
    <x v="189"/>
    <d v="2017-01-19T15:57:51"/>
  </r>
  <r>
    <x v="190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3"/>
    <x v="3"/>
    <x v="190"/>
    <d v="2015-05-26T21:54:00"/>
  </r>
  <r>
    <x v="191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3"/>
    <x v="3"/>
    <x v="191"/>
    <d v="2017-02-27T04:59:00"/>
  </r>
  <r>
    <x v="19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3"/>
    <x v="3"/>
    <x v="192"/>
    <d v="2014-06-16T04:25:00"/>
  </r>
  <r>
    <x v="193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3"/>
    <x v="3"/>
    <x v="193"/>
    <d v="2017-03-01T02:00:00"/>
  </r>
  <r>
    <x v="194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3"/>
    <x v="3"/>
    <x v="194"/>
    <d v="2017-01-31T18:00:00"/>
  </r>
  <r>
    <x v="195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3"/>
    <x v="3"/>
    <x v="195"/>
    <d v="2016-07-13T21:29:42"/>
  </r>
  <r>
    <x v="196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3"/>
    <x v="3"/>
    <x v="196"/>
    <d v="2012-12-26T20:04:12"/>
  </r>
  <r>
    <x v="197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3"/>
    <x v="3"/>
    <x v="197"/>
    <d v="2016-03-01T05:59:00"/>
  </r>
  <r>
    <x v="198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3"/>
    <x v="3"/>
    <x v="198"/>
    <d v="2014-11-15T22:08:44"/>
  </r>
  <r>
    <x v="199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3"/>
    <x v="3"/>
    <x v="199"/>
    <d v="2014-10-06T16:11:45"/>
  </r>
  <r>
    <x v="200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.0774999999999999"/>
    <n v="88.865979381443296"/>
    <x v="3"/>
    <x v="3"/>
    <x v="200"/>
    <d v="2014-12-14T18:09:51"/>
  </r>
  <r>
    <x v="201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3"/>
    <x v="3"/>
    <x v="201"/>
    <d v="2015-04-25T05:11:23"/>
  </r>
  <r>
    <x v="202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3"/>
    <x v="3"/>
    <x v="202"/>
    <d v="2016-01-21T05:05:19"/>
  </r>
  <r>
    <x v="203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3"/>
    <x v="3"/>
    <x v="203"/>
    <d v="2014-11-26T14:40:40"/>
  </r>
  <r>
    <x v="204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3"/>
    <x v="3"/>
    <x v="204"/>
    <d v="2015-02-21T19:58:39"/>
  </r>
  <r>
    <x v="205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.2366666666666666"/>
    <n v="14.84"/>
    <x v="3"/>
    <x v="3"/>
    <x v="205"/>
    <d v="2015-12-23T22:59:00"/>
  </r>
  <r>
    <x v="206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3"/>
    <x v="3"/>
    <x v="206"/>
    <d v="2015-02-10T16:52:10"/>
  </r>
  <r>
    <x v="207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3"/>
    <x v="3"/>
    <x v="207"/>
    <d v="2015-06-21T20:04:09"/>
  </r>
  <r>
    <x v="208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3"/>
    <x v="3"/>
    <x v="208"/>
    <d v="2014-11-05T05:00:00"/>
  </r>
  <r>
    <x v="209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3"/>
    <x v="3"/>
    <x v="209"/>
    <d v="2014-06-11T04:00:00"/>
  </r>
  <r>
    <x v="21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3"/>
    <x v="3"/>
    <x v="210"/>
    <d v="2014-07-18T13:09:12"/>
  </r>
  <r>
    <x v="211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3"/>
    <x v="3"/>
    <x v="211"/>
    <d v="2014-08-20T20:24:03"/>
  </r>
  <r>
    <x v="212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b v="0"/>
    <n v="41"/>
    <b v="1"/>
    <s v="theater/spaces"/>
    <n v="1.0071428571428571"/>
    <n v="103.17073170731707"/>
    <x v="3"/>
    <x v="3"/>
    <x v="212"/>
    <d v="2015-07-20T22:00:00"/>
  </r>
  <r>
    <x v="213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3"/>
    <x v="3"/>
    <x v="213"/>
    <d v="2014-05-27T03:00:00"/>
  </r>
  <r>
    <x v="214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3"/>
    <x v="3"/>
    <x v="214"/>
    <d v="2015-08-14T20:18:53"/>
  </r>
  <r>
    <x v="215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3"/>
    <x v="3"/>
    <x v="215"/>
    <d v="2016-11-22T05:59:00"/>
  </r>
  <r>
    <x v="216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3"/>
    <x v="3"/>
    <x v="216"/>
    <d v="2016-08-27T22:53:29"/>
  </r>
  <r>
    <x v="217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s v="theater/spaces"/>
    <n v="1.03"/>
    <n v="120.16666666666667"/>
    <x v="3"/>
    <x v="3"/>
    <x v="217"/>
    <d v="2015-06-11T16:13:06"/>
  </r>
  <r>
    <x v="218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3"/>
    <x v="3"/>
    <x v="218"/>
    <d v="2012-10-06T23:51:15"/>
  </r>
  <r>
    <x v="219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s v="theater/spaces"/>
    <n v="3.0219999999999998"/>
    <n v="52.103448275862071"/>
    <x v="3"/>
    <x v="3"/>
    <x v="219"/>
    <d v="2014-05-30T16:00:00"/>
  </r>
  <r>
    <x v="220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s v="theater/spaces"/>
    <n v="1.4333333333333333"/>
    <n v="51.6"/>
    <x v="3"/>
    <x v="3"/>
    <x v="220"/>
    <d v="2017-03-03T11:01:32"/>
  </r>
  <r>
    <x v="221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3"/>
    <x v="3"/>
    <x v="221"/>
    <d v="2015-03-20T15:54:11"/>
  </r>
  <r>
    <x v="222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3"/>
    <x v="3"/>
    <x v="222"/>
    <d v="2016-08-15T06:20:25"/>
  </r>
  <r>
    <x v="223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3"/>
    <x v="3"/>
    <x v="223"/>
    <d v="2014-11-18T04:35:00"/>
  </r>
  <r>
    <x v="224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3"/>
    <x v="3"/>
    <x v="224"/>
    <d v="2015-09-16T17:56:11"/>
  </r>
  <r>
    <x v="225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3"/>
    <x v="3"/>
    <x v="225"/>
    <d v="2016-10-14T21:10:47"/>
  </r>
  <r>
    <x v="226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3"/>
    <x v="3"/>
    <x v="226"/>
    <d v="2015-09-11T01:04:19"/>
  </r>
  <r>
    <x v="227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3"/>
    <x v="3"/>
    <x v="227"/>
    <d v="2016-08-18T02:38:45"/>
  </r>
  <r>
    <x v="228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3"/>
    <x v="3"/>
    <x v="228"/>
    <d v="2016-11-01T03:59:00"/>
  </r>
  <r>
    <x v="229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3"/>
    <x v="3"/>
    <x v="229"/>
    <d v="2013-05-04T13:26:49"/>
  </r>
  <r>
    <x v="230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3"/>
    <x v="3"/>
    <x v="230"/>
    <d v="2013-08-16T11:59:00"/>
  </r>
  <r>
    <x v="23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3"/>
    <x v="3"/>
    <x v="231"/>
    <d v="2010-10-02T04:59:00"/>
  </r>
  <r>
    <x v="232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3"/>
    <x v="3"/>
    <x v="232"/>
    <d v="2016-03-04T06:03:17"/>
  </r>
  <r>
    <x v="233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3"/>
    <x v="3"/>
    <x v="233"/>
    <d v="2013-12-29T07:59:00"/>
  </r>
  <r>
    <x v="234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3"/>
    <x v="3"/>
    <x v="234"/>
    <d v="2015-06-26T23:00:00"/>
  </r>
  <r>
    <x v="235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3"/>
    <x v="3"/>
    <x v="235"/>
    <d v="2016-01-20T20:50:48"/>
  </r>
  <r>
    <x v="236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s v="theater/spaces"/>
    <n v="1.28"/>
    <n v="51.891891891891895"/>
    <x v="3"/>
    <x v="3"/>
    <x v="236"/>
    <d v="2015-10-06T16:30:47"/>
  </r>
  <r>
    <x v="237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.1000666666666667"/>
    <n v="128.9140625"/>
    <x v="3"/>
    <x v="3"/>
    <x v="237"/>
    <d v="2015-04-16T02:50:00"/>
  </r>
  <r>
    <x v="238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3"/>
    <x v="3"/>
    <x v="238"/>
    <d v="2016-02-02T17:26:38"/>
  </r>
  <r>
    <x v="239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3"/>
    <x v="3"/>
    <x v="239"/>
    <d v="2014-08-22T03:44:15"/>
  </r>
  <r>
    <x v="240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3"/>
    <x v="3"/>
    <x v="240"/>
    <d v="2014-09-10T04:52:00"/>
  </r>
  <r>
    <x v="241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3"/>
    <x v="3"/>
    <x v="241"/>
    <d v="2016-04-27T13:16:00"/>
  </r>
  <r>
    <x v="242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3"/>
    <x v="3"/>
    <x v="242"/>
    <d v="2014-12-31T21:22:00"/>
  </r>
  <r>
    <x v="243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3"/>
    <x v="3"/>
    <x v="243"/>
    <d v="2015-06-14T00:20:55"/>
  </r>
  <r>
    <x v="244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3"/>
    <x v="3"/>
    <x v="244"/>
    <d v="2016-05-05T04:02:40"/>
  </r>
  <r>
    <x v="245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0"/>
    <x v="4"/>
    <x v="245"/>
    <d v="2012-09-13T03:59:00"/>
  </r>
  <r>
    <x v="246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0"/>
    <x v="4"/>
    <x v="246"/>
    <d v="2014-11-12T21:20:00"/>
  </r>
  <r>
    <x v="247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0"/>
    <x v="4"/>
    <x v="247"/>
    <d v="2013-12-23T21:54:14"/>
  </r>
  <r>
    <x v="248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0"/>
    <x v="4"/>
    <x v="248"/>
    <d v="2012-04-29T01:13:43"/>
  </r>
  <r>
    <x v="249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0"/>
    <x v="4"/>
    <x v="249"/>
    <d v="2016-06-17T12:59:50"/>
  </r>
  <r>
    <x v="250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0"/>
    <x v="4"/>
    <x v="250"/>
    <d v="2014-04-29T17:06:22"/>
  </r>
  <r>
    <x v="251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0"/>
    <x v="4"/>
    <x v="251"/>
    <d v="2015-08-12T02:00:00"/>
  </r>
  <r>
    <x v="252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0"/>
    <x v="4"/>
    <x v="252"/>
    <d v="2017-03-15T00:00:00"/>
  </r>
  <r>
    <x v="253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0"/>
    <x v="4"/>
    <x v="253"/>
    <d v="2012-07-15T05:42:31"/>
  </r>
  <r>
    <x v="254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0"/>
    <x v="4"/>
    <x v="254"/>
    <d v="2016-08-22T06:59:00"/>
  </r>
  <r>
    <x v="255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  <x v="255"/>
    <d v="2017-01-02T22:59:00"/>
  </r>
  <r>
    <x v="256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0"/>
    <x v="4"/>
    <x v="256"/>
    <d v="2015-01-09T03:26:10"/>
  </r>
  <r>
    <x v="257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0"/>
    <x v="4"/>
    <x v="257"/>
    <d v="2012-09-21T19:38:14"/>
  </r>
  <r>
    <x v="258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0"/>
    <x v="4"/>
    <x v="258"/>
    <d v="2014-04-30T05:00:00"/>
  </r>
  <r>
    <x v="259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s v="technology/space exploration"/>
    <n v="1.6976511744127936"/>
    <n v="47.180555555555557"/>
    <x v="0"/>
    <x v="4"/>
    <x v="259"/>
    <d v="2016-04-30T12:00:00"/>
  </r>
  <r>
    <x v="260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0"/>
    <x v="4"/>
    <x v="260"/>
    <d v="2015-08-25T23:52:09"/>
  </r>
  <r>
    <x v="261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0"/>
    <x v="4"/>
    <x v="261"/>
    <d v="2014-10-20T20:59:11"/>
  </r>
  <r>
    <x v="262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0"/>
    <x v="4"/>
    <x v="262"/>
    <d v="2015-12-01T20:01:01"/>
  </r>
  <r>
    <x v="263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0"/>
    <x v="4"/>
    <x v="263"/>
    <d v="2015-10-23T11:00:00"/>
  </r>
  <r>
    <x v="264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s v="technology/space exploration"/>
    <n v="1.436523076923077"/>
    <n v="74.639488409272587"/>
    <x v="0"/>
    <x v="4"/>
    <x v="264"/>
    <d v="2015-10-11T01:00:00"/>
  </r>
  <r>
    <x v="265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0"/>
    <x v="4"/>
    <x v="265"/>
    <d v="2015-05-21T17:56:28"/>
  </r>
  <r>
    <x v="266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s v="technology/space exploration"/>
    <n v="1.3118399999999999"/>
    <n v="26.591351351351353"/>
    <x v="0"/>
    <x v="4"/>
    <x v="266"/>
    <d v="2016-12-30T17:50:16"/>
  </r>
  <r>
    <x v="267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0"/>
    <x v="4"/>
    <x v="267"/>
    <d v="2016-12-02T06:09:26"/>
  </r>
  <r>
    <x v="26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0"/>
    <x v="4"/>
    <x v="268"/>
    <d v="2012-09-13T10:07:02"/>
  </r>
  <r>
    <x v="269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4"/>
    <x v="269"/>
    <d v="2016-11-09T20:26:48"/>
  </r>
  <r>
    <x v="270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0"/>
    <x v="4"/>
    <x v="270"/>
    <d v="2015-06-03T15:04:29"/>
  </r>
  <r>
    <x v="271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0"/>
    <x v="4"/>
    <x v="271"/>
    <d v="2015-11-26T20:54:21"/>
  </r>
  <r>
    <x v="272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0"/>
    <x v="4"/>
    <x v="272"/>
    <d v="2014-11-30T23:11:07"/>
  </r>
  <r>
    <x v="273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s v="technology/space exploration"/>
    <n v="1.2774000000000001"/>
    <n v="63.87"/>
    <x v="0"/>
    <x v="4"/>
    <x v="273"/>
    <d v="2015-05-14T12:55:22"/>
  </r>
  <r>
    <x v="274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s v="technology/space exploration"/>
    <n v="1.579"/>
    <n v="38.987654320987652"/>
    <x v="0"/>
    <x v="4"/>
    <x v="274"/>
    <d v="2016-06-30T10:00:00"/>
  </r>
  <r>
    <x v="275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0"/>
    <x v="4"/>
    <x v="275"/>
    <d v="2015-08-30T04:03:47"/>
  </r>
  <r>
    <x v="276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0"/>
    <x v="4"/>
    <x v="276"/>
    <d v="2016-05-29T01:28:59"/>
  </r>
  <r>
    <x v="277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0"/>
    <x v="4"/>
    <x v="277"/>
    <d v="2014-02-27T23:00:00"/>
  </r>
  <r>
    <x v="278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0"/>
    <x v="4"/>
    <x v="278"/>
    <d v="2016-09-29T15:45:21"/>
  </r>
  <r>
    <x v="279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"/>
    <n v="136.9047619047619"/>
    <x v="0"/>
    <x v="4"/>
    <x v="279"/>
    <d v="2015-03-09T21:49:21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0"/>
    <x v="4"/>
    <x v="280"/>
    <d v="2016-10-16T01:00:00"/>
  </r>
  <r>
    <x v="281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0"/>
    <x v="4"/>
    <x v="281"/>
    <d v="2016-10-12T13:11:15"/>
  </r>
  <r>
    <x v="282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0"/>
    <x v="4"/>
    <x v="282"/>
    <d v="2015-01-15T21:54:55"/>
  </r>
  <r>
    <x v="283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s v="technology/space exploration"/>
    <n v="1.64"/>
    <n v="10.040816326530612"/>
    <x v="0"/>
    <x v="4"/>
    <x v="283"/>
    <d v="2015-02-19T20:45:48"/>
  </r>
  <r>
    <x v="284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0"/>
    <x v="4"/>
    <x v="284"/>
    <d v="2015-06-08T03:51:14"/>
  </r>
  <r>
    <x v="285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4"/>
    <x v="5"/>
    <x v="285"/>
    <d v="2014-08-26T22:00:40"/>
  </r>
  <r>
    <x v="286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4"/>
    <x v="5"/>
    <x v="286"/>
    <d v="2015-06-14T18:45:37"/>
  </r>
  <r>
    <x v="287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4"/>
    <x v="5"/>
    <x v="287"/>
    <d v="2014-07-17T14:59:06"/>
  </r>
  <r>
    <x v="288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4"/>
    <x v="5"/>
    <x v="288"/>
    <d v="2015-12-25T00:00:00"/>
  </r>
  <r>
    <x v="289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4"/>
    <x v="5"/>
    <x v="289"/>
    <d v="2014-08-18T00:08:10"/>
  </r>
  <r>
    <x v="29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4"/>
    <x v="5"/>
    <x v="290"/>
    <d v="2015-02-06T15:04:31"/>
  </r>
  <r>
    <x v="291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4"/>
    <x v="5"/>
    <x v="291"/>
    <d v="2014-05-29T17:50:00"/>
  </r>
  <r>
    <x v="292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4"/>
    <x v="5"/>
    <x v="292"/>
    <d v="2014-11-05T17:34:00"/>
  </r>
  <r>
    <x v="293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4"/>
    <x v="5"/>
    <x v="293"/>
    <d v="2014-06-11T13:44:03"/>
  </r>
  <r>
    <x v="294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4"/>
    <x v="5"/>
    <x v="294"/>
    <d v="2014-03-08T22:11:35"/>
  </r>
  <r>
    <x v="295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4"/>
    <x v="5"/>
    <x v="295"/>
    <d v="2014-06-26T15:22:23"/>
  </r>
  <r>
    <x v="296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4"/>
    <x v="5"/>
    <x v="296"/>
    <d v="2014-06-29T21:31:24"/>
  </r>
  <r>
    <x v="297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4"/>
    <x v="5"/>
    <x v="297"/>
    <d v="2016-12-19T07:59:00"/>
  </r>
  <r>
    <x v="298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4"/>
    <x v="5"/>
    <x v="298"/>
    <d v="2016-10-30T15:25:38"/>
  </r>
  <r>
    <x v="299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4"/>
    <x v="5"/>
    <x v="299"/>
    <d v="2015-07-23T04:59:00"/>
  </r>
  <r>
    <x v="300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4"/>
    <x v="5"/>
    <x v="300"/>
    <d v="2015-03-19T15:00:28"/>
  </r>
  <r>
    <x v="301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4"/>
    <x v="5"/>
    <x v="301"/>
    <d v="2014-08-15T15:00:22"/>
  </r>
  <r>
    <x v="302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4"/>
    <x v="5"/>
    <x v="302"/>
    <d v="2016-05-25T18:06:31"/>
  </r>
  <r>
    <x v="303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4"/>
    <x v="5"/>
    <x v="303"/>
    <d v="2015-09-26T04:33:41"/>
  </r>
  <r>
    <x v="304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4"/>
    <x v="5"/>
    <x v="304"/>
    <d v="2016-11-26T15:27:51"/>
  </r>
  <r>
    <x v="305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4"/>
    <x v="5"/>
    <x v="305"/>
    <d v="2016-11-12T04:00:00"/>
  </r>
  <r>
    <x v="306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4"/>
    <x v="5"/>
    <x v="306"/>
    <d v="2016-08-31T05:36:00"/>
  </r>
  <r>
    <x v="307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4"/>
    <x v="5"/>
    <x v="307"/>
    <d v="2014-11-30T04:25:15"/>
  </r>
  <r>
    <x v="308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4"/>
    <x v="5"/>
    <x v="308"/>
    <d v="2014-10-28T03:11:00"/>
  </r>
  <r>
    <x v="309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4"/>
    <x v="5"/>
    <x v="309"/>
    <d v="2017-03-05T21:48:10"/>
  </r>
  <r>
    <x v="310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4"/>
    <x v="5"/>
    <x v="310"/>
    <d v="2015-12-29T23:00:00"/>
  </r>
  <r>
    <x v="311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4"/>
    <x v="5"/>
    <x v="311"/>
    <d v="2017-02-02T16:36:49"/>
  </r>
  <r>
    <x v="312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4"/>
    <x v="5"/>
    <x v="312"/>
    <d v="2017-03-11T04:50:08"/>
  </r>
  <r>
    <x v="313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4"/>
    <x v="5"/>
    <x v="313"/>
    <d v="2016-04-20T18:45:50"/>
  </r>
  <r>
    <x v="314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4"/>
    <x v="5"/>
    <x v="314"/>
    <d v="2017-02-25T23:03:59"/>
  </r>
  <r>
    <x v="315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4"/>
    <x v="5"/>
    <x v="315"/>
    <d v="2016-03-24T13:27:36"/>
  </r>
  <r>
    <x v="316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4"/>
    <x v="5"/>
    <x v="316"/>
    <d v="2016-06-09T19:00:00"/>
  </r>
  <r>
    <x v="317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4"/>
    <x v="5"/>
    <x v="317"/>
    <d v="2016-03-23T14:18:05"/>
  </r>
  <r>
    <x v="318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4"/>
    <x v="5"/>
    <x v="318"/>
    <d v="2017-01-03T04:17:00"/>
  </r>
  <r>
    <x v="319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s v="film &amp; video/shorts"/>
    <n v="1.0329622222222221"/>
    <n v="43.040092592592593"/>
    <x v="1"/>
    <x v="6"/>
    <x v="319"/>
    <d v="2014-03-23T00:00:00"/>
  </r>
  <r>
    <x v="320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1"/>
    <x v="6"/>
    <x v="320"/>
    <d v="2013-06-06T19:32:37"/>
  </r>
  <r>
    <x v="321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1"/>
    <x v="6"/>
    <x v="321"/>
    <d v="2013-03-03T19:11:18"/>
  </r>
  <r>
    <x v="322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1"/>
    <x v="6"/>
    <x v="322"/>
    <d v="2013-12-28T04:59:00"/>
  </r>
  <r>
    <x v="323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1"/>
    <x v="6"/>
    <x v="323"/>
    <d v="2013-07-08T00:26:21"/>
  </r>
  <r>
    <x v="324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.0752857142857142"/>
    <n v="132.05263157894737"/>
    <x v="1"/>
    <x v="6"/>
    <x v="324"/>
    <d v="2014-08-11T05:59:00"/>
  </r>
  <r>
    <x v="325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1"/>
    <x v="6"/>
    <x v="325"/>
    <d v="2016-07-18T20:23:40"/>
  </r>
  <r>
    <x v="326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1"/>
    <x v="6"/>
    <x v="326"/>
    <d v="2012-07-15T14:00:04"/>
  </r>
  <r>
    <x v="327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s v="film &amp; video/shorts"/>
    <n v="1.2716666666666667"/>
    <n v="21.194444444444443"/>
    <x v="1"/>
    <x v="6"/>
    <x v="327"/>
    <d v="2014-02-23T13:39:51"/>
  </r>
  <r>
    <x v="328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1"/>
    <x v="6"/>
    <x v="328"/>
    <d v="2011-10-02T06:59:00"/>
  </r>
  <r>
    <x v="329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1"/>
    <x v="6"/>
    <x v="329"/>
    <d v="2011-09-04T21:30:45"/>
  </r>
  <r>
    <x v="330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1"/>
    <x v="6"/>
    <x v="330"/>
    <d v="2012-05-28T06:30:57"/>
  </r>
  <r>
    <x v="331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1"/>
    <x v="6"/>
    <x v="331"/>
    <d v="2012-11-15T00:00:00"/>
  </r>
  <r>
    <x v="332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1"/>
    <x v="6"/>
    <x v="332"/>
    <d v="2011-05-03T03:59:00"/>
  </r>
  <r>
    <x v="333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b v="0"/>
    <n v="29"/>
    <b v="1"/>
    <s v="film &amp; video/shorts"/>
    <n v="1.1293199999999999"/>
    <n v="19.471034482758618"/>
    <x v="1"/>
    <x v="6"/>
    <x v="333"/>
    <d v="2016-01-21T11:41:35"/>
  </r>
  <r>
    <x v="334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1"/>
    <x v="6"/>
    <x v="334"/>
    <d v="2013-04-23T05:01:12"/>
  </r>
  <r>
    <x v="335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1"/>
    <x v="6"/>
    <x v="335"/>
    <d v="2011-12-27T17:35:58"/>
  </r>
  <r>
    <x v="336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1"/>
    <x v="6"/>
    <x v="336"/>
    <d v="2012-05-21T02:59:00"/>
  </r>
  <r>
    <x v="33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b v="0"/>
    <n v="35"/>
    <b v="1"/>
    <s v="film &amp; video/shorts"/>
    <n v="27.02"/>
    <n v="38.6"/>
    <x v="1"/>
    <x v="6"/>
    <x v="337"/>
    <d v="2016-09-01T17:32:01"/>
  </r>
  <r>
    <x v="338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s v="film &amp; video/shorts"/>
    <n v="1.27"/>
    <n v="40.268292682926827"/>
    <x v="1"/>
    <x v="6"/>
    <x v="338"/>
    <d v="2014-04-25T18:38:13"/>
  </r>
  <r>
    <x v="339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1"/>
    <x v="6"/>
    <x v="339"/>
    <d v="2013-12-10T02:00:56"/>
  </r>
  <r>
    <x v="340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1"/>
    <x v="6"/>
    <x v="340"/>
    <d v="2012-07-14T03:02:00"/>
  </r>
  <r>
    <x v="341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1"/>
    <x v="6"/>
    <x v="341"/>
    <d v="2011-10-09T19:41:01"/>
  </r>
  <r>
    <x v="342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s v="film &amp; video/shorts"/>
    <n v="1.0249999999999999"/>
    <n v="15.76923076923077"/>
    <x v="1"/>
    <x v="6"/>
    <x v="342"/>
    <d v="2015-02-22T11:30:00"/>
  </r>
  <r>
    <x v="343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1"/>
    <x v="6"/>
    <x v="343"/>
    <d v="2011-05-15T18:11:26"/>
  </r>
  <r>
    <x v="344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1"/>
    <x v="6"/>
    <x v="344"/>
    <d v="2011-09-23T03:00:37"/>
  </r>
  <r>
    <x v="345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b v="0"/>
    <n v="17"/>
    <b v="1"/>
    <s v="film &amp; video/shorts"/>
    <n v="1.0646666666666667"/>
    <n v="375.76470588235293"/>
    <x v="1"/>
    <x v="6"/>
    <x v="345"/>
    <d v="2015-12-27T14:20:45"/>
  </r>
  <r>
    <x v="346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1"/>
    <x v="6"/>
    <x v="346"/>
    <d v="2010-06-03T01:41:00"/>
  </r>
  <r>
    <x v="347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1"/>
    <x v="6"/>
    <x v="347"/>
    <d v="2014-06-22T15:48:51"/>
  </r>
  <r>
    <x v="348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1"/>
    <x v="6"/>
    <x v="348"/>
    <d v="2013-06-02T18:03:12"/>
  </r>
  <r>
    <x v="349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1"/>
    <x v="6"/>
    <x v="349"/>
    <d v="2011-07-12T07:08:19"/>
  </r>
  <r>
    <x v="35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1"/>
    <x v="6"/>
    <x v="350"/>
    <d v="2011-05-17T09:39:24"/>
  </r>
  <r>
    <x v="351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.052"/>
    <n v="122.32558139534883"/>
    <x v="1"/>
    <x v="6"/>
    <x v="351"/>
    <d v="2017-02-01T08:00:00"/>
  </r>
  <r>
    <x v="352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1"/>
    <x v="6"/>
    <x v="352"/>
    <d v="2012-07-03T21:00:00"/>
  </r>
  <r>
    <x v="35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s v="film &amp; video/shorts"/>
    <n v="1.04"/>
    <n v="21.666666666666668"/>
    <x v="1"/>
    <x v="6"/>
    <x v="353"/>
    <d v="2014-04-07T17:13:42"/>
  </r>
  <r>
    <x v="354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1"/>
    <x v="6"/>
    <x v="354"/>
    <d v="2012-02-26T00:07:21"/>
  </r>
  <r>
    <x v="355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1"/>
    <x v="6"/>
    <x v="355"/>
    <d v="2010-08-01T03:00:00"/>
  </r>
  <r>
    <x v="356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1"/>
    <x v="6"/>
    <x v="356"/>
    <d v="2011-07-12T03:14:42"/>
  </r>
  <r>
    <x v="357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1"/>
    <x v="6"/>
    <x v="357"/>
    <d v="2012-12-07T23:30:00"/>
  </r>
  <r>
    <x v="358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1"/>
    <x v="6"/>
    <x v="358"/>
    <d v="2014-01-22T21:39:59"/>
  </r>
  <r>
    <x v="359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1"/>
    <x v="6"/>
    <x v="359"/>
    <d v="2012-11-04T19:04:46"/>
  </r>
  <r>
    <x v="360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1"/>
    <x v="6"/>
    <x v="360"/>
    <d v="2013-01-24T18:38:30"/>
  </r>
  <r>
    <x v="361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1"/>
    <x v="6"/>
    <x v="361"/>
    <d v="2010-12-23T03:08:53"/>
  </r>
  <r>
    <x v="362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s v="film &amp; video/shorts"/>
    <n v="1.0515384615384615"/>
    <n v="27.897959183673468"/>
    <x v="1"/>
    <x v="6"/>
    <x v="362"/>
    <d v="2014-03-07T19:20:30"/>
  </r>
  <r>
    <x v="363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1"/>
    <x v="6"/>
    <x v="363"/>
    <d v="2011-04-03T01:00:00"/>
  </r>
  <r>
    <x v="364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1"/>
    <x v="6"/>
    <x v="364"/>
    <d v="2016-05-14T00:00:00"/>
  </r>
  <r>
    <x v="365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1"/>
    <x v="6"/>
    <x v="365"/>
    <d v="2012-04-02T18:38:21"/>
  </r>
  <r>
    <x v="366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1"/>
    <x v="6"/>
    <x v="366"/>
    <d v="2011-04-24T23:34:47"/>
  </r>
  <r>
    <x v="367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1"/>
    <x v="6"/>
    <x v="367"/>
    <d v="2013-05-31T14:42:50"/>
  </r>
  <r>
    <x v="368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1"/>
    <x v="6"/>
    <x v="368"/>
    <d v="2011-02-26T00:37:10"/>
  </r>
  <r>
    <x v="369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1"/>
    <x v="6"/>
    <x v="369"/>
    <d v="2013-11-14T05:59:00"/>
  </r>
  <r>
    <x v="370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s v="film &amp; video/shorts"/>
    <n v="1.5457142857142858"/>
    <n v="102.0754716981132"/>
    <x v="1"/>
    <x v="6"/>
    <x v="370"/>
    <d v="2015-05-31T07:59:47"/>
  </r>
  <r>
    <x v="371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1"/>
    <x v="6"/>
    <x v="371"/>
    <d v="2014-04-13T02:00:00"/>
  </r>
  <r>
    <x v="372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1"/>
    <x v="6"/>
    <x v="372"/>
    <d v="2011-08-06T15:00:00"/>
  </r>
  <r>
    <x v="373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1"/>
    <x v="6"/>
    <x v="373"/>
    <d v="2012-01-13T06:34:48"/>
  </r>
  <r>
    <x v="374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1"/>
    <x v="6"/>
    <x v="374"/>
    <d v="2012-02-04T17:44:04"/>
  </r>
  <r>
    <x v="375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1"/>
    <x v="6"/>
    <x v="375"/>
    <d v="2011-04-08T10:55:55"/>
  </r>
  <r>
    <x v="37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1"/>
    <x v="6"/>
    <x v="376"/>
    <d v="2010-06-09T19:00:00"/>
  </r>
  <r>
    <x v="377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1"/>
    <x v="6"/>
    <x v="377"/>
    <d v="2011-07-29T01:17:16"/>
  </r>
  <r>
    <x v="378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1"/>
    <x v="6"/>
    <x v="378"/>
    <d v="2011-08-13T23:00:00"/>
  </r>
  <r>
    <x v="379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5"/>
    <x v="7"/>
    <x v="379"/>
    <d v="2011-05-03T16:10:25"/>
  </r>
  <r>
    <x v="380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5"/>
    <x v="7"/>
    <x v="380"/>
    <d v="2013-06-08T00:01:14"/>
  </r>
  <r>
    <x v="381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5"/>
    <x v="7"/>
    <x v="381"/>
    <d v="2012-08-25T18:11:42"/>
  </r>
  <r>
    <x v="382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5"/>
    <x v="7"/>
    <x v="382"/>
    <d v="2012-04-27T22:00:00"/>
  </r>
  <r>
    <x v="383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5"/>
    <x v="7"/>
    <x v="383"/>
    <d v="2014-03-17T02:35:19"/>
  </r>
  <r>
    <x v="384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5"/>
    <x v="7"/>
    <x v="384"/>
    <d v="2013-02-28T14:15:15"/>
  </r>
  <r>
    <x v="385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5"/>
    <x v="7"/>
    <x v="385"/>
    <d v="2012-05-11T15:47:00"/>
  </r>
  <r>
    <x v="386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5"/>
    <x v="7"/>
    <x v="386"/>
    <d v="2013-11-01T15:03:46"/>
  </r>
  <r>
    <x v="387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5"/>
    <x v="7"/>
    <x v="387"/>
    <d v="2012-07-07T03:59:00"/>
  </r>
  <r>
    <x v="388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5"/>
    <x v="7"/>
    <x v="388"/>
    <d v="2013-01-21T07:59:00"/>
  </r>
  <r>
    <x v="389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5"/>
    <x v="7"/>
    <x v="389"/>
    <d v="2013-02-01T01:08:59"/>
  </r>
  <r>
    <x v="39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5"/>
    <x v="7"/>
    <x v="390"/>
    <d v="2013-11-13T05:59:00"/>
  </r>
  <r>
    <x v="391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5"/>
    <x v="7"/>
    <x v="391"/>
    <d v="2013-11-07T21:58:03"/>
  </r>
  <r>
    <x v="39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5"/>
    <x v="7"/>
    <x v="392"/>
    <d v="2013-07-03T04:59:00"/>
  </r>
  <r>
    <x v="393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5"/>
    <x v="7"/>
    <x v="393"/>
    <d v="2011-09-05T17:06:00"/>
  </r>
  <r>
    <x v="39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5"/>
    <x v="7"/>
    <x v="394"/>
    <d v="2012-04-07T04:59:00"/>
  </r>
  <r>
    <x v="395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5"/>
    <x v="7"/>
    <x v="395"/>
    <d v="2013-09-15T21:10:00"/>
  </r>
  <r>
    <x v="396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5"/>
    <x v="7"/>
    <x v="396"/>
    <d v="2012-04-29T04:00:00"/>
  </r>
  <r>
    <x v="397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5"/>
    <x v="7"/>
    <x v="397"/>
    <d v="2014-09-30T14:09:47"/>
  </r>
  <r>
    <x v="398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5"/>
    <x v="7"/>
    <x v="398"/>
    <d v="2012-04-27T16:00:46"/>
  </r>
  <r>
    <x v="399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s v="music/rock"/>
    <n v="1.5213333333333334"/>
    <n v="40.75"/>
    <x v="5"/>
    <x v="7"/>
    <x v="399"/>
    <d v="2014-09-11T10:24:14"/>
  </r>
  <r>
    <x v="400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5"/>
    <x v="7"/>
    <x v="400"/>
    <d v="2011-07-01T19:05:20"/>
  </r>
  <r>
    <x v="40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5"/>
    <x v="7"/>
    <x v="401"/>
    <d v="2012-09-17T04:05:00"/>
  </r>
  <r>
    <x v="402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5"/>
    <x v="7"/>
    <x v="402"/>
    <d v="2011-05-29T01:00:00"/>
  </r>
  <r>
    <x v="403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5"/>
    <x v="7"/>
    <x v="403"/>
    <d v="2011-07-23T03:59:00"/>
  </r>
  <r>
    <x v="404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5"/>
    <x v="7"/>
    <x v="404"/>
    <d v="2011-07-16T23:00:00"/>
  </r>
  <r>
    <x v="405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5"/>
    <x v="7"/>
    <x v="405"/>
    <d v="2011-09-07T16:35:39"/>
  </r>
  <r>
    <x v="406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5"/>
    <x v="7"/>
    <x v="406"/>
    <d v="2017-03-01T02:00:00"/>
  </r>
  <r>
    <x v="407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"/>
    <n v="104.65116279069767"/>
    <x v="5"/>
    <x v="7"/>
    <x v="407"/>
    <d v="2014-12-22T04:59:00"/>
  </r>
  <r>
    <x v="408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5"/>
    <x v="7"/>
    <x v="408"/>
    <d v="2014-01-19T20:00:30"/>
  </r>
  <r>
    <x v="409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5"/>
    <x v="7"/>
    <x v="409"/>
    <d v="2012-09-01T01:21:02"/>
  </r>
  <r>
    <x v="410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5"/>
    <x v="7"/>
    <x v="410"/>
    <d v="2013-07-10T16:52:00"/>
  </r>
  <r>
    <x v="411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5"/>
    <x v="7"/>
    <x v="411"/>
    <d v="2013-03-01T13:58:00"/>
  </r>
  <r>
    <x v="412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5"/>
    <x v="7"/>
    <x v="412"/>
    <d v="2012-07-20T23:02:45"/>
  </r>
  <r>
    <x v="413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5"/>
    <x v="7"/>
    <x v="413"/>
    <d v="2011-05-31T18:04:00"/>
  </r>
  <r>
    <x v="414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5"/>
    <x v="7"/>
    <x v="414"/>
    <d v="2014-11-01T22:01:43"/>
  </r>
  <r>
    <x v="415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5"/>
    <x v="7"/>
    <x v="415"/>
    <d v="2013-04-09T06:30:00"/>
  </r>
  <r>
    <x v="416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5"/>
    <x v="7"/>
    <x v="416"/>
    <d v="2012-03-11T04:59:00"/>
  </r>
  <r>
    <x v="417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5"/>
    <x v="7"/>
    <x v="417"/>
    <d v="2012-08-07T17:01:00"/>
  </r>
  <r>
    <x v="418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5"/>
    <x v="7"/>
    <x v="418"/>
    <d v="2013-12-21T04:44:00"/>
  </r>
  <r>
    <x v="419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5"/>
    <x v="7"/>
    <x v="419"/>
    <d v="2014-06-09T05:00:00"/>
  </r>
  <r>
    <x v="420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5"/>
    <x v="7"/>
    <x v="420"/>
    <d v="2015-05-04T04:01:00"/>
  </r>
  <r>
    <x v="421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5"/>
    <x v="7"/>
    <x v="421"/>
    <d v="2012-10-05T22:44:10"/>
  </r>
  <r>
    <x v="422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5"/>
    <x v="7"/>
    <x v="422"/>
    <d v="2015-03-22T22:20:52"/>
  </r>
  <r>
    <x v="423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5"/>
    <x v="7"/>
    <x v="423"/>
    <d v="2010-04-18T06:59:00"/>
  </r>
  <r>
    <x v="424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5"/>
    <x v="7"/>
    <x v="424"/>
    <d v="2012-10-29T07:21:24"/>
  </r>
  <r>
    <x v="425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5"/>
    <x v="7"/>
    <x v="425"/>
    <d v="2012-03-25T23:55:30"/>
  </r>
  <r>
    <x v="426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5"/>
    <x v="7"/>
    <x v="426"/>
    <d v="2012-02-14T19:49:00"/>
  </r>
  <r>
    <x v="427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5"/>
    <x v="7"/>
    <x v="427"/>
    <d v="2012-06-25T16:24:00"/>
  </r>
  <r>
    <x v="428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s v="music/rock"/>
    <n v="1.04"/>
    <n v="32.5"/>
    <x v="5"/>
    <x v="7"/>
    <x v="428"/>
    <d v="2016-07-13T19:14:00"/>
  </r>
  <r>
    <x v="429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5"/>
    <x v="7"/>
    <x v="429"/>
    <d v="2013-03-22T11:37:05"/>
  </r>
  <r>
    <x v="430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5"/>
    <x v="7"/>
    <x v="430"/>
    <d v="2012-04-27T15:31:34"/>
  </r>
  <r>
    <x v="43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5"/>
    <x v="7"/>
    <x v="431"/>
    <d v="2012-01-21T08:13:00"/>
  </r>
  <r>
    <x v="432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5"/>
    <x v="7"/>
    <x v="432"/>
    <d v="2014-04-19T21:04:35"/>
  </r>
  <r>
    <x v="433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5"/>
    <x v="7"/>
    <x v="433"/>
    <d v="2013-07-01T03:59:00"/>
  </r>
  <r>
    <x v="434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5"/>
    <x v="7"/>
    <x v="434"/>
    <d v="2012-05-19T03:00:00"/>
  </r>
  <r>
    <x v="435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5"/>
    <x v="7"/>
    <x v="435"/>
    <d v="2013-10-07T01:21:58"/>
  </r>
  <r>
    <x v="436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5"/>
    <x v="7"/>
    <x v="436"/>
    <d v="2014-05-01T23:57:42"/>
  </r>
  <r>
    <x v="437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5"/>
    <x v="7"/>
    <x v="437"/>
    <d v="2012-01-17T21:33:05"/>
  </r>
  <r>
    <x v="438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5"/>
    <x v="7"/>
    <x v="438"/>
    <d v="2012-09-22T18:19:16"/>
  </r>
  <r>
    <x v="439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5"/>
    <x v="7"/>
    <x v="439"/>
    <d v="2013-04-22T21:00:00"/>
  </r>
  <r>
    <x v="440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5"/>
    <x v="7"/>
    <x v="440"/>
    <d v="2014-06-14T14:23:54"/>
  </r>
  <r>
    <x v="441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5"/>
    <x v="7"/>
    <x v="441"/>
    <d v="2011-12-06T02:02:29"/>
  </r>
  <r>
    <x v="442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5"/>
    <x v="7"/>
    <x v="442"/>
    <d v="2013-05-06T07:00:55"/>
  </r>
  <r>
    <x v="443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5"/>
    <x v="7"/>
    <x v="443"/>
    <d v="2014-06-13T06:59:00"/>
  </r>
  <r>
    <x v="444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5"/>
    <x v="7"/>
    <x v="444"/>
    <d v="2012-07-07T17:46:51"/>
  </r>
  <r>
    <x v="445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5"/>
    <x v="7"/>
    <x v="445"/>
    <d v="2014-09-06T15:25:31"/>
  </r>
  <r>
    <x v="446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5"/>
    <x v="7"/>
    <x v="446"/>
    <d v="2011-09-25T19:32:47"/>
  </r>
  <r>
    <x v="44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5"/>
    <x v="7"/>
    <x v="447"/>
    <d v="2013-10-24T23:42:49"/>
  </r>
  <r>
    <x v="448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5"/>
    <x v="7"/>
    <x v="448"/>
    <d v="2014-09-03T18:48:27"/>
  </r>
  <r>
    <x v="449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5"/>
    <x v="7"/>
    <x v="449"/>
    <d v="2011-01-01T04:59:00"/>
  </r>
  <r>
    <x v="450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5"/>
    <x v="7"/>
    <x v="450"/>
    <d v="2013-12-01T21:17:32"/>
  </r>
  <r>
    <x v="45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5"/>
    <x v="7"/>
    <x v="451"/>
    <d v="2012-02-12T22:03:51"/>
  </r>
  <r>
    <x v="452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5"/>
    <x v="7"/>
    <x v="452"/>
    <d v="2011-04-03T01:03:10"/>
  </r>
  <r>
    <x v="453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5"/>
    <x v="7"/>
    <x v="453"/>
    <d v="2013-08-31T14:40:12"/>
  </r>
  <r>
    <x v="454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5"/>
    <x v="7"/>
    <x v="454"/>
    <d v="2014-06-09T03:59:00"/>
  </r>
  <r>
    <x v="455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5"/>
    <x v="7"/>
    <x v="455"/>
    <d v="2014-02-26T20:13:40"/>
  </r>
  <r>
    <x v="456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5"/>
    <x v="7"/>
    <x v="456"/>
    <d v="2014-01-29T08:13:47"/>
  </r>
  <r>
    <x v="457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.2541538461538462"/>
    <n v="77.638095238095232"/>
    <x v="5"/>
    <x v="7"/>
    <x v="457"/>
    <d v="2014-02-16T18:18:12"/>
  </r>
  <r>
    <x v="458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5"/>
    <x v="7"/>
    <x v="458"/>
    <d v="2014-03-29T01:00:00"/>
  </r>
  <r>
    <x v="459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5"/>
    <x v="7"/>
    <x v="459"/>
    <d v="2013-10-29T15:54:43"/>
  </r>
  <r>
    <x v="46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5"/>
    <x v="7"/>
    <x v="460"/>
    <d v="2010-11-30T15:43:35"/>
  </r>
  <r>
    <x v="461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5"/>
    <x v="7"/>
    <x v="461"/>
    <d v="2014-01-11T21:02:25"/>
  </r>
  <r>
    <x v="462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5"/>
    <x v="7"/>
    <x v="462"/>
    <d v="2013-07-24T14:02:38"/>
  </r>
  <r>
    <x v="463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5"/>
    <x v="7"/>
    <x v="463"/>
    <d v="2013-09-20T20:17:27"/>
  </r>
  <r>
    <x v="46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5"/>
    <x v="7"/>
    <x v="464"/>
    <d v="2016-04-16T00:00:00"/>
  </r>
  <r>
    <x v="465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5"/>
    <x v="7"/>
    <x v="465"/>
    <d v="2012-03-25T19:34:02"/>
  </r>
  <r>
    <x v="466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5"/>
    <x v="7"/>
    <x v="466"/>
    <d v="2013-11-13T17:24:19"/>
  </r>
  <r>
    <x v="467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5"/>
    <x v="7"/>
    <x v="467"/>
    <d v="2010-06-15T04:00:00"/>
  </r>
  <r>
    <x v="468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.0349999999999999"/>
    <n v="76.666666666666671"/>
    <x v="5"/>
    <x v="7"/>
    <x v="468"/>
    <d v="2014-08-31T17:31:31"/>
  </r>
  <r>
    <x v="469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5"/>
    <x v="7"/>
    <x v="469"/>
    <d v="2012-08-30T16:33:45"/>
  </r>
  <r>
    <x v="470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5"/>
    <x v="7"/>
    <x v="470"/>
    <d v="2013-08-07T20:49:47"/>
  </r>
  <r>
    <x v="471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5"/>
    <x v="7"/>
    <x v="471"/>
    <d v="2009-09-01T04:00:00"/>
  </r>
  <r>
    <x v="472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5"/>
    <x v="7"/>
    <x v="472"/>
    <d v="2012-09-04T13:29:07"/>
  </r>
  <r>
    <x v="473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5"/>
    <x v="7"/>
    <x v="473"/>
    <d v="2014-06-25T02:00:00"/>
  </r>
  <r>
    <x v="474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5"/>
    <x v="7"/>
    <x v="474"/>
    <d v="2014-03-24T01:22:50"/>
  </r>
  <r>
    <x v="475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5"/>
    <x v="7"/>
    <x v="475"/>
    <d v="2011-03-01T18:10:54"/>
  </r>
  <r>
    <x v="476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5"/>
    <x v="7"/>
    <x v="476"/>
    <d v="2013-07-28T17:50:36"/>
  </r>
  <r>
    <x v="477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5"/>
    <x v="7"/>
    <x v="477"/>
    <d v="2013-12-09T04:59:00"/>
  </r>
  <r>
    <x v="478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5"/>
    <x v="7"/>
    <x v="478"/>
    <d v="2013-03-11T04:00:00"/>
  </r>
  <r>
    <x v="47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5"/>
    <x v="7"/>
    <x v="479"/>
    <d v="2015-01-07T16:41:46"/>
  </r>
  <r>
    <x v="48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5"/>
    <x v="7"/>
    <x v="480"/>
    <d v="2015-03-16T16:35:52"/>
  </r>
  <r>
    <x v="481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5"/>
    <x v="7"/>
    <x v="481"/>
    <d v="2014-11-27T00:54:23"/>
  </r>
  <r>
    <x v="482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5"/>
    <x v="7"/>
    <x v="482"/>
    <d v="2015-11-14T01:04:10"/>
  </r>
  <r>
    <x v="483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5"/>
    <x v="7"/>
    <x v="483"/>
    <d v="2015-06-15T04:34:54"/>
  </r>
  <r>
    <x v="48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5"/>
    <x v="7"/>
    <x v="484"/>
    <d v="2014-04-11T14:15:46"/>
  </r>
  <r>
    <x v="485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5"/>
    <x v="7"/>
    <x v="485"/>
    <d v="2013-10-16T00:04:50"/>
  </r>
  <r>
    <x v="486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5"/>
    <x v="7"/>
    <x v="486"/>
    <d v="2015-05-07T18:12:22"/>
  </r>
  <r>
    <x v="487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5"/>
    <x v="7"/>
    <x v="487"/>
    <d v="2012-07-12T17:45:32"/>
  </r>
  <r>
    <x v="488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5"/>
    <x v="7"/>
    <x v="488"/>
    <d v="2016-12-30T22:50:33"/>
  </r>
  <r>
    <x v="489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5"/>
    <x v="7"/>
    <x v="489"/>
    <d v="2016-03-25T02:53:08"/>
  </r>
  <r>
    <x v="49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b v="0"/>
    <n v="109"/>
    <b v="1"/>
    <s v="music/rock"/>
    <n v="1.7132499999999999"/>
    <n v="62.871559633027523"/>
    <x v="5"/>
    <x v="7"/>
    <x v="490"/>
    <d v="2017-01-15T01:35:19"/>
  </r>
  <r>
    <x v="491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s v="music/rock"/>
    <n v="2.5248648648648651"/>
    <n v="55.607142857142854"/>
    <x v="5"/>
    <x v="7"/>
    <x v="491"/>
    <d v="2016-12-03T17:03:26"/>
  </r>
  <r>
    <x v="492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5"/>
    <x v="7"/>
    <x v="492"/>
    <d v="2017-02-03T04:11:00"/>
  </r>
  <r>
    <x v="493"/>
    <s v="SIX BY SEVEN"/>
    <s v="A psychedelic post rock masterpiece!"/>
    <n v="2000"/>
    <n v="4067"/>
    <x v="0"/>
    <x v="4"/>
    <s v="GBP"/>
    <n v="1470075210"/>
    <n v="1468779210"/>
    <b v="0"/>
    <n v="133"/>
    <b v="1"/>
    <s v="music/rock"/>
    <n v="2.0335000000000001"/>
    <n v="30.578947368421051"/>
    <x v="5"/>
    <x v="7"/>
    <x v="493"/>
    <d v="2016-08-01T18:13:30"/>
  </r>
  <r>
    <x v="494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5"/>
    <x v="7"/>
    <x v="494"/>
    <d v="2015-06-05T11:47:56"/>
  </r>
  <r>
    <x v="495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5"/>
    <x v="7"/>
    <x v="495"/>
    <d v="2015-06-09T02:00:00"/>
  </r>
  <r>
    <x v="49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5"/>
    <x v="7"/>
    <x v="496"/>
    <d v="2016-12-29T05:08:45"/>
  </r>
  <r>
    <x v="497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5"/>
    <x v="7"/>
    <x v="497"/>
    <d v="2013-05-06T19:12:16"/>
  </r>
  <r>
    <x v="49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.124090909090909"/>
    <n v="50.247311827956992"/>
    <x v="5"/>
    <x v="7"/>
    <x v="498"/>
    <d v="2016-12-23T01:47:58"/>
  </r>
  <r>
    <x v="499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5"/>
    <x v="7"/>
    <x v="499"/>
    <d v="2015-07-05T17:38:42"/>
  </r>
  <r>
    <x v="500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5"/>
    <x v="7"/>
    <x v="500"/>
    <d v="2016-04-29T12:11:00"/>
  </r>
  <r>
    <x v="501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5"/>
    <x v="7"/>
    <x v="501"/>
    <d v="2015-07-29T15:31:29"/>
  </r>
  <r>
    <x v="502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5"/>
    <x v="7"/>
    <x v="502"/>
    <d v="2015-06-03T04:30:00"/>
  </r>
  <r>
    <x v="503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5"/>
    <x v="7"/>
    <x v="503"/>
    <d v="2016-10-17T16:14:00"/>
  </r>
  <r>
    <x v="504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s v="music/rock"/>
    <n v="1.454"/>
    <n v="21.382352941176471"/>
    <x v="5"/>
    <x v="7"/>
    <x v="504"/>
    <d v="2016-08-13T11:32:37"/>
  </r>
  <r>
    <x v="505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5"/>
    <x v="7"/>
    <x v="505"/>
    <d v="2015-04-27T17:12:00"/>
  </r>
  <r>
    <x v="506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5"/>
    <x v="7"/>
    <x v="506"/>
    <d v="2015-08-22T04:59:00"/>
  </r>
  <r>
    <x v="507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5"/>
    <x v="7"/>
    <x v="507"/>
    <d v="2016-03-03T03:43:06"/>
  </r>
  <r>
    <x v="508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5"/>
    <x v="7"/>
    <x v="508"/>
    <d v="2016-08-01T16:22:03"/>
  </r>
  <r>
    <x v="50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5"/>
    <x v="7"/>
    <x v="509"/>
    <d v="2017-03-01T03:00:00"/>
  </r>
  <r>
    <x v="510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5"/>
    <x v="7"/>
    <x v="510"/>
    <d v="2017-01-14T21:48:01"/>
  </r>
  <r>
    <x v="511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5"/>
    <x v="7"/>
    <x v="511"/>
    <d v="2015-02-13T23:58:02"/>
  </r>
  <r>
    <x v="512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5"/>
    <x v="7"/>
    <x v="512"/>
    <d v="2016-10-27T21:19:00"/>
  </r>
  <r>
    <x v="513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5"/>
    <x v="7"/>
    <x v="513"/>
    <d v="2016-07-05T20:58:54"/>
  </r>
  <r>
    <x v="5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5"/>
    <x v="7"/>
    <x v="514"/>
    <d v="2014-10-07T00:06:13"/>
  </r>
  <r>
    <x v="515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s v="music/rock"/>
    <n v="1.6742857142857144"/>
    <n v="17.235294117647058"/>
    <x v="5"/>
    <x v="7"/>
    <x v="515"/>
    <d v="2016-06-12T05:30:00"/>
  </r>
  <r>
    <x v="51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5"/>
    <x v="7"/>
    <x v="516"/>
    <d v="2013-05-26T23:54:34"/>
  </r>
  <r>
    <x v="517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s v="music/rock"/>
    <n v="1.0915999999999999"/>
    <n v="24.150442477876105"/>
    <x v="5"/>
    <x v="7"/>
    <x v="517"/>
    <d v="2015-05-01T00:16:51"/>
  </r>
  <r>
    <x v="518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5"/>
    <x v="7"/>
    <x v="518"/>
    <d v="2013-07-26T01:30:35"/>
  </r>
  <r>
    <x v="519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5"/>
    <x v="7"/>
    <x v="519"/>
    <d v="2011-05-05T02:13:53"/>
  </r>
  <r>
    <x v="520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5"/>
    <x v="7"/>
    <x v="520"/>
    <d v="2011-10-14T23:00:00"/>
  </r>
  <r>
    <x v="521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5"/>
    <x v="7"/>
    <x v="521"/>
    <d v="2012-01-28T04:04:19"/>
  </r>
  <r>
    <x v="52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5"/>
    <x v="7"/>
    <x v="522"/>
    <d v="2012-03-17T19:17:15"/>
  </r>
  <r>
    <x v="52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5"/>
    <x v="7"/>
    <x v="523"/>
    <d v="2011-08-01T07:00:00"/>
  </r>
  <r>
    <x v="52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5"/>
    <x v="7"/>
    <x v="524"/>
    <d v="2011-03-24T01:40:38"/>
  </r>
  <r>
    <x v="525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5"/>
    <x v="7"/>
    <x v="525"/>
    <d v="2012-06-14T19:24:11"/>
  </r>
  <r>
    <x v="526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5"/>
    <x v="7"/>
    <x v="526"/>
    <d v="2014-01-01T05:26:00"/>
  </r>
  <r>
    <x v="527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5"/>
    <x v="7"/>
    <x v="527"/>
    <d v="2011-11-02T08:00:00"/>
  </r>
  <r>
    <x v="528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5"/>
    <x v="7"/>
    <x v="528"/>
    <d v="2012-12-15T22:11:50"/>
  </r>
  <r>
    <x v="529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5"/>
    <x v="7"/>
    <x v="529"/>
    <d v="2013-06-05T00:00:32"/>
  </r>
  <r>
    <x v="530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5"/>
    <x v="7"/>
    <x v="530"/>
    <d v="2013-01-02T20:59:44"/>
  </r>
  <r>
    <x v="531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5"/>
    <x v="7"/>
    <x v="531"/>
    <d v="2012-07-22T01:40:02"/>
  </r>
  <r>
    <x v="532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5"/>
    <x v="7"/>
    <x v="532"/>
    <d v="2014-08-03T17:00:00"/>
  </r>
  <r>
    <x v="533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5"/>
    <x v="7"/>
    <x v="533"/>
    <d v="2011-12-13T02:13:16"/>
  </r>
  <r>
    <x v="534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5"/>
    <x v="7"/>
    <x v="534"/>
    <d v="2012-11-22T22:00:00"/>
  </r>
  <r>
    <x v="535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5"/>
    <x v="7"/>
    <x v="535"/>
    <d v="2013-11-01T19:00:00"/>
  </r>
  <r>
    <x v="536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5"/>
    <x v="7"/>
    <x v="536"/>
    <d v="2013-03-08T15:42:15"/>
  </r>
  <r>
    <x v="537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5"/>
    <x v="7"/>
    <x v="537"/>
    <d v="2014-09-15T04:28:06"/>
  </r>
  <r>
    <x v="538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5"/>
    <x v="7"/>
    <x v="538"/>
    <d v="2013-02-23T08:09:00"/>
  </r>
  <r>
    <x v="539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5"/>
    <x v="7"/>
    <x v="539"/>
    <d v="2012-05-28T03:59:00"/>
  </r>
  <r>
    <x v="540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5"/>
    <x v="7"/>
    <x v="540"/>
    <d v="2014-12-17T07:59:00"/>
  </r>
  <r>
    <x v="541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s v="music/rock"/>
    <n v="1.0106666666666666"/>
    <n v="42.111111111111114"/>
    <x v="5"/>
    <x v="7"/>
    <x v="541"/>
    <d v="2013-08-27T16:31:29"/>
  </r>
  <r>
    <x v="542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5"/>
    <x v="7"/>
    <x v="542"/>
    <d v="2013-01-09T08:48:55"/>
  </r>
  <r>
    <x v="543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5"/>
    <x v="7"/>
    <x v="543"/>
    <d v="2012-09-11T16:47:33"/>
  </r>
  <r>
    <x v="544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5"/>
    <x v="7"/>
    <x v="544"/>
    <d v="2013-12-01T21:21:07"/>
  </r>
  <r>
    <x v="545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5"/>
    <x v="7"/>
    <x v="545"/>
    <d v="2012-11-26T04:59:00"/>
  </r>
  <r>
    <x v="546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5"/>
    <x v="7"/>
    <x v="546"/>
    <d v="2014-06-17T17:41:22"/>
  </r>
  <r>
    <x v="547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5"/>
    <x v="7"/>
    <x v="547"/>
    <d v="2014-02-20T20:48:53"/>
  </r>
  <r>
    <x v="548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5"/>
    <x v="7"/>
    <x v="548"/>
    <d v="2012-03-02T06:59:00"/>
  </r>
  <r>
    <x v="54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5"/>
    <x v="7"/>
    <x v="549"/>
    <d v="2012-10-12T20:37:41"/>
  </r>
  <r>
    <x v="550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5"/>
    <x v="7"/>
    <x v="550"/>
    <d v="2011-09-24T08:10:54"/>
  </r>
  <r>
    <x v="551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5"/>
    <x v="7"/>
    <x v="551"/>
    <d v="2012-01-16T05:00:00"/>
  </r>
  <r>
    <x v="552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5"/>
    <x v="7"/>
    <x v="552"/>
    <d v="2011-06-02T05:59:00"/>
  </r>
  <r>
    <x v="553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5"/>
    <x v="7"/>
    <x v="553"/>
    <d v="2016-07-11T20:51:01"/>
  </r>
  <r>
    <x v="554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5"/>
    <x v="7"/>
    <x v="554"/>
    <d v="2011-06-12T04:00:00"/>
  </r>
  <r>
    <x v="555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5"/>
    <x v="7"/>
    <x v="555"/>
    <d v="2009-12-31T23:39:00"/>
  </r>
  <r>
    <x v="556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5"/>
    <x v="7"/>
    <x v="556"/>
    <d v="2013-02-28T21:25:00"/>
  </r>
  <r>
    <x v="557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5"/>
    <x v="7"/>
    <x v="557"/>
    <d v="2012-03-03T15:39:25"/>
  </r>
  <r>
    <x v="558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5"/>
    <x v="7"/>
    <x v="558"/>
    <d v="2010-08-03T01:59:00"/>
  </r>
  <r>
    <x v="559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5"/>
    <x v="7"/>
    <x v="559"/>
    <d v="2012-03-03T07:39:27"/>
  </r>
  <r>
    <x v="560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"/>
    <n v="27.272727272727273"/>
    <x v="5"/>
    <x v="7"/>
    <x v="560"/>
    <d v="2014-01-31T19:01:00"/>
  </r>
  <r>
    <x v="561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5"/>
    <x v="7"/>
    <x v="561"/>
    <d v="2012-10-24T16:26:16"/>
  </r>
  <r>
    <x v="562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5"/>
    <x v="7"/>
    <x v="562"/>
    <d v="2014-01-08T02:08:00"/>
  </r>
  <r>
    <x v="563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5"/>
    <x v="7"/>
    <x v="563"/>
    <d v="2013-07-11T20:01:43"/>
  </r>
  <r>
    <x v="564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5"/>
    <x v="7"/>
    <x v="564"/>
    <d v="2014-02-17T22:10:17"/>
  </r>
  <r>
    <x v="565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5"/>
    <x v="7"/>
    <x v="565"/>
    <d v="2011-03-03T07:49:21"/>
  </r>
  <r>
    <x v="56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5"/>
    <x v="7"/>
    <x v="566"/>
    <d v="2014-05-09T22:00:00"/>
  </r>
  <r>
    <x v="567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5"/>
    <x v="7"/>
    <x v="567"/>
    <d v="2011-01-21T22:00:00"/>
  </r>
  <r>
    <x v="568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5"/>
    <x v="7"/>
    <x v="568"/>
    <d v="2014-02-24T16:25:07"/>
  </r>
  <r>
    <x v="569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5"/>
    <x v="7"/>
    <x v="569"/>
    <d v="2012-05-12T23:54:23"/>
  </r>
  <r>
    <x v="570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5"/>
    <x v="7"/>
    <x v="570"/>
    <d v="2011-03-04T12:57:07"/>
  </r>
  <r>
    <x v="571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5"/>
    <x v="7"/>
    <x v="571"/>
    <d v="2013-03-02T07:59:00"/>
  </r>
  <r>
    <x v="572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5"/>
    <x v="7"/>
    <x v="572"/>
    <d v="2015-01-24T23:08:15"/>
  </r>
  <r>
    <x v="573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s v="music/rock"/>
    <n v="1.04"/>
    <n v="47.272727272727273"/>
    <x v="5"/>
    <x v="7"/>
    <x v="573"/>
    <d v="2016-03-31T15:51:11"/>
  </r>
  <r>
    <x v="574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5"/>
    <x v="7"/>
    <x v="574"/>
    <d v="2013-02-17T19:25:29"/>
  </r>
  <r>
    <x v="575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5"/>
    <x v="7"/>
    <x v="575"/>
    <d v="2012-03-18T00:08:55"/>
  </r>
  <r>
    <x v="576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5"/>
    <x v="7"/>
    <x v="576"/>
    <d v="2011-10-01T03:00:00"/>
  </r>
  <r>
    <x v="577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5"/>
    <x v="7"/>
    <x v="577"/>
    <d v="2016-10-01T17:19:42"/>
  </r>
  <r>
    <x v="578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5"/>
    <x v="7"/>
    <x v="578"/>
    <d v="2013-05-07T04:59:00"/>
  </r>
  <r>
    <x v="579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5"/>
    <x v="7"/>
    <x v="579"/>
    <d v="2014-05-20T04:59:00"/>
  </r>
  <r>
    <x v="580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5"/>
    <x v="7"/>
    <x v="580"/>
    <d v="2015-03-02T05:59:00"/>
  </r>
  <r>
    <x v="58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5"/>
    <x v="7"/>
    <x v="581"/>
    <d v="2011-02-20T23:52:34"/>
  </r>
  <r>
    <x v="582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5"/>
    <x v="7"/>
    <x v="582"/>
    <d v="2011-06-11T03:00:00"/>
  </r>
  <r>
    <x v="583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5"/>
    <x v="7"/>
    <x v="583"/>
    <d v="2016-06-17T04:55:00"/>
  </r>
  <r>
    <x v="58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5"/>
    <x v="7"/>
    <x v="584"/>
    <d v="2012-12-15T15:36:17"/>
  </r>
  <r>
    <x v="585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5"/>
    <x v="7"/>
    <x v="585"/>
    <d v="2015-04-21T05:40:32"/>
  </r>
  <r>
    <x v="586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5"/>
    <x v="7"/>
    <x v="586"/>
    <d v="2011-07-31T06:59:00"/>
  </r>
  <r>
    <x v="587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5"/>
    <x v="7"/>
    <x v="587"/>
    <d v="2012-10-17T20:17:39"/>
  </r>
  <r>
    <x v="588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5"/>
    <x v="7"/>
    <x v="588"/>
    <d v="2014-07-10T23:01:40"/>
  </r>
  <r>
    <x v="58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5"/>
    <x v="7"/>
    <x v="589"/>
    <d v="2014-07-28T01:00:00"/>
  </r>
  <r>
    <x v="590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5"/>
    <x v="7"/>
    <x v="590"/>
    <d v="2015-04-25T00:00:00"/>
  </r>
  <r>
    <x v="591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5"/>
    <x v="7"/>
    <x v="591"/>
    <d v="2012-11-14T02:26:57"/>
  </r>
  <r>
    <x v="592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5"/>
    <x v="7"/>
    <x v="592"/>
    <d v="2013-05-24T00:30:37"/>
  </r>
  <r>
    <x v="593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.5405897142857143"/>
    <n v="70.576753926701571"/>
    <x v="5"/>
    <x v="7"/>
    <x v="593"/>
    <d v="2014-01-06T12:55:40"/>
  </r>
  <r>
    <x v="594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5"/>
    <x v="7"/>
    <x v="594"/>
    <d v="2014-07-18T20:31:12"/>
  </r>
  <r>
    <x v="595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5"/>
    <x v="7"/>
    <x v="595"/>
    <d v="2014-09-12T18:26:53"/>
  </r>
  <r>
    <x v="596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5"/>
    <x v="7"/>
    <x v="596"/>
    <d v="2011-12-16T05:48:41"/>
  </r>
  <r>
    <x v="597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5"/>
    <x v="7"/>
    <x v="597"/>
    <d v="2011-09-22T18:28:49"/>
  </r>
  <r>
    <x v="598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5"/>
    <x v="7"/>
    <x v="598"/>
    <d v="2014-02-06T17:01:24"/>
  </r>
  <r>
    <x v="599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5"/>
    <x v="7"/>
    <x v="599"/>
    <d v="2015-09-23T20:27:39"/>
  </r>
  <r>
    <x v="600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5"/>
    <x v="7"/>
    <x v="600"/>
    <d v="2014-07-24T18:23:11"/>
  </r>
  <r>
    <x v="601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5"/>
    <x v="7"/>
    <x v="601"/>
    <d v="2015-06-08T03:50:00"/>
  </r>
  <r>
    <x v="602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5"/>
    <x v="7"/>
    <x v="602"/>
    <d v="2016-06-25T03:59:00"/>
  </r>
  <r>
    <x v="603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b v="0"/>
    <n v="117"/>
    <b v="1"/>
    <s v="music/rock"/>
    <n v="1.3864000000000001"/>
    <n v="29.623931623931625"/>
    <x v="5"/>
    <x v="7"/>
    <x v="603"/>
    <d v="2016-04-08T15:00:35"/>
  </r>
  <r>
    <x v="604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5"/>
    <x v="7"/>
    <x v="604"/>
    <d v="2014-12-05T21:06:58"/>
  </r>
  <r>
    <x v="605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5"/>
    <x v="7"/>
    <x v="605"/>
    <d v="2012-09-15T01:35:37"/>
  </r>
  <r>
    <x v="606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5"/>
    <x v="7"/>
    <x v="606"/>
    <d v="2017-02-10T05:00:00"/>
  </r>
  <r>
    <x v="607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5"/>
    <x v="7"/>
    <x v="607"/>
    <d v="2017-03-02T16:49:11"/>
  </r>
  <r>
    <x v="608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5"/>
    <x v="7"/>
    <x v="608"/>
    <d v="2015-08-22T18:00:22"/>
  </r>
  <r>
    <x v="609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5"/>
    <x v="7"/>
    <x v="609"/>
    <d v="2015-06-22T05:00:00"/>
  </r>
  <r>
    <x v="610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5"/>
    <x v="7"/>
    <x v="610"/>
    <d v="2015-04-18T13:55:20"/>
  </r>
  <r>
    <x v="611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5"/>
    <x v="7"/>
    <x v="611"/>
    <d v="2013-09-10T03:59:00"/>
  </r>
  <r>
    <x v="612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s v="music/rock"/>
    <n v="1.0297499999999999"/>
    <n v="65.38095238095238"/>
    <x v="5"/>
    <x v="7"/>
    <x v="612"/>
    <d v="2016-05-05T13:01:47"/>
  </r>
  <r>
    <x v="613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5"/>
    <x v="7"/>
    <x v="613"/>
    <d v="2016-07-21T00:13:06"/>
  </r>
  <r>
    <x v="614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5"/>
    <x v="7"/>
    <x v="614"/>
    <d v="2015-05-02T15:11:49"/>
  </r>
  <r>
    <x v="615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5"/>
    <x v="7"/>
    <x v="615"/>
    <d v="2016-06-06T06:01:07"/>
  </r>
  <r>
    <x v="616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5"/>
    <x v="7"/>
    <x v="616"/>
    <d v="2017-01-18T15:16:37"/>
  </r>
  <r>
    <x v="617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5"/>
    <x v="7"/>
    <x v="617"/>
    <d v="2015-04-11T04:06:32"/>
  </r>
  <r>
    <x v="618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5"/>
    <x v="7"/>
    <x v="618"/>
    <d v="2015-11-13T17:04:28"/>
  </r>
  <r>
    <x v="619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5"/>
    <x v="7"/>
    <x v="619"/>
    <d v="2011-07-25T06:50:00"/>
  </r>
  <r>
    <x v="620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5"/>
    <x v="7"/>
    <x v="620"/>
    <d v="2016-01-14T04:11:26"/>
  </r>
  <r>
    <x v="621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5"/>
    <x v="7"/>
    <x v="621"/>
    <d v="2012-05-09T02:00:04"/>
  </r>
  <r>
    <x v="622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5"/>
    <x v="7"/>
    <x v="622"/>
    <d v="2011-03-12T04:00:00"/>
  </r>
  <r>
    <x v="623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5"/>
    <x v="7"/>
    <x v="623"/>
    <d v="2012-06-29T04:27:23"/>
  </r>
  <r>
    <x v="624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5"/>
    <x v="7"/>
    <x v="624"/>
    <d v="2013-09-06T03:59:00"/>
  </r>
  <r>
    <x v="625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5"/>
    <x v="7"/>
    <x v="625"/>
    <d v="2014-06-23T16:01:00"/>
  </r>
  <r>
    <x v="626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5"/>
    <x v="7"/>
    <x v="626"/>
    <d v="2012-06-26T18:00:00"/>
  </r>
  <r>
    <x v="627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5"/>
    <x v="7"/>
    <x v="627"/>
    <d v="2013-12-06T23:22:00"/>
  </r>
  <r>
    <x v="628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5"/>
    <x v="7"/>
    <x v="628"/>
    <d v="2009-12-01T17:00:00"/>
  </r>
  <r>
    <x v="629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5"/>
    <x v="7"/>
    <x v="629"/>
    <d v="2012-04-23T04:00:00"/>
  </r>
  <r>
    <x v="630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5"/>
    <x v="7"/>
    <x v="630"/>
    <d v="2012-04-18T16:44:36"/>
  </r>
  <r>
    <x v="631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5"/>
    <x v="7"/>
    <x v="631"/>
    <d v="2012-09-25T03:59:00"/>
  </r>
  <r>
    <x v="632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5"/>
    <x v="7"/>
    <x v="632"/>
    <d v="2013-01-20T17:21:20"/>
  </r>
  <r>
    <x v="633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5"/>
    <x v="7"/>
    <x v="633"/>
    <d v="2013-01-26T22:54:16"/>
  </r>
  <r>
    <x v="634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5"/>
    <x v="7"/>
    <x v="634"/>
    <d v="2012-02-23T17:33:46"/>
  </r>
  <r>
    <x v="635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5"/>
    <x v="7"/>
    <x v="635"/>
    <d v="2012-03-14T03:59:00"/>
  </r>
  <r>
    <x v="636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5"/>
    <x v="7"/>
    <x v="636"/>
    <d v="2014-03-26T19:10:33"/>
  </r>
  <r>
    <x v="637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5"/>
    <x v="7"/>
    <x v="637"/>
    <d v="2011-02-06T00:46:49"/>
  </r>
  <r>
    <x v="638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5"/>
    <x v="7"/>
    <x v="638"/>
    <d v="2012-06-28T17:26:56"/>
  </r>
  <r>
    <x v="639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6"/>
    <x v="8"/>
    <x v="639"/>
    <d v="2014-10-21T00:00:00"/>
  </r>
  <r>
    <x v="640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6"/>
    <x v="8"/>
    <x v="640"/>
    <d v="2013-04-10T15:54:31"/>
  </r>
  <r>
    <x v="641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6"/>
    <x v="8"/>
    <x v="641"/>
    <d v="2013-04-07T20:52:18"/>
  </r>
  <r>
    <x v="642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6"/>
    <x v="8"/>
    <x v="642"/>
    <d v="2013-02-16T15:52:38"/>
  </r>
  <r>
    <x v="643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6"/>
    <x v="8"/>
    <x v="643"/>
    <d v="2012-03-22T03:00:00"/>
  </r>
  <r>
    <x v="644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6"/>
    <x v="8"/>
    <x v="644"/>
    <d v="2016-01-12T05:00:00"/>
  </r>
  <r>
    <x v="645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6"/>
    <x v="8"/>
    <x v="645"/>
    <d v="2012-03-25T18:14:45"/>
  </r>
  <r>
    <x v="646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6"/>
    <x v="8"/>
    <x v="646"/>
    <d v="2011-06-12T00:20:49"/>
  </r>
  <r>
    <x v="647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6"/>
    <x v="8"/>
    <x v="647"/>
    <d v="2013-02-15T14:21:49"/>
  </r>
  <r>
    <x v="648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6"/>
    <x v="8"/>
    <x v="648"/>
    <d v="2012-12-28T19:51:03"/>
  </r>
  <r>
    <x v="649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6"/>
    <x v="8"/>
    <x v="649"/>
    <d v="2015-04-09T22:58:54"/>
  </r>
  <r>
    <x v="650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6"/>
    <x v="8"/>
    <x v="650"/>
    <d v="2013-10-16T13:01:43"/>
  </r>
  <r>
    <x v="651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6"/>
    <x v="8"/>
    <x v="651"/>
    <d v="2012-03-01T23:30:39"/>
  </r>
  <r>
    <x v="652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6"/>
    <x v="8"/>
    <x v="652"/>
    <d v="2013-09-13T17:28:12"/>
  </r>
  <r>
    <x v="653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6"/>
    <x v="8"/>
    <x v="653"/>
    <d v="2014-12-20T04:59:00"/>
  </r>
  <r>
    <x v="654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6"/>
    <x v="8"/>
    <x v="654"/>
    <d v="2011-09-10T01:00:22"/>
  </r>
  <r>
    <x v="655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6"/>
    <x v="8"/>
    <x v="655"/>
    <d v="2011-12-23T03:00:00"/>
  </r>
  <r>
    <x v="656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6"/>
    <x v="8"/>
    <x v="656"/>
    <d v="2013-05-14T20:55:13"/>
  </r>
  <r>
    <x v="657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6"/>
    <x v="8"/>
    <x v="657"/>
    <d v="2014-05-10T03:59:00"/>
  </r>
  <r>
    <x v="658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6"/>
    <x v="8"/>
    <x v="658"/>
    <d v="2013-07-26T17:00:00"/>
  </r>
  <r>
    <x v="659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5"/>
    <x v="9"/>
    <x v="659"/>
    <d v="2014-12-19T14:19:04"/>
  </r>
  <r>
    <x v="660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5"/>
    <x v="9"/>
    <x v="660"/>
    <d v="2011-06-14T00:35:27"/>
  </r>
  <r>
    <x v="661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5"/>
    <x v="9"/>
    <x v="661"/>
    <d v="2012-09-24T19:46:52"/>
  </r>
  <r>
    <x v="662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5"/>
    <x v="9"/>
    <x v="662"/>
    <d v="2012-11-22T02:26:00"/>
  </r>
  <r>
    <x v="663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5"/>
    <x v="9"/>
    <x v="663"/>
    <d v="2013-09-18T14:49:00"/>
  </r>
  <r>
    <x v="664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s v="music/pop"/>
    <n v="1.1020000000000001"/>
    <n v="26.554216867469879"/>
    <x v="5"/>
    <x v="9"/>
    <x v="664"/>
    <d v="2014-08-14T18:11:00"/>
  </r>
  <r>
    <x v="665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5"/>
    <x v="9"/>
    <x v="665"/>
    <d v="2012-06-09T09:49:37"/>
  </r>
  <r>
    <x v="666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5"/>
    <x v="9"/>
    <x v="666"/>
    <d v="2011-03-20T15:54:42"/>
  </r>
  <r>
    <x v="667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5"/>
    <x v="9"/>
    <x v="667"/>
    <d v="2014-05-23T16:25:55"/>
  </r>
  <r>
    <x v="668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5"/>
    <x v="9"/>
    <x v="668"/>
    <d v="2013-10-09T10:27:17"/>
  </r>
  <r>
    <x v="66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5"/>
    <x v="9"/>
    <x v="669"/>
    <d v="2011-04-26T06:59:00"/>
  </r>
  <r>
    <x v="67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5"/>
    <x v="9"/>
    <x v="670"/>
    <d v="2013-11-24T12:49:53"/>
  </r>
  <r>
    <x v="671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5"/>
    <x v="9"/>
    <x v="671"/>
    <d v="2011-04-24T20:01:36"/>
  </r>
  <r>
    <x v="672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5"/>
    <x v="9"/>
    <x v="672"/>
    <d v="2012-04-18T21:22:40"/>
  </r>
  <r>
    <x v="673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5"/>
    <x v="9"/>
    <x v="673"/>
    <d v="2012-04-05T18:00:20"/>
  </r>
  <r>
    <x v="674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5"/>
    <x v="9"/>
    <x v="674"/>
    <d v="2012-12-13T22:17:32"/>
  </r>
  <r>
    <x v="675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5"/>
    <x v="9"/>
    <x v="675"/>
    <d v="2012-05-24T18:46:08"/>
  </r>
  <r>
    <x v="676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5"/>
    <x v="9"/>
    <x v="676"/>
    <d v="2012-12-18T14:20:00"/>
  </r>
  <r>
    <x v="677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s v="music/pop"/>
    <n v="1.1279999999999999"/>
    <n v="12.533333333333333"/>
    <x v="5"/>
    <x v="9"/>
    <x v="677"/>
    <d v="2013-12-17T12:00:00"/>
  </r>
  <r>
    <x v="678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s v="music/pop"/>
    <n v="12.5375"/>
    <n v="27.861111111111111"/>
    <x v="5"/>
    <x v="9"/>
    <x v="678"/>
    <d v="2016-04-30T21:59:00"/>
  </r>
  <r>
    <x v="679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5"/>
    <x v="9"/>
    <x v="679"/>
    <d v="2016-01-17T21:00:00"/>
  </r>
  <r>
    <x v="68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5"/>
    <x v="9"/>
    <x v="680"/>
    <d v="2011-12-31T05:45:36"/>
  </r>
  <r>
    <x v="681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5"/>
    <x v="9"/>
    <x v="681"/>
    <d v="2015-02-01T00:31:47"/>
  </r>
  <r>
    <x v="682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5"/>
    <x v="9"/>
    <x v="682"/>
    <d v="2012-03-16T03:59:00"/>
  </r>
  <r>
    <x v="683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5"/>
    <x v="9"/>
    <x v="683"/>
    <d v="2011-02-22T03:00:00"/>
  </r>
  <r>
    <x v="684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5"/>
    <x v="9"/>
    <x v="684"/>
    <d v="2013-03-28T05:04:33"/>
  </r>
  <r>
    <x v="685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5"/>
    <x v="9"/>
    <x v="685"/>
    <d v="2014-03-11T06:59:00"/>
  </r>
  <r>
    <x v="686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5"/>
    <x v="9"/>
    <x v="686"/>
    <d v="2011-11-28T04:35:39"/>
  </r>
  <r>
    <x v="687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5"/>
    <x v="9"/>
    <x v="687"/>
    <d v="2016-05-31T21:14:36"/>
  </r>
  <r>
    <x v="688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5"/>
    <x v="9"/>
    <x v="688"/>
    <d v="2010-07-05T04:00:00"/>
  </r>
  <r>
    <x v="689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5"/>
    <x v="9"/>
    <x v="689"/>
    <d v="2016-08-01T13:03:34"/>
  </r>
  <r>
    <x v="690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5"/>
    <x v="9"/>
    <x v="690"/>
    <d v="2012-06-04T15:45:30"/>
  </r>
  <r>
    <x v="691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5"/>
    <x v="9"/>
    <x v="691"/>
    <d v="2015-03-06T21:04:52"/>
  </r>
  <r>
    <x v="692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5"/>
    <x v="9"/>
    <x v="692"/>
    <d v="2016-08-18T06:59:00"/>
  </r>
  <r>
    <x v="693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5"/>
    <x v="9"/>
    <x v="693"/>
    <d v="2011-10-16T22:03:00"/>
  </r>
  <r>
    <x v="694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5"/>
    <x v="9"/>
    <x v="694"/>
    <d v="2012-04-21T03:59:00"/>
  </r>
  <r>
    <x v="695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.1166666666666667"/>
    <n v="159.52380952380952"/>
    <x v="5"/>
    <x v="9"/>
    <x v="695"/>
    <d v="2016-04-16T05:59:00"/>
  </r>
  <r>
    <x v="696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5"/>
    <x v="9"/>
    <x v="696"/>
    <d v="2014-02-06T20:31:11"/>
  </r>
  <r>
    <x v="697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5"/>
    <x v="9"/>
    <x v="697"/>
    <d v="2011-07-22T01:39:05"/>
  </r>
  <r>
    <x v="698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5"/>
    <x v="9"/>
    <x v="698"/>
    <d v="2014-07-12T18:11:07"/>
  </r>
  <r>
    <x v="699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s v="theater/plays"/>
    <n v="1.0209999999999999"/>
    <n v="150.14705882352942"/>
    <x v="3"/>
    <x v="10"/>
    <x v="699"/>
    <d v="2015-12-10T16:51:01"/>
  </r>
  <r>
    <x v="70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3"/>
    <x v="10"/>
    <x v="700"/>
    <d v="2016-11-01T04:59:00"/>
  </r>
  <r>
    <x v="701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3"/>
    <x v="10"/>
    <x v="701"/>
    <d v="2016-03-20T23:58:45"/>
  </r>
  <r>
    <x v="70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3"/>
    <x v="10"/>
    <x v="702"/>
    <d v="2015-09-21T03:11:16"/>
  </r>
  <r>
    <x v="703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s v="theater/plays"/>
    <n v="1.0867285714285715"/>
    <n v="29.258076923076924"/>
    <x v="3"/>
    <x v="10"/>
    <x v="703"/>
    <d v="2016-06-01T17:12:49"/>
  </r>
  <r>
    <x v="704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3"/>
    <x v="10"/>
    <x v="704"/>
    <d v="2014-09-13T09:37:21"/>
  </r>
  <r>
    <x v="705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s v="theater/plays"/>
    <n v="1.1399999999999999"/>
    <n v="74.347826086956516"/>
    <x v="3"/>
    <x v="10"/>
    <x v="705"/>
    <d v="2015-08-07T17:00:00"/>
  </r>
  <r>
    <x v="706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3"/>
    <x v="10"/>
    <x v="706"/>
    <d v="2017-02-17T16:05:00"/>
  </r>
  <r>
    <x v="707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3"/>
    <x v="10"/>
    <x v="707"/>
    <d v="2015-06-21T21:20:00"/>
  </r>
  <r>
    <x v="70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.3041666666666667"/>
    <n v="86.944444444444443"/>
    <x v="3"/>
    <x v="10"/>
    <x v="708"/>
    <d v="2017-01-11T05:00:00"/>
  </r>
  <r>
    <x v="709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3"/>
    <x v="10"/>
    <x v="709"/>
    <d v="2015-06-24T02:00:00"/>
  </r>
  <r>
    <x v="710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3"/>
    <x v="10"/>
    <x v="710"/>
    <d v="2016-12-17T06:59:00"/>
  </r>
  <r>
    <x v="711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3"/>
    <x v="10"/>
    <x v="711"/>
    <d v="2016-05-13T00:10:08"/>
  </r>
  <r>
    <x v="712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s v="theater/plays"/>
    <n v="1.002"/>
    <n v="117.88235294117646"/>
    <x v="3"/>
    <x v="10"/>
    <x v="712"/>
    <d v="2016-05-16T10:26:05"/>
  </r>
  <r>
    <x v="71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3"/>
    <s v="NOK"/>
    <n v="1446418800"/>
    <n v="1443036470"/>
    <b v="0"/>
    <n v="48"/>
    <b v="1"/>
    <s v="theater/plays"/>
    <n v="1.0466666666666666"/>
    <n v="327.08333333333331"/>
    <x v="3"/>
    <x v="10"/>
    <x v="713"/>
    <d v="2015-11-01T23:00:00"/>
  </r>
  <r>
    <x v="714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s v="theater/plays"/>
    <n v="1.0249999999999999"/>
    <n v="34.745762711864408"/>
    <x v="3"/>
    <x v="10"/>
    <x v="714"/>
    <d v="2017-01-06T13:05:05"/>
  </r>
  <r>
    <x v="71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s v="theater/plays"/>
    <n v="1.1825757575757576"/>
    <n v="100.06410256410257"/>
    <x v="3"/>
    <x v="10"/>
    <x v="715"/>
    <d v="2015-08-03T18:00:00"/>
  </r>
  <r>
    <x v="71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3"/>
    <x v="10"/>
    <x v="716"/>
    <d v="2015-11-04T19:26:31"/>
  </r>
  <r>
    <x v="717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3"/>
    <x v="10"/>
    <x v="717"/>
    <d v="2016-05-13T19:04:23"/>
  </r>
  <r>
    <x v="718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s v="theater/plays"/>
    <n v="1.00644"/>
    <n v="25.161000000000001"/>
    <x v="3"/>
    <x v="10"/>
    <x v="718"/>
    <d v="2016-07-05T01:11:47"/>
  </r>
  <r>
    <x v="719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3"/>
    <x v="10"/>
    <x v="719"/>
    <d v="2016-12-31T16:59:00"/>
  </r>
  <r>
    <x v="720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s v="theater/plays"/>
    <n v="1.0165"/>
    <n v="32.269841269841272"/>
    <x v="3"/>
    <x v="10"/>
    <x v="720"/>
    <d v="2015-06-20T13:59:35"/>
  </r>
  <r>
    <x v="721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s v="theater/plays"/>
    <n v="1.0833333333333333"/>
    <n v="81.25"/>
    <x v="3"/>
    <x v="10"/>
    <x v="721"/>
    <d v="2015-02-17T14:00:00"/>
  </r>
  <r>
    <x v="72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s v="theater/plays"/>
    <n v="2.42"/>
    <n v="24.2"/>
    <x v="3"/>
    <x v="10"/>
    <x v="722"/>
    <d v="2015-06-12T14:54:16"/>
  </r>
  <r>
    <x v="72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3"/>
    <x v="10"/>
    <x v="723"/>
    <d v="2016-08-10T04:00:00"/>
  </r>
  <r>
    <x v="724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3"/>
    <x v="10"/>
    <x v="724"/>
    <d v="2017-01-04T03:14:05"/>
  </r>
  <r>
    <x v="725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3"/>
    <x v="10"/>
    <x v="725"/>
    <d v="2015-04-23T06:59:00"/>
  </r>
  <r>
    <x v="726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3"/>
    <x v="10"/>
    <x v="726"/>
    <d v="2015-04-07T07:00:00"/>
  </r>
  <r>
    <x v="727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s v="theater/plays"/>
    <n v="1.1000000000000001"/>
    <n v="35.96153846153846"/>
    <x v="3"/>
    <x v="10"/>
    <x v="727"/>
    <d v="2015-10-06T22:59:00"/>
  </r>
  <r>
    <x v="728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3"/>
    <x v="10"/>
    <x v="728"/>
    <d v="2015-11-14T17:49:31"/>
  </r>
  <r>
    <x v="729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s v="theater/plays"/>
    <n v="1.22"/>
    <n v="27.727272727272727"/>
    <x v="3"/>
    <x v="10"/>
    <x v="729"/>
    <d v="2015-10-19T11:00:00"/>
  </r>
  <r>
    <x v="730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s v="theater/plays"/>
    <n v="1.0196000000000001"/>
    <n v="39.828125"/>
    <x v="3"/>
    <x v="10"/>
    <x v="730"/>
    <d v="2015-07-29T17:00:00"/>
  </r>
  <r>
    <x v="731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s v="theater/plays"/>
    <n v="1.411764705882353"/>
    <n v="52.173913043478258"/>
    <x v="3"/>
    <x v="10"/>
    <x v="731"/>
    <d v="2016-03-14T00:12:53"/>
  </r>
  <r>
    <x v="732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3"/>
    <x v="10"/>
    <x v="732"/>
    <d v="2016-05-01T17:55:58"/>
  </r>
  <r>
    <x v="733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s v="theater/plays"/>
    <n v="1.0465"/>
    <n v="63.424242424242422"/>
    <x v="3"/>
    <x v="10"/>
    <x v="733"/>
    <d v="2016-04-28T16:20:32"/>
  </r>
  <r>
    <x v="734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3"/>
    <x v="10"/>
    <x v="734"/>
    <d v="2015-07-14T19:32:39"/>
  </r>
  <r>
    <x v="735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3"/>
    <x v="10"/>
    <x v="735"/>
    <d v="2016-06-01T18:57:00"/>
  </r>
  <r>
    <x v="736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3"/>
    <x v="10"/>
    <x v="736"/>
    <d v="2015-07-21T03:00:00"/>
  </r>
  <r>
    <x v="737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3"/>
    <x v="10"/>
    <x v="737"/>
    <d v="2016-12-01T02:23:31"/>
  </r>
  <r>
    <x v="738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s v="theater/plays"/>
    <n v="1.3026085714285716"/>
    <n v="42.214166666666671"/>
    <x v="3"/>
    <x v="10"/>
    <x v="738"/>
    <d v="2016-07-31T11:00:00"/>
  </r>
  <r>
    <x v="739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3"/>
    <x v="10"/>
    <x v="739"/>
    <d v="2015-02-12T07:00:00"/>
  </r>
  <r>
    <x v="740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3"/>
    <x v="10"/>
    <x v="740"/>
    <d v="2015-02-17T04:59:00"/>
  </r>
  <r>
    <x v="741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s v="theater/plays"/>
    <n v="1.145"/>
    <n v="18.770491803278688"/>
    <x v="3"/>
    <x v="10"/>
    <x v="741"/>
    <d v="2015-04-23T12:50:46"/>
  </r>
  <r>
    <x v="742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3"/>
    <x v="10"/>
    <x v="742"/>
    <d v="2014-10-29T18:54:03"/>
  </r>
  <r>
    <x v="743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3"/>
    <x v="10"/>
    <x v="743"/>
    <d v="2016-08-05T21:00:00"/>
  </r>
  <r>
    <x v="744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s v="theater/plays"/>
    <n v="1.1783999999999999"/>
    <n v="39.810810810810814"/>
    <x v="3"/>
    <x v="10"/>
    <x v="744"/>
    <d v="2014-07-09T13:39:40"/>
  </r>
  <r>
    <x v="745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3"/>
    <x v="10"/>
    <x v="745"/>
    <d v="2014-07-18T04:45:52"/>
  </r>
  <r>
    <x v="746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3"/>
    <x v="10"/>
    <x v="746"/>
    <d v="2016-07-29T16:50:43"/>
  </r>
  <r>
    <x v="747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3"/>
    <x v="10"/>
    <x v="747"/>
    <d v="2015-03-12T04:00:00"/>
  </r>
  <r>
    <x v="748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3"/>
    <x v="10"/>
    <x v="748"/>
    <d v="2015-02-11T22:31:43"/>
  </r>
  <r>
    <x v="74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3"/>
    <x v="10"/>
    <x v="749"/>
    <d v="2016-09-09T04:00:00"/>
  </r>
  <r>
    <x v="750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3"/>
    <x v="10"/>
    <x v="750"/>
    <d v="2015-08-12T05:32:39"/>
  </r>
  <r>
    <x v="751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s v="theater/plays"/>
    <n v="1.105675"/>
    <n v="151.4623287671233"/>
    <x v="3"/>
    <x v="10"/>
    <x v="751"/>
    <d v="2015-07-21T10:03:25"/>
  </r>
  <r>
    <x v="75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s v="theater/plays"/>
    <n v="1.5"/>
    <n v="25"/>
    <x v="3"/>
    <x v="10"/>
    <x v="752"/>
    <d v="2016-03-03T19:00:00"/>
  </r>
  <r>
    <x v="753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3"/>
    <x v="10"/>
    <x v="753"/>
    <d v="2014-06-06T23:00:00"/>
  </r>
  <r>
    <x v="754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s v="theater/plays"/>
    <n v="1.155"/>
    <n v="44"/>
    <x v="3"/>
    <x v="10"/>
    <x v="754"/>
    <d v="2014-07-05T12:40:28"/>
  </r>
  <r>
    <x v="755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s v="theater/plays"/>
    <n v="1.02645125"/>
    <n v="87.357553191489373"/>
    <x v="3"/>
    <x v="10"/>
    <x v="755"/>
    <d v="2014-07-08T22:34:00"/>
  </r>
  <r>
    <x v="7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s v="theater/plays"/>
    <n v="1.014"/>
    <n v="36.474820143884891"/>
    <x v="3"/>
    <x v="10"/>
    <x v="756"/>
    <d v="2015-07-31T16:00:00"/>
  </r>
  <r>
    <x v="757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s v="theater/plays"/>
    <n v="1.1663479999999999"/>
    <n v="44.859538461538463"/>
    <x v="3"/>
    <x v="10"/>
    <x v="757"/>
    <d v="2016-06-17T16:00:00"/>
  </r>
  <r>
    <x v="758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s v="theater/plays"/>
    <n v="1.33"/>
    <n v="42.903225806451616"/>
    <x v="3"/>
    <x v="10"/>
    <x v="758"/>
    <d v="2015-01-04T13:16:06"/>
  </r>
  <r>
    <x v="759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s v="theater/plays"/>
    <n v="1.3320000000000001"/>
    <n v="51.230769230769234"/>
    <x v="3"/>
    <x v="10"/>
    <x v="759"/>
    <d v="2014-10-10T11:00:00"/>
  </r>
  <r>
    <x v="76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s v="theater/plays"/>
    <n v="1.0183333333333333"/>
    <n v="33.944444444444443"/>
    <x v="3"/>
    <x v="10"/>
    <x v="760"/>
    <d v="2015-08-06T15:31:47"/>
  </r>
  <r>
    <x v="76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3"/>
    <x v="10"/>
    <x v="761"/>
    <d v="2015-07-16T00:00:00"/>
  </r>
  <r>
    <x v="762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s v="theater/plays"/>
    <n v="1.1499999999999999"/>
    <n v="50"/>
    <x v="3"/>
    <x v="10"/>
    <x v="762"/>
    <d v="2014-09-29T10:53:10"/>
  </r>
  <r>
    <x v="763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s v="theater/plays"/>
    <n v="1.1000000000000001"/>
    <n v="24.444444444444443"/>
    <x v="3"/>
    <x v="10"/>
    <x v="763"/>
    <d v="2015-08-22T12:07:53"/>
  </r>
  <r>
    <x v="764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s v="theater/plays"/>
    <n v="1.121"/>
    <n v="44.25"/>
    <x v="3"/>
    <x v="10"/>
    <x v="764"/>
    <d v="2015-08-05T11:00:00"/>
  </r>
  <r>
    <x v="765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3"/>
    <x v="10"/>
    <x v="765"/>
    <d v="2015-06-29T20:57:18"/>
  </r>
  <r>
    <x v="766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3"/>
    <x v="10"/>
    <x v="766"/>
    <d v="2015-08-22T20:18:55"/>
  </r>
  <r>
    <x v="767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3"/>
    <x v="10"/>
    <x v="767"/>
    <d v="2016-03-30T14:39:00"/>
  </r>
  <r>
    <x v="768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3"/>
    <x v="10"/>
    <x v="768"/>
    <d v="2014-06-01T03:59:00"/>
  </r>
  <r>
    <x v="769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s v="theater/plays"/>
    <n v="1.0026999999999999"/>
    <n v="92.842592592592595"/>
    <x v="3"/>
    <x v="10"/>
    <x v="769"/>
    <d v="2015-02-23T11:55:03"/>
  </r>
  <r>
    <x v="770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.133"/>
    <n v="68.253012048192772"/>
    <x v="3"/>
    <x v="10"/>
    <x v="770"/>
    <d v="2015-04-06T04:00:00"/>
  </r>
  <r>
    <x v="771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3"/>
    <x v="10"/>
    <x v="771"/>
    <d v="2016-12-14T17:49:21"/>
  </r>
  <r>
    <x v="772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s v="theater/plays"/>
    <n v="1.0773333333333333"/>
    <n v="25.25"/>
    <x v="3"/>
    <x v="10"/>
    <x v="772"/>
    <d v="2015-05-09T09:35:15"/>
  </r>
  <r>
    <x v="773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.42"/>
    <n v="43.214285714285715"/>
    <x v="3"/>
    <x v="10"/>
    <x v="773"/>
    <d v="2016-08-07T18:38:29"/>
  </r>
  <r>
    <x v="774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s v="theater/plays"/>
    <n v="1.4156666666666666"/>
    <n v="25.130177514792898"/>
    <x v="3"/>
    <x v="10"/>
    <x v="774"/>
    <d v="2015-08-02T16:00:00"/>
  </r>
  <r>
    <x v="775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s v="theater/plays"/>
    <n v="1.3"/>
    <n v="23.636363636363637"/>
    <x v="3"/>
    <x v="10"/>
    <x v="775"/>
    <d v="2015-02-28T15:14:22"/>
  </r>
  <r>
    <x v="776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3"/>
    <x v="10"/>
    <x v="776"/>
    <d v="2015-09-23T14:21:26"/>
  </r>
  <r>
    <x v="777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s v="theater/plays"/>
    <n v="1.048"/>
    <n v="50.384615384615387"/>
    <x v="3"/>
    <x v="10"/>
    <x v="777"/>
    <d v="2015-06-14T12:36:49"/>
  </r>
  <r>
    <x v="778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s v="theater/plays"/>
    <n v="1.36"/>
    <n v="13.6"/>
    <x v="3"/>
    <x v="10"/>
    <x v="778"/>
    <d v="2016-02-26T00:00:00"/>
  </r>
  <r>
    <x v="77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s v="theater/plays"/>
    <n v="1"/>
    <n v="28.571428571428573"/>
    <x v="3"/>
    <x v="10"/>
    <x v="779"/>
    <d v="2014-09-23T22:08:55"/>
  </r>
  <r>
    <x v="780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3"/>
    <x v="10"/>
    <x v="780"/>
    <d v="2015-03-27T15:24:52"/>
  </r>
  <r>
    <x v="781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s v="theater/plays"/>
    <n v="1.24"/>
    <n v="8.8571428571428577"/>
    <x v="3"/>
    <x v="10"/>
    <x v="781"/>
    <d v="2015-03-31T22:59:00"/>
  </r>
  <r>
    <x v="782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3"/>
    <x v="10"/>
    <x v="782"/>
    <d v="2015-06-13T01:43:00"/>
  </r>
  <r>
    <x v="783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s v="theater/plays"/>
    <n v="1.0333333333333334"/>
    <n v="60.784313725490193"/>
    <x v="3"/>
    <x v="10"/>
    <x v="783"/>
    <d v="2015-12-04T19:01:26"/>
  </r>
  <r>
    <x v="784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3"/>
    <x v="10"/>
    <x v="784"/>
    <d v="2015-07-10T07:00:00"/>
  </r>
  <r>
    <x v="78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3"/>
    <x v="10"/>
    <x v="785"/>
    <d v="2016-06-03T16:30:00"/>
  </r>
  <r>
    <x v="786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s v="theater/plays"/>
    <n v="1.0037894736842106"/>
    <n v="98.30927835051547"/>
    <x v="3"/>
    <x v="10"/>
    <x v="786"/>
    <d v="2015-10-02T23:00:00"/>
  </r>
  <r>
    <x v="787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s v="theater/plays"/>
    <n v="1.0651999999999999"/>
    <n v="35.039473684210527"/>
    <x v="3"/>
    <x v="10"/>
    <x v="787"/>
    <d v="2016-06-02T10:25:18"/>
  </r>
  <r>
    <x v="788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3"/>
    <x v="10"/>
    <x v="788"/>
    <d v="2014-05-12T03:59:00"/>
  </r>
  <r>
    <x v="789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3"/>
    <x v="10"/>
    <x v="789"/>
    <d v="2015-07-16T19:47:50"/>
  </r>
  <r>
    <x v="790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s v="theater/plays"/>
    <n v="1.1471959999999999"/>
    <n v="30.189368421052631"/>
    <x v="3"/>
    <x v="10"/>
    <x v="790"/>
    <d v="2014-11-23T22:00:00"/>
  </r>
  <r>
    <x v="791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3"/>
    <x v="10"/>
    <x v="791"/>
    <d v="2015-10-11T02:00:00"/>
  </r>
  <r>
    <x v="792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s v="theater/plays"/>
    <n v="1.7"/>
    <n v="64.761904761904759"/>
    <x v="3"/>
    <x v="10"/>
    <x v="792"/>
    <d v="2015-01-30T23:02:10"/>
  </r>
  <r>
    <x v="793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s v="theater/plays"/>
    <n v="1.8709899999999999"/>
    <n v="20.118172043010752"/>
    <x v="3"/>
    <x v="10"/>
    <x v="793"/>
    <d v="2015-12-05T00:00:00"/>
  </r>
  <r>
    <x v="794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3"/>
    <x v="10"/>
    <x v="794"/>
    <d v="2017-02-18T04:59:00"/>
  </r>
  <r>
    <x v="79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"/>
    <n v="40.476190476190474"/>
    <x v="3"/>
    <x v="10"/>
    <x v="795"/>
    <d v="2015-12-09T22:48:04"/>
  </r>
  <r>
    <x v="796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3"/>
    <x v="10"/>
    <x v="796"/>
    <d v="2014-08-13T22:00:00"/>
  </r>
  <r>
    <x v="797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3"/>
    <x v="10"/>
    <x v="797"/>
    <d v="2014-08-25T04:59:00"/>
  </r>
  <r>
    <x v="798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s v="theater/plays"/>
    <n v="1.04"/>
    <n v="19.696969696969695"/>
    <x v="3"/>
    <x v="10"/>
    <x v="798"/>
    <d v="2015-03-18T17:00:00"/>
  </r>
  <r>
    <x v="799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3"/>
    <x v="10"/>
    <x v="799"/>
    <d v="2015-03-26T04:00:00"/>
  </r>
  <r>
    <x v="800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3"/>
    <x v="10"/>
    <x v="800"/>
    <d v="2015-03-01T06:59:00"/>
  </r>
  <r>
    <x v="801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3"/>
    <x v="10"/>
    <x v="801"/>
    <d v="2015-07-02T11:17:04"/>
  </r>
  <r>
    <x v="80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3"/>
    <x v="10"/>
    <x v="802"/>
    <d v="2014-08-06T21:32:00"/>
  </r>
  <r>
    <x v="80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3"/>
    <x v="10"/>
    <x v="803"/>
    <d v="2015-07-07T17:30:33"/>
  </r>
  <r>
    <x v="804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3"/>
    <x v="10"/>
    <x v="804"/>
    <d v="2015-09-16T17:43:32"/>
  </r>
  <r>
    <x v="805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3"/>
    <x v="10"/>
    <x v="805"/>
    <d v="2015-03-09T03:44:52"/>
  </r>
  <r>
    <x v="806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3"/>
    <x v="10"/>
    <x v="806"/>
    <d v="2016-08-17T03:59:00"/>
  </r>
  <r>
    <x v="807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.625"/>
    <n v="95.588235294117652"/>
    <x v="3"/>
    <x v="10"/>
    <x v="807"/>
    <d v="2015-05-03T22:51:00"/>
  </r>
  <r>
    <x v="808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3"/>
    <x v="10"/>
    <x v="808"/>
    <d v="2014-07-18T16:04:11"/>
  </r>
  <r>
    <x v="809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3"/>
    <x v="10"/>
    <x v="809"/>
    <d v="2014-08-31T15:47:58"/>
  </r>
  <r>
    <x v="810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3"/>
    <x v="10"/>
    <x v="810"/>
    <d v="2016-12-05T01:00:00"/>
  </r>
  <r>
    <x v="811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3"/>
    <x v="10"/>
    <x v="811"/>
    <d v="2016-01-01T04:00:00"/>
  </r>
  <r>
    <x v="812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3"/>
    <x v="10"/>
    <x v="812"/>
    <d v="2014-09-26T01:35:00"/>
  </r>
  <r>
    <x v="8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3"/>
    <x v="10"/>
    <x v="813"/>
    <d v="2014-11-27T03:00:00"/>
  </r>
  <r>
    <x v="814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s v="theater/plays"/>
    <n v="1.7142857142857142"/>
    <n v="8.5714285714285712"/>
    <x v="3"/>
    <x v="10"/>
    <x v="814"/>
    <d v="2016-03-13T12:00:00"/>
  </r>
  <r>
    <x v="815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3"/>
    <x v="10"/>
    <x v="815"/>
    <d v="2015-03-23T02:14:00"/>
  </r>
  <r>
    <x v="816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3"/>
    <x v="10"/>
    <x v="816"/>
    <d v="2014-10-20T05:59:00"/>
  </r>
  <r>
    <x v="817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3"/>
    <x v="10"/>
    <x v="817"/>
    <d v="2015-01-06T06:00:00"/>
  </r>
  <r>
    <x v="818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3"/>
    <x v="10"/>
    <x v="818"/>
    <d v="2015-08-24T02:00:00"/>
  </r>
  <r>
    <x v="8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3"/>
    <x v="10"/>
    <x v="819"/>
    <d v="2014-11-07T00:15:55"/>
  </r>
  <r>
    <x v="820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3"/>
    <x v="10"/>
    <x v="820"/>
    <d v="2014-10-01T04:00:00"/>
  </r>
  <r>
    <x v="821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3"/>
    <x v="10"/>
    <x v="821"/>
    <d v="2012-12-07T02:00:00"/>
  </r>
  <r>
    <x v="82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3"/>
    <x v="10"/>
    <x v="822"/>
    <d v="2011-01-25T04:00:00"/>
  </r>
  <r>
    <x v="823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3"/>
    <x v="10"/>
    <x v="823"/>
    <d v="2014-09-10T20:09:34"/>
  </r>
  <r>
    <x v="824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s v="theater/plays"/>
    <n v="1.0595454545454546"/>
    <n v="34.791044776119406"/>
    <x v="3"/>
    <x v="10"/>
    <x v="824"/>
    <d v="2013-11-02T20:49:27"/>
  </r>
  <r>
    <x v="825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3"/>
    <x v="10"/>
    <x v="825"/>
    <d v="2011-05-01T04:59:00"/>
  </r>
  <r>
    <x v="826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3"/>
    <x v="10"/>
    <x v="826"/>
    <d v="2012-04-01T20:00:58"/>
  </r>
  <r>
    <x v="827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s v="theater/plays"/>
    <n v="1.885046"/>
    <n v="31.209370860927152"/>
    <x v="3"/>
    <x v="10"/>
    <x v="827"/>
    <d v="2012-12-20T11:58:45"/>
  </r>
  <r>
    <x v="828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3"/>
    <x v="10"/>
    <x v="828"/>
    <d v="2012-06-01T22:52:24"/>
  </r>
  <r>
    <x v="829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3"/>
    <x v="10"/>
    <x v="829"/>
    <d v="2014-07-19T05:00:00"/>
  </r>
  <r>
    <x v="830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3"/>
    <x v="10"/>
    <x v="830"/>
    <d v="2013-07-22T20:09:12"/>
  </r>
  <r>
    <x v="831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3"/>
    <x v="10"/>
    <x v="831"/>
    <d v="2012-01-18T23:00:00"/>
  </r>
  <r>
    <x v="832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3"/>
    <x v="10"/>
    <x v="832"/>
    <d v="2014-08-13T04:59:00"/>
  </r>
  <r>
    <x v="833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s v="theater/plays"/>
    <n v="1.0509999999999999"/>
    <n v="28.405405405405407"/>
    <x v="3"/>
    <x v="10"/>
    <x v="833"/>
    <d v="2014-10-15T12:52:02"/>
  </r>
  <r>
    <x v="834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3"/>
    <x v="10"/>
    <x v="834"/>
    <d v="2014-07-07T02:00:00"/>
  </r>
  <r>
    <x v="835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3"/>
    <x v="10"/>
    <x v="835"/>
    <d v="2014-06-15T18:05:25"/>
  </r>
  <r>
    <x v="83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3"/>
    <x v="10"/>
    <x v="836"/>
    <d v="2014-06-09T19:20:15"/>
  </r>
  <r>
    <x v="837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3"/>
    <x v="10"/>
    <x v="837"/>
    <d v="2011-05-03T03:59:00"/>
  </r>
  <r>
    <x v="838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3"/>
    <x v="10"/>
    <x v="838"/>
    <d v="2014-11-26T07:59:00"/>
  </r>
  <r>
    <x v="839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3"/>
    <x v="10"/>
    <x v="839"/>
    <d v="2014-08-02T04:13:01"/>
  </r>
  <r>
    <x v="840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3"/>
    <x v="10"/>
    <x v="840"/>
    <d v="2014-06-13T22:00:00"/>
  </r>
  <r>
    <x v="841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3"/>
    <x v="10"/>
    <x v="841"/>
    <d v="2013-12-13T04:59:00"/>
  </r>
  <r>
    <x v="842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3"/>
    <x v="10"/>
    <x v="842"/>
    <d v="2014-07-02T04:00:00"/>
  </r>
  <r>
    <x v="843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s v="theater/plays"/>
    <n v="1.0881428571428571"/>
    <n v="65.102564102564102"/>
    <x v="3"/>
    <x v="10"/>
    <x v="843"/>
    <d v="2016-05-06T14:35:58"/>
  </r>
  <r>
    <x v="844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3"/>
    <x v="10"/>
    <x v="844"/>
    <d v="2012-02-14T17:31:08"/>
  </r>
  <r>
    <x v="845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3"/>
    <x v="10"/>
    <x v="845"/>
    <d v="2014-09-26T21:04:52"/>
  </r>
  <r>
    <x v="846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3"/>
    <x v="10"/>
    <x v="846"/>
    <d v="2014-08-25T20:45:08"/>
  </r>
  <r>
    <x v="847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3"/>
    <x v="10"/>
    <x v="847"/>
    <d v="2011-02-17T21:17:07"/>
  </r>
  <r>
    <x v="848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3"/>
    <x v="10"/>
    <x v="848"/>
    <d v="2013-08-18T15:00:00"/>
  </r>
  <r>
    <x v="84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3"/>
    <x v="10"/>
    <x v="849"/>
    <d v="2014-06-21T16:00:09"/>
  </r>
  <r>
    <x v="850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s v="theater/plays"/>
    <n v="1.7173333333333334"/>
    <n v="33.025641025641029"/>
    <x v="3"/>
    <x v="10"/>
    <x v="850"/>
    <d v="2014-07-16T14:31:15"/>
  </r>
  <r>
    <x v="851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3"/>
    <x v="10"/>
    <x v="851"/>
    <d v="2013-05-06T16:51:11"/>
  </r>
  <r>
    <x v="852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s v="theater/plays"/>
    <n v="1.1975"/>
    <n v="31.933333333333334"/>
    <x v="3"/>
    <x v="10"/>
    <x v="852"/>
    <d v="2014-06-20T09:54:09"/>
  </r>
  <r>
    <x v="853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s v="theater/plays"/>
    <n v="1.0900000000000001"/>
    <n v="36.333333333333336"/>
    <x v="3"/>
    <x v="10"/>
    <x v="853"/>
    <d v="2014-06-15T16:00:00"/>
  </r>
  <r>
    <x v="854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3"/>
    <x v="10"/>
    <x v="854"/>
    <d v="2012-01-31T17:00:00"/>
  </r>
  <r>
    <x v="855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3"/>
    <x v="10"/>
    <x v="855"/>
    <d v="2013-08-23T19:04:29"/>
  </r>
  <r>
    <x v="856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3"/>
    <x v="10"/>
    <x v="856"/>
    <d v="2014-07-01T23:50:31"/>
  </r>
  <r>
    <x v="857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s v="theater/plays"/>
    <n v="1"/>
    <n v="41.666666666666664"/>
    <x v="3"/>
    <x v="10"/>
    <x v="857"/>
    <d v="2014-07-16T23:27:21"/>
  </r>
  <r>
    <x v="858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s v="theater/plays"/>
    <n v="1.0218750000000001"/>
    <n v="46.714285714285715"/>
    <x v="3"/>
    <x v="10"/>
    <x v="858"/>
    <d v="2014-09-16T21:00:00"/>
  </r>
  <r>
    <x v="859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3"/>
    <x v="10"/>
    <x v="859"/>
    <d v="2014-08-04T15:59:33"/>
  </r>
  <r>
    <x v="86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3"/>
    <x v="10"/>
    <x v="860"/>
    <d v="2014-07-28T14:31:17"/>
  </r>
  <r>
    <x v="86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3"/>
    <x v="10"/>
    <x v="861"/>
    <d v="2014-06-20T23:00:00"/>
  </r>
  <r>
    <x v="862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3"/>
    <x v="10"/>
    <x v="862"/>
    <d v="2012-06-01T03:59:00"/>
  </r>
  <r>
    <x v="863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3"/>
    <x v="10"/>
    <x v="863"/>
    <d v="2014-08-15T02:00:00"/>
  </r>
  <r>
    <x v="864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3"/>
    <x v="10"/>
    <x v="864"/>
    <d v="2014-08-08T19:05:51"/>
  </r>
  <r>
    <x v="865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s v="theater/plays"/>
    <n v="1.0011666666666668"/>
    <n v="127.80851063829788"/>
    <x v="3"/>
    <x v="10"/>
    <x v="865"/>
    <d v="2015-07-26T18:19:19"/>
  </r>
  <r>
    <x v="866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s v="theater/plays"/>
    <n v="1.0213333333333334"/>
    <n v="106.57391304347826"/>
    <x v="3"/>
    <x v="10"/>
    <x v="866"/>
    <d v="2016-01-05T23:55:00"/>
  </r>
  <r>
    <x v="867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3"/>
    <x v="10"/>
    <x v="867"/>
    <d v="2015-09-10T03:59:00"/>
  </r>
  <r>
    <x v="868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s v="theater/plays"/>
    <n v="1.0004999999999999"/>
    <n v="57.171428571428571"/>
    <x v="3"/>
    <x v="10"/>
    <x v="868"/>
    <d v="2015-07-11T14:30:00"/>
  </r>
  <r>
    <x v="869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3"/>
    <x v="10"/>
    <x v="869"/>
    <d v="2016-11-04T13:06:24"/>
  </r>
  <r>
    <x v="87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s v="theater/plays"/>
    <n v="1.0209999999999999"/>
    <n v="66.586956521739125"/>
    <x v="3"/>
    <x v="10"/>
    <x v="870"/>
    <d v="2014-12-31T00:00:00"/>
  </r>
  <r>
    <x v="871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3"/>
    <x v="10"/>
    <x v="871"/>
    <d v="2015-03-22T22:35:47"/>
  </r>
  <r>
    <x v="872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3"/>
    <x v="10"/>
    <x v="872"/>
    <d v="2017-03-12T21:00:00"/>
  </r>
  <r>
    <x v="873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s v="theater/plays"/>
    <n v="1.0342499999999999"/>
    <n v="36.610619469026545"/>
    <x v="3"/>
    <x v="10"/>
    <x v="873"/>
    <d v="2015-07-05T16:43:23"/>
  </r>
  <r>
    <x v="874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3"/>
    <x v="10"/>
    <x v="874"/>
    <d v="2015-10-24T21:29:00"/>
  </r>
  <r>
    <x v="875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3"/>
    <x v="10"/>
    <x v="875"/>
    <d v="2015-08-20T20:02:56"/>
  </r>
  <r>
    <x v="876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3"/>
    <x v="10"/>
    <x v="876"/>
    <d v="2017-01-10T05:00:00"/>
  </r>
  <r>
    <x v="877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3"/>
    <x v="10"/>
    <x v="877"/>
    <d v="2016-06-03T21:00:00"/>
  </r>
  <r>
    <x v="878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s v="theater/plays"/>
    <n v="1.0416666666666667"/>
    <n v="59.523809523809526"/>
    <x v="3"/>
    <x v="10"/>
    <x v="878"/>
    <d v="2015-10-30T14:00:12"/>
  </r>
  <r>
    <x v="879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s v="theater/plays"/>
    <n v="1.25"/>
    <n v="50"/>
    <x v="3"/>
    <x v="10"/>
    <x v="879"/>
    <d v="2017-01-17T21:10:36"/>
  </r>
  <r>
    <x v="880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3"/>
    <x v="10"/>
    <x v="880"/>
    <d v="2015-12-17T04:59:00"/>
  </r>
  <r>
    <x v="881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3"/>
    <x v="10"/>
    <x v="881"/>
    <d v="2014-11-20T07:59:58"/>
  </r>
  <r>
    <x v="88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3"/>
    <x v="10"/>
    <x v="882"/>
    <d v="2014-10-01T03:59:00"/>
  </r>
  <r>
    <x v="883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3"/>
    <x v="10"/>
    <x v="883"/>
    <d v="2016-04-16T22:39:07"/>
  </r>
  <r>
    <x v="884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3"/>
    <x v="10"/>
    <x v="884"/>
    <d v="2016-05-04T03:59:00"/>
  </r>
  <r>
    <x v="885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3"/>
    <x v="10"/>
    <x v="885"/>
    <d v="2017-03-02T19:19:15"/>
  </r>
  <r>
    <x v="886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s v="theater/plays"/>
    <n v="1.0039275000000001"/>
    <n v="34.91921739130435"/>
    <x v="3"/>
    <x v="10"/>
    <x v="886"/>
    <d v="2017-02-01T23:31:00"/>
  </r>
  <r>
    <x v="88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3"/>
    <x v="10"/>
    <x v="887"/>
    <d v="2016-07-01T08:20:51"/>
  </r>
  <r>
    <x v="888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3"/>
    <x v="10"/>
    <x v="888"/>
    <d v="2016-12-28T22:00:33"/>
  </r>
  <r>
    <x v="889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3"/>
    <x v="10"/>
    <x v="889"/>
    <d v="2015-09-29T03:59:00"/>
  </r>
  <r>
    <x v="890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s v="theater/plays"/>
    <n v="1.1232142857142857"/>
    <n v="39.810126582278478"/>
    <x v="3"/>
    <x v="10"/>
    <x v="890"/>
    <d v="2015-07-01T12:14:58"/>
  </r>
  <r>
    <x v="891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s v="theater/plays"/>
    <n v="1.0591914022517912"/>
    <n v="59.701730769230764"/>
    <x v="3"/>
    <x v="10"/>
    <x v="891"/>
    <d v="2015-10-25T23:59:00"/>
  </r>
  <r>
    <x v="8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s v="theater/plays"/>
    <n v="1.0056666666666667"/>
    <n v="88.735294117647058"/>
    <x v="3"/>
    <x v="10"/>
    <x v="892"/>
    <d v="2017-02-16T23:00:00"/>
  </r>
  <r>
    <x v="893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3"/>
    <x v="10"/>
    <x v="893"/>
    <d v="2014-10-14T06:59:00"/>
  </r>
  <r>
    <x v="894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3"/>
    <x v="10"/>
    <x v="894"/>
    <d v="2014-09-19T18:08:12"/>
  </r>
  <r>
    <x v="895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3"/>
    <x v="10"/>
    <x v="895"/>
    <d v="2015-10-09T00:00:00"/>
  </r>
  <r>
    <x v="896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s v="theater/plays"/>
    <n v="1.0293749999999999"/>
    <n v="23.869565217391305"/>
    <x v="3"/>
    <x v="10"/>
    <x v="896"/>
    <d v="2016-12-01T17:39:42"/>
  </r>
  <r>
    <x v="897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3"/>
    <x v="10"/>
    <x v="897"/>
    <d v="2015-06-12T02:00:00"/>
  </r>
  <r>
    <x v="898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3"/>
    <x v="10"/>
    <x v="898"/>
    <d v="2015-09-12T03:59:00"/>
  </r>
  <r>
    <x v="899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s v="theater/plays"/>
    <n v="1.0586"/>
    <n v="46.429824561403507"/>
    <x v="3"/>
    <x v="10"/>
    <x v="899"/>
    <d v="2015-07-12T10:25:12"/>
  </r>
  <r>
    <x v="900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3"/>
    <x v="10"/>
    <x v="900"/>
    <d v="2015-04-04T20:19:17"/>
  </r>
  <r>
    <x v="901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3"/>
    <x v="10"/>
    <x v="901"/>
    <d v="2015-06-20T17:55:14"/>
  </r>
  <r>
    <x v="902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3"/>
    <x v="10"/>
    <x v="902"/>
    <d v="2014-11-05T18:48:44"/>
  </r>
  <r>
    <x v="903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3"/>
    <x v="10"/>
    <x v="903"/>
    <d v="2015-06-21T17:32:46"/>
  </r>
  <r>
    <x v="904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s v="theater/plays"/>
    <n v="1.2782222222222221"/>
    <n v="57.52"/>
    <x v="3"/>
    <x v="10"/>
    <x v="904"/>
    <d v="2016-09-07T11:20:40"/>
  </r>
  <r>
    <x v="905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3"/>
    <x v="10"/>
    <x v="905"/>
    <d v="2016-09-08T03:45:00"/>
  </r>
  <r>
    <x v="906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s v="theater/plays"/>
    <n v="1.012576923076923"/>
    <n v="70.771505376344081"/>
    <x v="3"/>
    <x v="10"/>
    <x v="906"/>
    <d v="2015-03-26T01:03:29"/>
  </r>
  <r>
    <x v="907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s v="theater/plays"/>
    <n v="1.75"/>
    <n v="29.166666666666668"/>
    <x v="3"/>
    <x v="10"/>
    <x v="907"/>
    <d v="2014-10-07T18:26:15"/>
  </r>
  <r>
    <x v="908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3"/>
    <x v="10"/>
    <x v="908"/>
    <d v="2015-06-11T03:59:00"/>
  </r>
  <r>
    <x v="9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s v="theater/plays"/>
    <n v="1.0629949999999999"/>
    <n v="51.853414634146333"/>
    <x v="3"/>
    <x v="10"/>
    <x v="909"/>
    <d v="2017-02-22T13:25:52"/>
  </r>
  <r>
    <x v="910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3"/>
    <x v="10"/>
    <x v="910"/>
    <d v="2015-01-08T21:17:41"/>
  </r>
  <r>
    <x v="911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3"/>
    <x v="10"/>
    <x v="911"/>
    <d v="2016-10-01T03:59:00"/>
  </r>
  <r>
    <x v="912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3"/>
    <x v="10"/>
    <x v="912"/>
    <d v="2015-11-30T17:08:38"/>
  </r>
  <r>
    <x v="913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3"/>
    <x v="10"/>
    <x v="913"/>
    <d v="2015-07-16T17:24:36"/>
  </r>
  <r>
    <x v="914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3"/>
    <x v="10"/>
    <x v="914"/>
    <d v="2014-12-22T04:00:00"/>
  </r>
  <r>
    <x v="915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3"/>
    <x v="10"/>
    <x v="915"/>
    <d v="2015-10-30T21:00:00"/>
  </r>
  <r>
    <x v="916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3"/>
    <x v="10"/>
    <x v="916"/>
    <d v="2015-01-28T22:00:00"/>
  </r>
  <r>
    <x v="917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3"/>
    <x v="10"/>
    <x v="917"/>
    <d v="2015-12-03T17:00:00"/>
  </r>
  <r>
    <x v="918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3"/>
    <x v="10"/>
    <x v="918"/>
    <d v="2015-06-12T21:00:00"/>
  </r>
  <r>
    <x v="91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3"/>
    <x v="10"/>
    <x v="919"/>
    <d v="2015-07-17T18:11:00"/>
  </r>
  <r>
    <x v="920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3"/>
    <x v="10"/>
    <x v="920"/>
    <d v="2016-08-24T21:42:08"/>
  </r>
  <r>
    <x v="921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s v="theater/plays"/>
    <n v="1.0149999999999999"/>
    <n v="116"/>
    <x v="3"/>
    <x v="10"/>
    <x v="921"/>
    <d v="2015-06-16T11:00:00"/>
  </r>
  <r>
    <x v="92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s v="theater/plays"/>
    <n v="1.0166666666666666"/>
    <n v="61"/>
    <x v="3"/>
    <x v="10"/>
    <x v="922"/>
    <d v="2015-07-12T12:47:45"/>
  </r>
  <r>
    <x v="923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s v="theater/plays"/>
    <n v="1.3"/>
    <n v="38.235294117647058"/>
    <x v="3"/>
    <x v="10"/>
    <x v="923"/>
    <d v="2014-11-02T11:29:35"/>
  </r>
  <r>
    <x v="924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3"/>
    <x v="10"/>
    <x v="924"/>
    <d v="2015-11-06T13:00:09"/>
  </r>
  <r>
    <x v="925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3"/>
    <x v="10"/>
    <x v="925"/>
    <d v="2016-09-14T19:00:00"/>
  </r>
  <r>
    <x v="926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3"/>
    <x v="10"/>
    <x v="926"/>
    <d v="2016-03-15T21:00:00"/>
  </r>
  <r>
    <x v="927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3"/>
    <x v="10"/>
    <x v="927"/>
    <d v="2015-02-09T04:30:00"/>
  </r>
  <r>
    <x v="928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.1684444444444444"/>
    <n v="52.58"/>
    <x v="3"/>
    <x v="10"/>
    <x v="928"/>
    <d v="2016-04-01T03:59:00"/>
  </r>
  <r>
    <x v="929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s v="theater/plays"/>
    <n v="1.0860000000000001"/>
    <n v="54.3"/>
    <x v="3"/>
    <x v="10"/>
    <x v="929"/>
    <d v="2014-11-18T17:23:26"/>
  </r>
  <r>
    <x v="93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s v="theater/plays"/>
    <n v="1.034"/>
    <n v="76.029411764705884"/>
    <x v="3"/>
    <x v="10"/>
    <x v="930"/>
    <d v="2015-05-30T20:21:43"/>
  </r>
  <r>
    <x v="93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3"/>
    <x v="10"/>
    <x v="931"/>
    <d v="2016-04-01T01:27:39"/>
  </r>
  <r>
    <x v="932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3"/>
    <x v="10"/>
    <x v="932"/>
    <d v="2015-06-01T05:00:00"/>
  </r>
  <r>
    <x v="933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3"/>
    <x v="10"/>
    <x v="933"/>
    <d v="2015-09-02T00:28:25"/>
  </r>
  <r>
    <x v="93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3"/>
    <x v="10"/>
    <x v="934"/>
    <d v="2016-04-29T04:39:48"/>
  </r>
  <r>
    <x v="9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s v="theater/plays"/>
    <n v="1.0475000000000001"/>
    <n v="17.829787234042552"/>
    <x v="3"/>
    <x v="10"/>
    <x v="935"/>
    <d v="2016-02-10T21:00:00"/>
  </r>
  <r>
    <x v="936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3"/>
    <x v="10"/>
    <x v="936"/>
    <d v="2016-01-29T05:59:00"/>
  </r>
  <r>
    <x v="937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3"/>
    <x v="10"/>
    <x v="937"/>
    <d v="2017-02-28T05:00:00"/>
  </r>
  <r>
    <x v="938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3"/>
    <x v="10"/>
    <x v="938"/>
    <d v="2016-08-15T20:09:42"/>
  </r>
  <r>
    <x v="939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"/>
    <n v="73.529411764705884"/>
    <x v="3"/>
    <x v="10"/>
    <x v="939"/>
    <d v="2015-11-28T18:00:28"/>
  </r>
  <r>
    <x v="940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s v="theater/plays"/>
    <n v="1.0026489999999999"/>
    <n v="48.437149758454105"/>
    <x v="3"/>
    <x v="10"/>
    <x v="940"/>
    <d v="2016-06-20T23:00:00"/>
  </r>
  <r>
    <x v="94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s v="theater/plays"/>
    <n v="1.3304200000000002"/>
    <n v="26.608400000000003"/>
    <x v="3"/>
    <x v="10"/>
    <x v="941"/>
    <d v="2017-02-20T08:50:02"/>
  </r>
  <r>
    <x v="942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s v="theater/plays"/>
    <n v="1.212"/>
    <n v="33.666666666666664"/>
    <x v="3"/>
    <x v="10"/>
    <x v="942"/>
    <d v="2017-03-11T12:21:31"/>
  </r>
  <r>
    <x v="94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3"/>
    <x v="10"/>
    <x v="943"/>
    <d v="2015-09-17T03:59:00"/>
  </r>
  <r>
    <x v="944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s v="theater/plays"/>
    <n v="2.8613861386138613"/>
    <n v="19.266666666666666"/>
    <x v="3"/>
    <x v="10"/>
    <x v="944"/>
    <d v="2015-12-04T19:29:08"/>
  </r>
  <r>
    <x v="945"/>
    <s v="Threefold Social Organism Theatre Project"/>
    <s v="In 1917 Rudolf Steiner's Threefold Social Organism was an attempt to save a devastated Europe. 100 years later do we have a new chance?"/>
    <n v="4500"/>
    <n v="7670"/>
    <x v="0"/>
    <x v="7"/>
    <s v="NZD"/>
    <n v="1488622352"/>
    <n v="1486030352"/>
    <b v="0"/>
    <n v="91"/>
    <b v="1"/>
    <s v="theater/plays"/>
    <n v="1.7044444444444444"/>
    <n v="84.285714285714292"/>
    <x v="3"/>
    <x v="10"/>
    <x v="945"/>
    <d v="2017-03-04T10:12:32"/>
  </r>
  <r>
    <x v="946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s v="theater/plays"/>
    <n v="1.1833333333333333"/>
    <n v="29.583333333333332"/>
    <x v="3"/>
    <x v="10"/>
    <x v="946"/>
    <d v="2015-06-16T12:59:14"/>
  </r>
  <r>
    <x v="947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s v="theater/plays"/>
    <n v="1.0285857142857142"/>
    <n v="26.667037037037037"/>
    <x v="3"/>
    <x v="10"/>
    <x v="947"/>
    <d v="2016-09-26T10:37:09"/>
  </r>
  <r>
    <x v="948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s v="theater/plays"/>
    <n v="1.4406666666666668"/>
    <n v="45.978723404255319"/>
    <x v="3"/>
    <x v="10"/>
    <x v="948"/>
    <d v="2015-11-22T22:00:00"/>
  </r>
  <r>
    <x v="949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s v="theater/plays"/>
    <n v="1.0007272727272727"/>
    <n v="125.09090909090909"/>
    <x v="3"/>
    <x v="10"/>
    <x v="949"/>
    <d v="2015-07-27T22:59:00"/>
  </r>
  <r>
    <x v="95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3"/>
    <x v="10"/>
    <x v="950"/>
    <d v="2015-09-13T00:00:00"/>
  </r>
  <r>
    <x v="951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3"/>
    <x v="10"/>
    <x v="951"/>
    <d v="2015-10-14T22:01:03"/>
  </r>
  <r>
    <x v="952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3"/>
    <x v="10"/>
    <x v="952"/>
    <d v="2015-04-29T17:51:02"/>
  </r>
  <r>
    <x v="953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3"/>
    <x v="10"/>
    <x v="953"/>
    <d v="2016-08-01T06:59:00"/>
  </r>
  <r>
    <x v="954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.0339285714285715"/>
    <n v="173.7"/>
    <x v="3"/>
    <x v="10"/>
    <x v="954"/>
    <d v="2016-12-07T08:26:16"/>
  </r>
  <r>
    <x v="955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3"/>
    <x v="10"/>
    <x v="955"/>
    <d v="2015-03-28T14:38:04"/>
  </r>
  <r>
    <x v="956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3"/>
    <x v="10"/>
    <x v="956"/>
    <d v="2016-12-22T14:59:12"/>
  </r>
  <r>
    <x v="957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3"/>
    <x v="10"/>
    <x v="957"/>
    <d v="2015-07-31T20:32:28"/>
  </r>
  <r>
    <x v="958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3"/>
    <x v="10"/>
    <x v="958"/>
    <d v="2016-06-10T03:00:00"/>
  </r>
  <r>
    <x v="959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3"/>
    <x v="10"/>
    <x v="959"/>
    <d v="2016-05-15T01:22:19"/>
  </r>
  <r>
    <x v="960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3"/>
    <x v="10"/>
    <x v="960"/>
    <d v="2016-04-13T21:02:45"/>
  </r>
  <r>
    <x v="961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s v="theater/plays"/>
    <n v="1.5942857142857143"/>
    <n v="18"/>
    <x v="3"/>
    <x v="10"/>
    <x v="961"/>
    <d v="2016-10-16T15:36:18"/>
  </r>
  <r>
    <x v="962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3"/>
    <x v="10"/>
    <x v="962"/>
    <d v="2015-10-06T22:17:05"/>
  </r>
  <r>
    <x v="96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3"/>
    <x v="10"/>
    <x v="963"/>
    <d v="2015-10-17T07:00:10"/>
  </r>
  <r>
    <x v="964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3"/>
    <x v="10"/>
    <x v="964"/>
    <d v="2016-11-11T22:00:00"/>
  </r>
  <r>
    <x v="965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3"/>
    <x v="10"/>
    <x v="965"/>
    <d v="2016-01-27T01:00:00"/>
  </r>
  <r>
    <x v="966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s v="theater/plays"/>
    <n v="2.1074999999999999"/>
    <n v="29.068965517241381"/>
    <x v="3"/>
    <x v="10"/>
    <x v="966"/>
    <d v="2015-05-08T20:05:00"/>
  </r>
  <r>
    <x v="967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s v="theater/plays"/>
    <n v="1.1000000000000001"/>
    <n v="49.438202247191015"/>
    <x v="3"/>
    <x v="10"/>
    <x v="967"/>
    <d v="2016-05-06T07:17:21"/>
  </r>
  <r>
    <x v="968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3"/>
    <x v="10"/>
    <x v="968"/>
    <d v="2014-08-08T13:54:00"/>
  </r>
  <r>
    <x v="969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3"/>
    <x v="10"/>
    <x v="969"/>
    <d v="2016-06-08T00:57:04"/>
  </r>
  <r>
    <x v="970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.256"/>
    <n v="78.5"/>
    <x v="3"/>
    <x v="10"/>
    <x v="970"/>
    <d v="2016-04-11T02:30:00"/>
  </r>
  <r>
    <x v="971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s v="theater/plays"/>
    <n v="1.08"/>
    <n v="33.75"/>
    <x v="3"/>
    <x v="10"/>
    <x v="971"/>
    <d v="2015-01-31T14:03:06"/>
  </r>
  <r>
    <x v="972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3"/>
    <x v="10"/>
    <x v="972"/>
    <d v="2016-06-22T01:05:57"/>
  </r>
  <r>
    <x v="973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3"/>
    <x v="10"/>
    <x v="973"/>
    <d v="2014-10-16T03:59:00"/>
  </r>
  <r>
    <x v="974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3"/>
    <x v="10"/>
    <x v="974"/>
    <d v="2016-06-22T03:55:00"/>
  </r>
  <r>
    <x v="975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s v="theater/plays"/>
    <n v="1.2589999999999999"/>
    <n v="25.693877551020407"/>
    <x v="3"/>
    <x v="10"/>
    <x v="975"/>
    <d v="2016-09-25T08:46:48"/>
  </r>
  <r>
    <x v="976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3"/>
    <x v="10"/>
    <x v="976"/>
    <d v="2016-06-05T13:59:50"/>
  </r>
  <r>
    <x v="977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s v="theater/plays"/>
    <n v="1.125"/>
    <n v="30"/>
    <x v="3"/>
    <x v="10"/>
    <x v="977"/>
    <d v="2015-04-05T17:51:17"/>
  </r>
  <r>
    <x v="978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3"/>
    <x v="10"/>
    <x v="978"/>
    <d v="2015-03-08T16:08:25"/>
  </r>
  <r>
    <x v="979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s v="theater/plays"/>
    <n v="1.0125"/>
    <n v="24.545454545454547"/>
    <x v="3"/>
    <x v="10"/>
    <x v="979"/>
    <d v="2016-05-08T08:59:26"/>
  </r>
  <r>
    <x v="980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3"/>
    <x v="10"/>
    <x v="980"/>
    <d v="2014-07-05T01:00:00"/>
  </r>
  <r>
    <x v="981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s v="theater/plays"/>
    <n v="1.1679999999999999"/>
    <n v="44.92307692307692"/>
    <x v="3"/>
    <x v="10"/>
    <x v="981"/>
    <d v="2014-07-27T23:00:00"/>
  </r>
  <r>
    <x v="982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s v="theater/plays"/>
    <n v="1.0626666666666666"/>
    <n v="23.10144927536232"/>
    <x v="3"/>
    <x v="10"/>
    <x v="982"/>
    <d v="2015-04-01T20:17:48"/>
  </r>
  <r>
    <x v="98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3"/>
    <x v="10"/>
    <x v="983"/>
    <d v="2015-10-06T16:44:46"/>
  </r>
  <r>
    <x v="984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3"/>
    <x v="10"/>
    <x v="984"/>
    <d v="2014-07-19T20:38:50"/>
  </r>
  <r>
    <x v="985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3"/>
    <x v="10"/>
    <x v="985"/>
    <d v="2015-06-15T16:14:40"/>
  </r>
  <r>
    <x v="986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3"/>
    <x v="10"/>
    <x v="986"/>
    <d v="2015-07-30T12:30:22"/>
  </r>
  <r>
    <x v="987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s v="theater/plays"/>
    <n v="1.0032000000000001"/>
    <n v="79.61904761904762"/>
    <x v="3"/>
    <x v="10"/>
    <x v="987"/>
    <d v="2014-08-03T23:00:00"/>
  </r>
  <r>
    <x v="988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s v="theater/plays"/>
    <n v="1"/>
    <n v="27.777777777777779"/>
    <x v="3"/>
    <x v="10"/>
    <x v="988"/>
    <d v="2016-04-05T08:34:06"/>
  </r>
  <r>
    <x v="989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s v="theater/plays"/>
    <n v="1.1020000000000001"/>
    <n v="81.029411764705884"/>
    <x v="3"/>
    <x v="10"/>
    <x v="989"/>
    <d v="2014-10-10T21:00:00"/>
  </r>
  <r>
    <x v="990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3"/>
    <x v="10"/>
    <x v="990"/>
    <d v="2017-02-24T13:48:00"/>
  </r>
  <r>
    <x v="991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3"/>
    <x v="10"/>
    <x v="991"/>
    <d v="2016-07-28T15:58:38"/>
  </r>
  <r>
    <x v="992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3"/>
    <x v="10"/>
    <x v="992"/>
    <d v="2016-12-06T23:22:34"/>
  </r>
  <r>
    <x v="993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s v="theater/plays"/>
    <n v="1"/>
    <n v="119.64285714285714"/>
    <x v="3"/>
    <x v="10"/>
    <x v="993"/>
    <d v="2016-06-12T17:00:00"/>
  </r>
  <r>
    <x v="994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3"/>
    <x v="10"/>
    <x v="994"/>
    <d v="2015-04-01T04:59:00"/>
  </r>
  <r>
    <x v="995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s v="theater/plays"/>
    <n v="1.7142857142857142"/>
    <n v="52.173913043478258"/>
    <x v="3"/>
    <x v="10"/>
    <x v="995"/>
    <d v="2016-04-13T13:18:00"/>
  </r>
  <r>
    <x v="996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3"/>
    <x v="10"/>
    <x v="996"/>
    <d v="2014-08-30T04:48:13"/>
  </r>
  <r>
    <x v="997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3"/>
    <x v="10"/>
    <x v="997"/>
    <d v="2015-04-18T00:37:00"/>
  </r>
  <r>
    <x v="998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3"/>
    <x v="10"/>
    <x v="998"/>
    <d v="2015-02-26T00:35:10"/>
  </r>
  <r>
    <x v="999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s v="theater/plays"/>
    <n v="1.1944999999999999"/>
    <n v="108.59090909090909"/>
    <x v="3"/>
    <x v="10"/>
    <x v="999"/>
    <d v="2016-05-08T21:00:00"/>
  </r>
  <r>
    <x v="1000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3"/>
    <x v="10"/>
    <x v="1000"/>
    <d v="2016-04-30T03:59:00"/>
  </r>
  <r>
    <x v="1001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3"/>
    <x v="10"/>
    <x v="1001"/>
    <d v="2016-06-13T17:00:00"/>
  </r>
  <r>
    <x v="1002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3"/>
    <x v="10"/>
    <x v="1002"/>
    <d v="2015-11-29T23:00:00"/>
  </r>
  <r>
    <x v="1003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s v="theater/plays"/>
    <n v="1.0109999999999999"/>
    <n v="93.611111111111114"/>
    <x v="3"/>
    <x v="10"/>
    <x v="1003"/>
    <d v="2014-07-23T11:00:00"/>
  </r>
  <r>
    <x v="1004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s v="theater/plays"/>
    <n v="1.0751999999999999"/>
    <n v="76.8"/>
    <x v="3"/>
    <x v="10"/>
    <x v="1004"/>
    <d v="2016-07-01T23:00:00"/>
  </r>
  <r>
    <x v="1005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s v="theater/plays"/>
    <n v="3.15"/>
    <n v="35.795454545454547"/>
    <x v="3"/>
    <x v="10"/>
    <x v="1005"/>
    <d v="2016-05-02T23:00:00"/>
  </r>
  <r>
    <x v="1006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3"/>
    <x v="10"/>
    <x v="1006"/>
    <d v="2015-10-29T04:01:00"/>
  </r>
  <r>
    <x v="1007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s v="theater/plays"/>
    <n v="1.2628571428571429"/>
    <n v="147.33333333333334"/>
    <x v="3"/>
    <x v="10"/>
    <x v="1007"/>
    <d v="2016-05-10T11:17:00"/>
  </r>
  <r>
    <x v="1008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s v="theater/plays"/>
    <n v="1.014"/>
    <n v="56.333333333333336"/>
    <x v="3"/>
    <x v="10"/>
    <x v="1008"/>
    <d v="2016-07-15T19:34:32"/>
  </r>
  <r>
    <x v="1009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s v="theater/plays"/>
    <n v="1.01"/>
    <n v="96.19047619047619"/>
    <x v="3"/>
    <x v="10"/>
    <x v="1009"/>
    <d v="2014-08-01T10:01:50"/>
  </r>
  <r>
    <x v="1010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3"/>
    <x v="10"/>
    <x v="1010"/>
    <d v="2014-11-19T08:27:59"/>
  </r>
  <r>
    <x v="1011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3"/>
    <x v="10"/>
    <x v="1011"/>
    <d v="2017-02-25T01:22:14"/>
  </r>
  <r>
    <x v="1012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3"/>
    <x v="10"/>
    <x v="1012"/>
    <d v="2016-12-14T15:59:00"/>
  </r>
  <r>
    <x v="1013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3"/>
    <x v="10"/>
    <x v="1013"/>
    <d v="2014-09-01T15:59:00"/>
  </r>
  <r>
    <x v="101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3"/>
    <x v="10"/>
    <x v="1014"/>
    <d v="2015-03-07T04:55:00"/>
  </r>
  <r>
    <x v="1015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3"/>
    <x v="10"/>
    <x v="1015"/>
    <d v="2014-08-19T16:00:00"/>
  </r>
  <r>
    <x v="1016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s v="theater/plays"/>
    <n v="1.0593333333333332"/>
    <n v="44.138888888888886"/>
    <x v="3"/>
    <x v="10"/>
    <x v="1016"/>
    <d v="2016-03-15T21:00:00"/>
  </r>
  <r>
    <x v="1017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3"/>
    <x v="10"/>
    <x v="1017"/>
    <d v="2015-12-13T02:26:32"/>
  </r>
  <r>
    <x v="1018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3"/>
    <x v="10"/>
    <x v="1018"/>
    <d v="2015-05-13T01:37:17"/>
  </r>
  <r>
    <x v="1019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s v="theater/plays"/>
    <n v="1.1866666666666668"/>
    <n v="29.666666666666668"/>
    <x v="3"/>
    <x v="10"/>
    <x v="1019"/>
    <d v="2015-08-01T22:24:54"/>
  </r>
  <r>
    <x v="1020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3"/>
    <x v="10"/>
    <x v="1020"/>
    <d v="2015-01-01T05:00:00"/>
  </r>
  <r>
    <x v="1021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3"/>
    <x v="10"/>
    <x v="1021"/>
    <d v="2017-01-15T00:59:40"/>
  </r>
  <r>
    <x v="1022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3"/>
    <x v="10"/>
    <x v="1022"/>
    <d v="2016-12-17T08:00:00"/>
  </r>
  <r>
    <x v="1023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3"/>
    <x v="10"/>
    <x v="1023"/>
    <d v="2015-12-02T20:59:25"/>
  </r>
  <r>
    <x v="1024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3"/>
    <x v="10"/>
    <x v="1024"/>
    <d v="2014-08-25T04:59:00"/>
  </r>
  <r>
    <x v="1025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s v="theater/plays"/>
    <n v="1.0024999999999999"/>
    <n v="66.833333333333329"/>
    <x v="3"/>
    <x v="10"/>
    <x v="1025"/>
    <d v="2015-07-18T16:00:00"/>
  </r>
  <r>
    <x v="1026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.0657142857142856"/>
    <n v="71.730769230769226"/>
    <x v="3"/>
    <x v="10"/>
    <x v="1026"/>
    <d v="2015-10-28T17:33:36"/>
  </r>
  <r>
    <x v="1027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s v="theater/plays"/>
    <n v="1"/>
    <n v="176.47058823529412"/>
    <x v="3"/>
    <x v="10"/>
    <x v="1027"/>
    <d v="2014-05-18T14:39:33"/>
  </r>
  <r>
    <x v="1028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3"/>
    <x v="10"/>
    <x v="1028"/>
    <d v="2015-04-25T15:49:54"/>
  </r>
  <r>
    <x v="1029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s v="theater/plays"/>
    <n v="1.0105"/>
    <n v="104.98701298701299"/>
    <x v="3"/>
    <x v="10"/>
    <x v="1029"/>
    <d v="2015-03-20T16:56:00"/>
  </r>
  <r>
    <x v="1030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s v="theater/plays"/>
    <n v="1.0763636363636364"/>
    <n v="28.19047619047619"/>
    <x v="3"/>
    <x v="10"/>
    <x v="1030"/>
    <d v="2014-08-31T13:08:00"/>
  </r>
  <r>
    <x v="1031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s v="theater/plays"/>
    <n v="1.0365"/>
    <n v="54.55263157894737"/>
    <x v="3"/>
    <x v="10"/>
    <x v="1031"/>
    <d v="2015-08-26T23:00:00"/>
  </r>
  <r>
    <x v="1032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3"/>
    <x v="10"/>
    <x v="1032"/>
    <d v="2014-11-29T23:52:58"/>
  </r>
  <r>
    <x v="1033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3"/>
    <x v="10"/>
    <x v="1033"/>
    <d v="2015-03-11T03:26:23"/>
  </r>
  <r>
    <x v="1034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s v="theater/plays"/>
    <n v="1.0074285714285713"/>
    <n v="76.652173913043484"/>
    <x v="3"/>
    <x v="10"/>
    <x v="1034"/>
    <d v="2016-08-01T22:59:00"/>
  </r>
  <r>
    <x v="1035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3"/>
    <x v="10"/>
    <x v="1035"/>
    <d v="2016-06-23T18:47:00"/>
  </r>
  <r>
    <x v="1036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3"/>
    <x v="10"/>
    <x v="1036"/>
    <d v="2015-11-21T03:00:00"/>
  </r>
  <r>
    <x v="1037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3"/>
    <x v="10"/>
    <x v="1037"/>
    <d v="2014-12-10T20:49:12"/>
  </r>
  <r>
    <x v="1038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3"/>
    <x v="10"/>
    <x v="1038"/>
    <d v="2014-12-03T15:28:26"/>
  </r>
  <r>
    <x v="1039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3"/>
    <x v="10"/>
    <x v="1039"/>
    <d v="2014-12-14T18:18:08"/>
  </r>
  <r>
    <x v="1040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s v="theater/plays"/>
    <n v="1.038"/>
    <n v="34.6"/>
    <x v="3"/>
    <x v="10"/>
    <x v="1040"/>
    <d v="2015-06-18T11:04:01"/>
  </r>
  <r>
    <x v="1041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3"/>
    <x v="10"/>
    <x v="1041"/>
    <d v="2016-06-03T13:31:22"/>
  </r>
  <r>
    <x v="1042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3"/>
    <x v="10"/>
    <x v="1042"/>
    <d v="2014-07-10T18:35:45"/>
  </r>
  <r>
    <x v="1043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3"/>
    <x v="10"/>
    <x v="1043"/>
    <d v="2014-08-08T22:28:00"/>
  </r>
  <r>
    <x v="1044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s v="theater/plays"/>
    <n v="1"/>
    <n v="41.666666666666664"/>
    <x v="3"/>
    <x v="10"/>
    <x v="1044"/>
    <d v="2016-05-06T20:17:35"/>
  </r>
  <r>
    <x v="1045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3"/>
    <x v="10"/>
    <x v="1045"/>
    <d v="2014-11-06T00:46:00"/>
  </r>
  <r>
    <x v="1046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s v="theater/plays"/>
    <n v="1.4236363636363636"/>
    <n v="29"/>
    <x v="3"/>
    <x v="10"/>
    <x v="1046"/>
    <d v="2014-07-27T14:17:25"/>
  </r>
  <r>
    <x v="1047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s v="theater/plays"/>
    <n v="1.84"/>
    <n v="24.210526315789473"/>
    <x v="3"/>
    <x v="10"/>
    <x v="1047"/>
    <d v="2015-05-30T18:10:00"/>
  </r>
  <r>
    <x v="1048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3"/>
    <x v="10"/>
    <x v="1048"/>
    <d v="2014-06-01T03:59:00"/>
  </r>
  <r>
    <x v="1049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s v="theater/plays"/>
    <n v="1.1200000000000001"/>
    <n v="11.666666666666666"/>
    <x v="3"/>
    <x v="10"/>
    <x v="1049"/>
    <d v="2016-02-18T22:00:00"/>
  </r>
  <r>
    <x v="1050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3"/>
    <x v="10"/>
    <x v="1050"/>
    <d v="2014-11-21T17:00:00"/>
  </r>
  <r>
    <x v="1051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s v="theater/plays"/>
    <n v="1.0375000000000001"/>
    <n v="27.065217391304348"/>
    <x v="3"/>
    <x v="10"/>
    <x v="1051"/>
    <d v="2015-02-21T22:05:25"/>
  </r>
  <r>
    <x v="1052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3"/>
    <x v="10"/>
    <x v="1052"/>
    <d v="2014-08-28T22:53:34"/>
  </r>
  <r>
    <x v="1053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s v="theater/plays"/>
    <n v="1.0186206896551724"/>
    <n v="44.757575757575758"/>
    <x v="3"/>
    <x v="10"/>
    <x v="1053"/>
    <d v="2015-08-07T17:22:26"/>
  </r>
  <r>
    <x v="1054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3"/>
    <x v="10"/>
    <x v="1054"/>
    <d v="2015-11-12T02:31:00"/>
  </r>
  <r>
    <x v="1055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s v="theater/plays"/>
    <n v="1"/>
    <n v="117.64705882352941"/>
    <x v="3"/>
    <x v="10"/>
    <x v="1055"/>
    <d v="2015-06-25T11:05:24"/>
  </r>
  <r>
    <x v="1056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3"/>
    <x v="10"/>
    <x v="1056"/>
    <d v="2015-06-17T12:05:02"/>
  </r>
  <r>
    <x v="1057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s v="theater/plays"/>
    <n v="1.3757142857142857"/>
    <n v="28.323529411764707"/>
    <x v="3"/>
    <x v="10"/>
    <x v="1057"/>
    <d v="2016-03-01T23:59:00"/>
  </r>
  <r>
    <x v="1058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3"/>
    <x v="10"/>
    <x v="1058"/>
    <d v="2014-07-16T11:49:36"/>
  </r>
  <r>
    <x v="1059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s v="theater/plays"/>
    <n v="1.071"/>
    <n v="31.970149253731343"/>
    <x v="3"/>
    <x v="10"/>
    <x v="1059"/>
    <d v="2014-07-06T10:08:09"/>
  </r>
  <r>
    <x v="1060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3"/>
    <x v="10"/>
    <x v="1060"/>
    <d v="2014-07-18T23:48:24"/>
  </r>
  <r>
    <x v="1061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s v="theater/plays"/>
    <n v="1.236"/>
    <n v="29.428571428571427"/>
    <x v="3"/>
    <x v="10"/>
    <x v="1061"/>
    <d v="2016-07-31T20:58:00"/>
  </r>
  <r>
    <x v="1062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3"/>
    <x v="10"/>
    <x v="1062"/>
    <d v="2016-06-06T07:00:00"/>
  </r>
  <r>
    <x v="1063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3"/>
    <x v="10"/>
    <x v="1063"/>
    <d v="2015-10-08T00:32:52"/>
  </r>
  <r>
    <x v="1064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s v="theater/plays"/>
    <n v="1"/>
    <n v="115.38461538461539"/>
    <x v="3"/>
    <x v="10"/>
    <x v="1064"/>
    <d v="2014-09-27T23:01:02"/>
  </r>
  <r>
    <x v="1065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3"/>
    <x v="10"/>
    <x v="1065"/>
    <d v="2015-02-28T04:59:00"/>
  </r>
  <r>
    <x v="1066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3"/>
    <x v="10"/>
    <x v="1066"/>
    <d v="2016-12-01T07:59:00"/>
  </r>
  <r>
    <x v="1067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3"/>
    <x v="10"/>
    <x v="1067"/>
    <d v="2016-04-17T23:30:00"/>
  </r>
  <r>
    <x v="10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s v="theater/plays"/>
    <n v="1.196"/>
    <n v="159.46666666666667"/>
    <x v="3"/>
    <x v="10"/>
    <x v="1068"/>
    <d v="2015-04-23T18:30:00"/>
  </r>
  <r>
    <x v="1069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3"/>
    <x v="10"/>
    <x v="1069"/>
    <d v="2014-10-26T00:43:00"/>
  </r>
  <r>
    <x v="1070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3"/>
    <x v="10"/>
    <x v="1070"/>
    <d v="2014-05-23T20:01:47"/>
  </r>
  <r>
    <x v="1071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3"/>
    <x v="10"/>
    <x v="1071"/>
    <d v="2016-04-06T21:30:00"/>
  </r>
  <r>
    <x v="1072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s v="theater/plays"/>
    <n v="1.38"/>
    <n v="28.411764705882351"/>
    <x v="3"/>
    <x v="10"/>
    <x v="1072"/>
    <d v="2016-02-14T00:00:00"/>
  </r>
  <r>
    <x v="1073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3"/>
    <x v="10"/>
    <x v="1073"/>
    <d v="2015-03-04T18:59:23"/>
  </r>
  <r>
    <x v="107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s v="theater/plays"/>
    <n v="1.091"/>
    <n v="71.152173913043484"/>
    <x v="3"/>
    <x v="10"/>
    <x v="1074"/>
    <d v="2015-12-14T00:00:00"/>
  </r>
  <r>
    <x v="1075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3"/>
    <x v="10"/>
    <x v="1075"/>
    <d v="2015-04-24T21:52:21"/>
  </r>
  <r>
    <x v="1076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3"/>
    <x v="10"/>
    <x v="1076"/>
    <d v="2015-02-05T06:59:00"/>
  </r>
  <r>
    <x v="1077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3"/>
    <x v="10"/>
    <x v="1077"/>
    <d v="2014-10-04T14:48:56"/>
  </r>
  <r>
    <x v="1078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3"/>
    <x v="10"/>
    <x v="1078"/>
    <d v="2014-09-21T02:00:00"/>
  </r>
  <r>
    <x v="1079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s v="theater/plays"/>
    <n v="1"/>
    <n v="51.724137931034484"/>
    <x v="3"/>
    <x v="10"/>
    <x v="1079"/>
    <d v="2014-07-02T15:29:12"/>
  </r>
  <r>
    <x v="1080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s v="theater/plays"/>
    <n v="1.0275000000000001"/>
    <n v="40.294117647058826"/>
    <x v="3"/>
    <x v="10"/>
    <x v="1080"/>
    <d v="2015-02-28T17:00:00"/>
  </r>
  <r>
    <x v="10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s v="theater/plays"/>
    <n v="1.3"/>
    <n v="16.25"/>
    <x v="3"/>
    <x v="10"/>
    <x v="1081"/>
    <d v="2016-11-02T00:31:01"/>
  </r>
  <r>
    <x v="1082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s v="theater/plays"/>
    <n v="1.0854949999999999"/>
    <n v="30.152638888888887"/>
    <x v="3"/>
    <x v="10"/>
    <x v="1082"/>
    <d v="2014-07-30T22:41:41"/>
  </r>
  <r>
    <x v="1083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3"/>
    <x v="10"/>
    <x v="1083"/>
    <d v="2014-08-18T17:32:33"/>
  </r>
  <r>
    <x v="1084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3"/>
    <x v="10"/>
    <x v="1084"/>
    <d v="2016-02-05T22:00:00"/>
  </r>
  <r>
    <x v="1085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3"/>
    <x v="10"/>
    <x v="1085"/>
    <d v="2014-06-17T03:00:00"/>
  </r>
  <r>
    <x v="1086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3"/>
    <x v="10"/>
    <x v="1086"/>
    <d v="2014-07-10T09:07:49"/>
  </r>
  <r>
    <x v="1087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3"/>
    <x v="10"/>
    <x v="1087"/>
    <d v="2016-08-07T03:00:00"/>
  </r>
  <r>
    <x v="1088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3"/>
    <x v="10"/>
    <x v="1088"/>
    <d v="2014-08-21T16:28:00"/>
  </r>
  <r>
    <x v="108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3"/>
    <x v="10"/>
    <x v="1089"/>
    <d v="2015-08-19T17:03:40"/>
  </r>
  <r>
    <x v="1090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s v="theater/plays"/>
    <n v="1.042"/>
    <n v="186.07142857142858"/>
    <x v="3"/>
    <x v="10"/>
    <x v="1090"/>
    <d v="2015-05-02T21:00:00"/>
  </r>
  <r>
    <x v="1091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3"/>
    <x v="10"/>
    <x v="1091"/>
    <d v="2016-01-19T04:59:00"/>
  </r>
  <r>
    <x v="1092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3"/>
    <x v="10"/>
    <x v="1092"/>
    <d v="2014-07-11T16:15:00"/>
  </r>
  <r>
    <x v="1093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3"/>
    <x v="10"/>
    <x v="1093"/>
    <d v="2015-11-13T20:17:00"/>
  </r>
  <r>
    <x v="1094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3"/>
    <x v="10"/>
    <x v="1094"/>
    <d v="2015-05-30T20:11:12"/>
  </r>
  <r>
    <x v="1095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3"/>
    <x v="10"/>
    <x v="1095"/>
    <d v="2014-09-09T12:35:46"/>
  </r>
  <r>
    <x v="1096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s v="theater/plays"/>
    <n v="2.89"/>
    <n v="43.35"/>
    <x v="3"/>
    <x v="10"/>
    <x v="1096"/>
    <d v="2016-06-08T13:59:00"/>
  </r>
  <r>
    <x v="1097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s v="theater/plays"/>
    <n v="1"/>
    <n v="64.516129032258064"/>
    <x v="3"/>
    <x v="10"/>
    <x v="1097"/>
    <d v="2015-10-23T12:43:56"/>
  </r>
  <r>
    <x v="1098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s v="theater/plays"/>
    <n v="1.0820000000000001"/>
    <n v="43.28"/>
    <x v="3"/>
    <x v="10"/>
    <x v="1098"/>
    <d v="2015-02-05T12:20:00"/>
  </r>
  <r>
    <x v="1099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3"/>
    <x v="10"/>
    <x v="1099"/>
    <d v="2016-03-18T20:20:12"/>
  </r>
  <r>
    <x v="1100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3"/>
    <x v="10"/>
    <x v="1100"/>
    <d v="2014-12-17T02:51:29"/>
  </r>
  <r>
    <x v="1101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3"/>
    <x v="10"/>
    <x v="1101"/>
    <d v="2016-07-09T04:00:00"/>
  </r>
  <r>
    <x v="1102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s v="theater/plays"/>
    <n v="1.52"/>
    <n v="19.487179487179485"/>
    <x v="3"/>
    <x v="10"/>
    <x v="1102"/>
    <d v="2015-04-02T15:54:31"/>
  </r>
  <r>
    <x v="1103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3"/>
    <x v="10"/>
    <x v="1103"/>
    <d v="2015-04-21T17:22:07"/>
  </r>
  <r>
    <x v="110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3"/>
    <x v="10"/>
    <x v="1104"/>
    <d v="2014-07-23T03:59:00"/>
  </r>
  <r>
    <x v="1105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s v="theater/plays"/>
    <n v="1.2833333333333334"/>
    <n v="27.5"/>
    <x v="3"/>
    <x v="10"/>
    <x v="1105"/>
    <d v="2016-08-13T23:29:16"/>
  </r>
  <r>
    <x v="1106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s v="theater/plays"/>
    <n v="1.0071428571428571"/>
    <n v="33.571428571428569"/>
    <x v="3"/>
    <x v="10"/>
    <x v="1106"/>
    <d v="2014-07-31T16:45:59"/>
  </r>
  <r>
    <x v="1107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3"/>
    <x v="10"/>
    <x v="1107"/>
    <d v="2016-10-13T18:00:27"/>
  </r>
  <r>
    <x v="1108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3"/>
    <x v="10"/>
    <x v="1108"/>
    <d v="2014-08-01T06:59:00"/>
  </r>
  <r>
    <x v="1109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3"/>
    <x v="10"/>
    <x v="1109"/>
    <d v="2015-02-12T05:59:00"/>
  </r>
  <r>
    <x v="1110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3"/>
    <x v="10"/>
    <x v="1110"/>
    <d v="2015-02-03T04:27:00"/>
  </r>
  <r>
    <x v="1111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s v="theater/plays"/>
    <n v="1.262"/>
    <n v="17.527777777777779"/>
    <x v="3"/>
    <x v="10"/>
    <x v="1111"/>
    <d v="2016-05-20T11:31:00"/>
  </r>
  <r>
    <x v="1112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s v="theater/plays"/>
    <n v="1.9"/>
    <n v="50"/>
    <x v="3"/>
    <x v="10"/>
    <x v="1112"/>
    <d v="2014-08-15T12:39:12"/>
  </r>
  <r>
    <x v="1113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3"/>
    <x v="10"/>
    <x v="1113"/>
    <d v="2016-10-29T03:00:00"/>
  </r>
  <r>
    <x v="1114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3"/>
    <x v="10"/>
    <x v="1114"/>
    <d v="2015-07-10T18:00:00"/>
  </r>
  <r>
    <x v="1115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.0338000000000001"/>
    <n v="90.684210526315795"/>
    <x v="3"/>
    <x v="10"/>
    <x v="1115"/>
    <d v="2016-10-11T03:59:00"/>
  </r>
  <r>
    <x v="1116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3"/>
    <x v="10"/>
    <x v="1116"/>
    <d v="2016-08-23T03:07:17"/>
  </r>
  <r>
    <x v="1117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s v="theater/plays"/>
    <n v="1.03"/>
    <n v="57.222222222222221"/>
    <x v="3"/>
    <x v="10"/>
    <x v="1117"/>
    <d v="2015-08-09T16:00:00"/>
  </r>
  <r>
    <x v="1118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3"/>
    <x v="10"/>
    <x v="1118"/>
    <d v="2016-04-19T23:27:30"/>
  </r>
  <r>
    <x v="1119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3"/>
    <x v="10"/>
    <x v="1119"/>
    <d v="2015-03-20T15:07:12"/>
  </r>
  <r>
    <x v="1120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3"/>
    <x v="10"/>
    <x v="1120"/>
    <d v="2016-09-21T03:00:00"/>
  </r>
  <r>
    <x v="1121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3"/>
    <x v="10"/>
    <x v="1121"/>
    <d v="2016-04-28T15:24:05"/>
  </r>
  <r>
    <x v="1122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3"/>
    <x v="10"/>
    <x v="1122"/>
    <d v="2016-07-15T21:38:00"/>
  </r>
  <r>
    <x v="1123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s v="theater/plays"/>
    <n v="2.1459999999999999"/>
    <n v="35.766666666666666"/>
    <x v="3"/>
    <x v="10"/>
    <x v="1123"/>
    <d v="2014-08-31T20:00:00"/>
  </r>
  <r>
    <x v="1124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3"/>
    <x v="10"/>
    <x v="1124"/>
    <d v="2014-11-06T05:59:00"/>
  </r>
  <r>
    <x v="1125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3"/>
    <x v="10"/>
    <x v="1125"/>
    <d v="2015-03-20T20:27:00"/>
  </r>
  <r>
    <x v="1126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s v="theater/plays"/>
    <n v="1.01"/>
    <n v="51.794871794871796"/>
    <x v="3"/>
    <x v="10"/>
    <x v="1126"/>
    <d v="2016-07-20T12:02:11"/>
  </r>
  <r>
    <x v="1127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s v="theater/plays"/>
    <n v="1.1333333333333333"/>
    <n v="20"/>
    <x v="3"/>
    <x v="10"/>
    <x v="1127"/>
    <d v="2014-11-03T00:00:00"/>
  </r>
  <r>
    <x v="1128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3"/>
    <x v="10"/>
    <x v="1128"/>
    <d v="2014-10-27T03:00:00"/>
  </r>
  <r>
    <x v="1129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3"/>
    <x v="10"/>
    <x v="1129"/>
    <d v="2015-05-17T03:00:00"/>
  </r>
  <r>
    <x v="1130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3"/>
    <x v="10"/>
    <x v="1130"/>
    <d v="2015-03-16T21:00:00"/>
  </r>
  <r>
    <x v="1131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s v="theater/plays"/>
    <n v="1.2786666666666666"/>
    <n v="34.25"/>
    <x v="3"/>
    <x v="10"/>
    <x v="1131"/>
    <d v="2014-06-21T20:31:20"/>
  </r>
  <r>
    <x v="1132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3"/>
    <x v="10"/>
    <x v="1132"/>
    <d v="2015-07-10T21:00:00"/>
  </r>
  <r>
    <x v="1133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s v="theater/plays"/>
    <n v="1.1879999999999999"/>
    <n v="125.05263157894737"/>
    <x v="3"/>
    <x v="10"/>
    <x v="1133"/>
    <d v="2015-01-02T05:56:28"/>
  </r>
  <r>
    <x v="1134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s v="theater/plays"/>
    <n v="1.3833333333333333"/>
    <n v="51.875"/>
    <x v="3"/>
    <x v="10"/>
    <x v="1134"/>
    <d v="2014-07-06T18:31:06"/>
  </r>
  <r>
    <x v="1135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3"/>
    <x v="10"/>
    <x v="1135"/>
    <d v="2014-07-03T16:03:01"/>
  </r>
  <r>
    <x v="1136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3"/>
    <x v="10"/>
    <x v="1136"/>
    <d v="2016-06-15T18:14:59"/>
  </r>
  <r>
    <x v="1137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3"/>
    <x v="10"/>
    <x v="1137"/>
    <d v="2016-02-02T16:38:00"/>
  </r>
  <r>
    <x v="113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3"/>
    <x v="10"/>
    <x v="1138"/>
    <d v="2015-06-03T06:59:00"/>
  </r>
  <r>
    <x v="1139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s v="theater/plays"/>
    <n v="1.2775000000000001"/>
    <n v="38.712121212121211"/>
    <x v="3"/>
    <x v="10"/>
    <x v="1139"/>
    <d v="2015-06-24T22:34:12"/>
  </r>
  <r>
    <x v="1140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3"/>
    <x v="10"/>
    <x v="1140"/>
    <d v="2015-04-17T16:00:00"/>
  </r>
  <r>
    <x v="114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s v="theater/plays"/>
    <n v="1.127"/>
    <n v="78.263888888888886"/>
    <x v="3"/>
    <x v="10"/>
    <x v="1141"/>
    <d v="2014-05-24T21:00:00"/>
  </r>
  <r>
    <x v="1142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3"/>
    <x v="10"/>
    <x v="1142"/>
    <d v="2016-04-13T19:15:24"/>
  </r>
  <r>
    <x v="1143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3"/>
    <x v="10"/>
    <x v="1143"/>
    <d v="2015-05-18T05:59:44"/>
  </r>
  <r>
    <x v="1144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3"/>
    <x v="10"/>
    <x v="1144"/>
    <d v="2015-10-26T00:13:17"/>
  </r>
  <r>
    <x v="1145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3"/>
    <x v="10"/>
    <x v="1145"/>
    <d v="2014-08-17T05:11:00"/>
  </r>
  <r>
    <x v="1146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3"/>
    <x v="10"/>
    <x v="1146"/>
    <d v="2016-11-26T06:00:00"/>
  </r>
  <r>
    <x v="1147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.0686"/>
    <n v="74.208333333333329"/>
    <x v="3"/>
    <x v="10"/>
    <x v="1147"/>
    <d v="2014-11-01T17:18:00"/>
  </r>
  <r>
    <x v="1148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3"/>
    <x v="10"/>
    <x v="1148"/>
    <d v="2016-09-11T20:19:26"/>
  </r>
  <r>
    <x v="1149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3"/>
    <x v="10"/>
    <x v="1149"/>
    <d v="2016-06-02T22:00:00"/>
  </r>
  <r>
    <x v="1150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.0242424242424242"/>
    <n v="40.238095238095241"/>
    <x v="3"/>
    <x v="10"/>
    <x v="1150"/>
    <d v="2016-05-28T21:44:00"/>
  </r>
  <r>
    <x v="1151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3"/>
    <x v="10"/>
    <x v="1151"/>
    <d v="2015-07-01T06:59:00"/>
  </r>
  <r>
    <x v="115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3"/>
    <x v="10"/>
    <x v="1152"/>
    <d v="2016-03-07T04:59:00"/>
  </r>
  <r>
    <x v="1153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s v="theater/plays"/>
    <n v="1.0066666666666666"/>
    <n v="35.952380952380949"/>
    <x v="3"/>
    <x v="10"/>
    <x v="1153"/>
    <d v="2015-09-11T18:19:55"/>
  </r>
  <r>
    <x v="1154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3"/>
    <x v="10"/>
    <x v="1154"/>
    <d v="2016-03-16T03:59:00"/>
  </r>
  <r>
    <x v="1155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s v="theater/plays"/>
    <n v="1.0755999999999999"/>
    <n v="70.763157894736835"/>
    <x v="3"/>
    <x v="10"/>
    <x v="1155"/>
    <d v="2016-07-24T11:28:48"/>
  </r>
  <r>
    <x v="1156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3"/>
    <x v="10"/>
    <x v="1156"/>
    <d v="2015-11-19T18:58:11"/>
  </r>
  <r>
    <x v="1157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3"/>
    <x v="10"/>
    <x v="1157"/>
    <d v="2014-05-13T04:00:00"/>
  </r>
  <r>
    <x v="1158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3"/>
    <x v="10"/>
    <x v="1158"/>
    <d v="2014-08-23T17:37:20"/>
  </r>
  <r>
    <x v="1159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3"/>
    <x v="10"/>
    <x v="1159"/>
    <d v="2016-05-31T22:08:57"/>
  </r>
  <r>
    <x v="1160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s v="theater/plays"/>
    <n v="1.8"/>
    <n v="12"/>
    <x v="3"/>
    <x v="10"/>
    <x v="1160"/>
    <d v="2016-05-10T21:00:00"/>
  </r>
  <r>
    <x v="1161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3"/>
    <x v="10"/>
    <x v="1161"/>
    <d v="2014-11-21T04:55:00"/>
  </r>
  <r>
    <x v="1162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3"/>
    <x v="10"/>
    <x v="1162"/>
    <d v="2014-07-02T14:54:06"/>
  </r>
  <r>
    <x v="1163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s v="theater/plays"/>
    <n v="1.012"/>
    <n v="79.89473684210526"/>
    <x v="3"/>
    <x v="10"/>
    <x v="1163"/>
    <d v="2014-11-07T18:30:00"/>
  </r>
  <r>
    <x v="1164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s v="theater/plays"/>
    <n v="1"/>
    <n v="58.823529411764703"/>
    <x v="3"/>
    <x v="10"/>
    <x v="1164"/>
    <d v="2015-04-23T11:53:12"/>
  </r>
  <r>
    <x v="1165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3"/>
    <x v="10"/>
    <x v="1165"/>
    <d v="2014-06-04T04:59:00"/>
  </r>
  <r>
    <x v="116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3"/>
    <x v="10"/>
    <x v="1166"/>
    <d v="2015-02-02T04:59:00"/>
  </r>
  <r>
    <x v="1167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3"/>
    <x v="10"/>
    <x v="1167"/>
    <d v="2015-05-31T18:32:51"/>
  </r>
  <r>
    <x v="1168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3"/>
    <x v="10"/>
    <x v="1168"/>
    <d v="2014-09-08T03:00:00"/>
  </r>
  <r>
    <x v="1169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s v="theater/plays"/>
    <n v="1"/>
    <n v="307.69230769230768"/>
    <x v="3"/>
    <x v="10"/>
    <x v="1169"/>
    <d v="2014-07-04T11:00:00"/>
  </r>
  <r>
    <x v="1170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3"/>
    <x v="10"/>
    <x v="1170"/>
    <d v="2014-10-02T14:21:00"/>
  </r>
  <r>
    <x v="1171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s v="theater/plays"/>
    <n v="1.0135000000000001"/>
    <n v="72.392857142857139"/>
    <x v="3"/>
    <x v="10"/>
    <x v="1171"/>
    <d v="2015-03-04T14:22:30"/>
  </r>
  <r>
    <x v="1172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s v="theater/plays"/>
    <n v="1.0075000000000001"/>
    <n v="95.952380952380949"/>
    <x v="3"/>
    <x v="10"/>
    <x v="1172"/>
    <d v="2015-09-06T13:47:00"/>
  </r>
  <r>
    <x v="1173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3"/>
    <x v="10"/>
    <x v="1173"/>
    <d v="2014-09-29T08:40:20"/>
  </r>
  <r>
    <x v="1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s v="theater/plays"/>
    <n v="1"/>
    <n v="41.029411764705884"/>
    <x v="3"/>
    <x v="10"/>
    <x v="1174"/>
    <d v="2015-09-15T10:06:00"/>
  </r>
  <r>
    <x v="1175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s v="theater/plays"/>
    <n v="1.1365000000000001"/>
    <n v="56.825000000000003"/>
    <x v="3"/>
    <x v="10"/>
    <x v="1175"/>
    <d v="2016-09-25T23:00:00"/>
  </r>
  <r>
    <x v="1176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3"/>
    <x v="10"/>
    <x v="1176"/>
    <d v="2014-09-13T04:00:00"/>
  </r>
  <r>
    <x v="1177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3"/>
    <x v="10"/>
    <x v="1177"/>
    <d v="2015-08-09T16:00:00"/>
  </r>
  <r>
    <x v="1178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3"/>
    <x v="10"/>
    <x v="1178"/>
    <d v="2016-04-28T05:59:00"/>
  </r>
  <r>
    <x v="1179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3"/>
    <x v="10"/>
    <x v="1179"/>
    <d v="2015-07-11T03:59:00"/>
  </r>
  <r>
    <x v="1180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s v="theater/plays"/>
    <n v="1.0115151515151515"/>
    <n v="45.108108108108105"/>
    <x v="3"/>
    <x v="10"/>
    <x v="1180"/>
    <d v="2017-01-18T12:01:58"/>
  </r>
  <r>
    <x v="1181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3"/>
    <x v="10"/>
    <x v="1181"/>
    <d v="2015-07-13T01:00:00"/>
  </r>
  <r>
    <x v="1182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s v="theater/plays"/>
    <n v="1"/>
    <n v="125"/>
    <x v="3"/>
    <x v="10"/>
    <x v="1182"/>
    <d v="2016-04-10T20:00:00"/>
  </r>
  <r>
    <x v="1183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3"/>
    <x v="10"/>
    <x v="1183"/>
    <d v="2016-06-30T15:42:14"/>
  </r>
  <r>
    <x v="1184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3"/>
    <x v="10"/>
    <x v="1184"/>
    <d v="2014-09-18T03:59:00"/>
  </r>
  <r>
    <x v="1185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3"/>
    <x v="10"/>
    <x v="1185"/>
    <d v="2015-11-11T19:16:07"/>
  </r>
  <r>
    <x v="1186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3"/>
    <x v="10"/>
    <x v="1186"/>
    <d v="2015-10-01T15:00:23"/>
  </r>
  <r>
    <x v="1187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s v="theater/plays"/>
    <n v="1.0315000000000001"/>
    <n v="44.847826086956523"/>
    <x v="3"/>
    <x v="10"/>
    <x v="1187"/>
    <d v="2015-10-02T18:00:00"/>
  </r>
  <r>
    <x v="1188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s v="theater/plays"/>
    <n v="1.5333333333333334"/>
    <n v="13.529411764705882"/>
    <x v="3"/>
    <x v="10"/>
    <x v="1188"/>
    <d v="2015-12-20T11:59:00"/>
  </r>
  <r>
    <x v="1189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.8044444444444445"/>
    <n v="43.5"/>
    <x v="3"/>
    <x v="10"/>
    <x v="1189"/>
    <d v="2014-11-17T07:59:00"/>
  </r>
  <r>
    <x v="1190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s v="theater/plays"/>
    <n v="1.2845"/>
    <n v="30.951807228915662"/>
    <x v="3"/>
    <x v="10"/>
    <x v="1190"/>
    <d v="2016-08-17T10:05:40"/>
  </r>
  <r>
    <x v="1191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3"/>
    <x v="10"/>
    <x v="1191"/>
    <d v="2016-09-08T18:08:42"/>
  </r>
  <r>
    <x v="1192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s v="theater/plays"/>
    <n v="1.23"/>
    <n v="46.125"/>
    <x v="3"/>
    <x v="10"/>
    <x v="1192"/>
    <d v="2016-06-26T00:04:51"/>
  </r>
  <r>
    <x v="1193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s v="theater/plays"/>
    <n v="1.05"/>
    <n v="39.375"/>
    <x v="3"/>
    <x v="10"/>
    <x v="1193"/>
    <d v="2015-08-31T17:31:15"/>
  </r>
  <r>
    <x v="1194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3"/>
    <x v="10"/>
    <x v="1194"/>
    <d v="2014-09-07T14:23:42"/>
  </r>
  <r>
    <x v="1195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10"/>
    <x v="1195"/>
    <d v="2015-06-25T18:07:39"/>
  </r>
  <r>
    <x v="1196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3"/>
    <x v="10"/>
    <x v="1196"/>
    <d v="2015-03-07T19:57:37"/>
  </r>
  <r>
    <x v="1197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3"/>
    <x v="10"/>
    <x v="1197"/>
    <d v="2015-04-11T19:22:39"/>
  </r>
  <r>
    <x v="1198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3"/>
    <x v="10"/>
    <x v="1198"/>
    <d v="2015-04-01T03:59:00"/>
  </r>
  <r>
    <x v="1199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3"/>
    <x v="10"/>
    <x v="1199"/>
    <d v="2016-05-14T03:59:00"/>
  </r>
  <r>
    <x v="1200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3"/>
    <x v="10"/>
    <x v="1200"/>
    <d v="2016-03-05T01:00:00"/>
  </r>
  <r>
    <x v="1201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s v="theater/plays"/>
    <n v="1.02"/>
    <n v="24.285714285714285"/>
    <x v="3"/>
    <x v="10"/>
    <x v="1201"/>
    <d v="2015-09-04T09:27:53"/>
  </r>
  <r>
    <x v="1202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s v="theater/plays"/>
    <n v="1.048"/>
    <n v="40.9375"/>
    <x v="3"/>
    <x v="10"/>
    <x v="1202"/>
    <d v="2016-05-02T21:26:38"/>
  </r>
  <r>
    <x v="1203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3"/>
    <x v="10"/>
    <x v="1203"/>
    <d v="2014-05-22T22:07:00"/>
  </r>
  <r>
    <x v="1204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s v="theater/plays"/>
    <n v="1"/>
    <n v="38.65"/>
    <x v="3"/>
    <x v="10"/>
    <x v="1204"/>
    <d v="2014-06-28T14:05:24"/>
  </r>
  <r>
    <x v="1205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3"/>
    <x v="10"/>
    <x v="1205"/>
    <d v="2015-08-12T00:00:00"/>
  </r>
  <r>
    <x v="1206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3"/>
    <x v="10"/>
    <x v="1206"/>
    <d v="2015-02-11T17:00:00"/>
  </r>
  <r>
    <x v="1207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s v="theater/plays"/>
    <n v="1"/>
    <n v="171.42857142857142"/>
    <x v="3"/>
    <x v="10"/>
    <x v="1207"/>
    <d v="2016-11-17T11:36:34"/>
  </r>
  <r>
    <x v="1208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s v="theater/plays"/>
    <n v="1.0045454545454546"/>
    <n v="110.5"/>
    <x v="3"/>
    <x v="10"/>
    <x v="1208"/>
    <d v="2014-08-17T15:35:24"/>
  </r>
  <r>
    <x v="1209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3"/>
    <x v="10"/>
    <x v="1209"/>
    <d v="2014-05-05T06:38:31"/>
  </r>
  <r>
    <x v="1210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s v="theater/plays"/>
    <n v="1.44"/>
    <n v="22.90909090909091"/>
    <x v="3"/>
    <x v="10"/>
    <x v="1210"/>
    <d v="2015-06-26T21:00:00"/>
  </r>
  <r>
    <x v="1211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s v="theater/plays"/>
    <n v="1.0349999999999999"/>
    <n v="43.125"/>
    <x v="3"/>
    <x v="10"/>
    <x v="1211"/>
    <d v="2015-07-31T08:58:00"/>
  </r>
  <r>
    <x v="1212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.0843750000000001"/>
    <n v="46.891891891891895"/>
    <x v="3"/>
    <x v="10"/>
    <x v="1212"/>
    <d v="2015-05-27T02:45:00"/>
  </r>
  <r>
    <x v="121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3"/>
    <x v="10"/>
    <x v="1213"/>
    <d v="2015-08-05T18:36:00"/>
  </r>
  <r>
    <x v="1214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s v="theater/plays"/>
    <n v="1.4888888888888889"/>
    <n v="15.129032258064516"/>
    <x v="3"/>
    <x v="10"/>
    <x v="1214"/>
    <d v="2016-03-13T22:00:00"/>
  </r>
  <r>
    <x v="1215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s v="theater/plays"/>
    <n v="1.0549000000000002"/>
    <n v="21.098000000000003"/>
    <x v="3"/>
    <x v="10"/>
    <x v="1215"/>
    <d v="2016-08-01T19:00:00"/>
  </r>
  <r>
    <x v="1216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s v="theater/plays"/>
    <n v="1.0049999999999999"/>
    <n v="59.117647058823529"/>
    <x v="3"/>
    <x v="10"/>
    <x v="1216"/>
    <d v="2015-10-05T16:00:00"/>
  </r>
  <r>
    <x v="1217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3"/>
    <x v="10"/>
    <x v="1217"/>
    <d v="2014-12-31T17:50:08"/>
  </r>
  <r>
    <x v="1218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s v="theater/plays"/>
    <n v="1.0475000000000001"/>
    <n v="55.131578947368418"/>
    <x v="3"/>
    <x v="10"/>
    <x v="1218"/>
    <d v="2015-01-23T12:11:23"/>
  </r>
  <r>
    <x v="1219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s v="theater/plays"/>
    <n v="1.0880000000000001"/>
    <n v="26.536585365853657"/>
    <x v="3"/>
    <x v="10"/>
    <x v="1219"/>
    <d v="2015-06-10T19:27:24"/>
  </r>
  <r>
    <x v="1220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3"/>
    <x v="10"/>
    <x v="1220"/>
    <d v="2014-09-17T17:46:34"/>
  </r>
  <r>
    <x v="1221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3"/>
    <x v="10"/>
    <x v="1221"/>
    <d v="2015-01-08T16:31:36"/>
  </r>
  <r>
    <x v="1222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3"/>
    <x v="10"/>
    <x v="1222"/>
    <d v="2014-12-31T07:00:00"/>
  </r>
  <r>
    <x v="1223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s v="theater/plays"/>
    <n v="1.2206666666666666"/>
    <n v="73.239999999999995"/>
    <x v="3"/>
    <x v="10"/>
    <x v="1223"/>
    <d v="2014-10-30T20:36:53"/>
  </r>
  <r>
    <x v="1224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s v="theater/plays"/>
    <n v="1"/>
    <n v="55.555555555555557"/>
    <x v="3"/>
    <x v="10"/>
    <x v="1224"/>
    <d v="2015-06-21T13:41:22"/>
  </r>
  <r>
    <x v="1225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s v="theater/plays"/>
    <n v="1.028"/>
    <n v="39.53846153846154"/>
    <x v="3"/>
    <x v="10"/>
    <x v="1225"/>
    <d v="2014-11-08T10:00:46"/>
  </r>
  <r>
    <x v="1226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3"/>
    <x v="10"/>
    <x v="1226"/>
    <d v="2014-11-13T23:37:28"/>
  </r>
  <r>
    <x v="1227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3"/>
    <x v="10"/>
    <x v="1227"/>
    <d v="2016-08-11T03:59:00"/>
  </r>
  <r>
    <x v="1228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3"/>
    <x v="10"/>
    <x v="1228"/>
    <d v="2016-12-05T14:10:54"/>
  </r>
  <r>
    <x v="1229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3"/>
    <x v="10"/>
    <x v="1229"/>
    <d v="2015-04-26T06:28:00"/>
  </r>
  <r>
    <x v="1230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s v="theater/plays"/>
    <n v="1.0001333333333333"/>
    <n v="40.545945945945945"/>
    <x v="3"/>
    <x v="10"/>
    <x v="1230"/>
    <d v="2016-04-30T17:36:17"/>
  </r>
  <r>
    <x v="123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s v="theater/plays"/>
    <n v="1"/>
    <n v="35.714285714285715"/>
    <x v="3"/>
    <x v="10"/>
    <x v="1231"/>
    <d v="2016-03-31T17:17:36"/>
  </r>
  <r>
    <x v="1232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3"/>
    <x v="10"/>
    <x v="1232"/>
    <d v="2015-03-01T04:59:00"/>
  </r>
  <r>
    <x v="1233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s v="theater/plays"/>
    <n v="1"/>
    <n v="33.333333333333336"/>
    <x v="3"/>
    <x v="10"/>
    <x v="1233"/>
    <d v="2014-07-30T11:18:30"/>
  </r>
  <r>
    <x v="1234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3"/>
    <x v="10"/>
    <x v="1234"/>
    <d v="2016-04-05T02:18:02"/>
  </r>
  <r>
    <x v="1235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3"/>
    <x v="10"/>
    <x v="1235"/>
    <d v="2016-04-18T09:13:25"/>
  </r>
  <r>
    <x v="1236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s v="theater/plays"/>
    <n v="1.155"/>
    <n v="30.9375"/>
    <x v="3"/>
    <x v="10"/>
    <x v="1236"/>
    <d v="2015-07-13T07:35:44"/>
  </r>
  <r>
    <x v="1237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3"/>
    <x v="10"/>
    <x v="1237"/>
    <d v="2014-12-21T17:11:30"/>
  </r>
  <r>
    <x v="1238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3"/>
    <x v="10"/>
    <x v="1238"/>
    <d v="2016-09-23T16:44:30"/>
  </r>
  <r>
    <x v="1239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s v="theater/plays"/>
    <n v="1.266"/>
    <n v="22.607142857142858"/>
    <x v="3"/>
    <x v="10"/>
    <x v="1239"/>
    <d v="2016-06-27T19:00:00"/>
  </r>
  <r>
    <x v="1240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s v="theater/plays"/>
    <n v="1.0049999999999999"/>
    <n v="18.272727272727273"/>
    <x v="3"/>
    <x v="10"/>
    <x v="1240"/>
    <d v="2015-04-29T23:00:00"/>
  </r>
  <r>
    <x v="1241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3"/>
    <x v="10"/>
    <x v="1241"/>
    <d v="2015-05-26T15:32:27"/>
  </r>
  <r>
    <x v="1242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s v="theater/plays"/>
    <n v="1.0005999999999999"/>
    <n v="68.534246575342465"/>
    <x v="3"/>
    <x v="10"/>
    <x v="1242"/>
    <d v="2014-10-20T08:00:34"/>
  </r>
  <r>
    <x v="1243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3"/>
    <x v="10"/>
    <x v="1243"/>
    <d v="2015-01-24T04:59:00"/>
  </r>
  <r>
    <x v="1244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3"/>
    <x v="10"/>
    <x v="1244"/>
    <d v="2015-02-11T04:59:00"/>
  </r>
  <r>
    <x v="124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3"/>
    <x v="10"/>
    <x v="1245"/>
    <d v="2015-01-05T20:26:00"/>
  </r>
  <r>
    <x v="1246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3"/>
    <x v="10"/>
    <x v="1246"/>
    <d v="2016-09-04T01:36:22"/>
  </r>
  <r>
    <x v="1247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3"/>
    <x v="10"/>
    <x v="1247"/>
    <d v="2015-03-13T06:59:00"/>
  </r>
  <r>
    <x v="1248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.0772727272727274"/>
    <n v="79"/>
    <x v="3"/>
    <x v="10"/>
    <x v="1248"/>
    <d v="2014-08-26T17:09:42"/>
  </r>
  <r>
    <x v="1249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3"/>
    <x v="10"/>
    <x v="1249"/>
    <d v="2016-03-03T05:59:00"/>
  </r>
  <r>
    <x v="1250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3"/>
    <x v="10"/>
    <x v="1250"/>
    <d v="2014-09-03T04:59:00"/>
  </r>
  <r>
    <x v="1251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3"/>
    <x v="10"/>
    <x v="1251"/>
    <d v="2015-08-30T00:00:00"/>
  </r>
  <r>
    <x v="1252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3"/>
    <x v="10"/>
    <x v="1252"/>
    <d v="2016-10-13T20:22:44"/>
  </r>
  <r>
    <x v="1253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s v="theater/plays"/>
    <n v="1.0435000000000001"/>
    <n v="39.377358490566039"/>
    <x v="3"/>
    <x v="10"/>
    <x v="1253"/>
    <d v="2015-01-16T23:58:02"/>
  </r>
  <r>
    <x v="1254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3"/>
    <x v="10"/>
    <x v="1254"/>
    <d v="2016-05-17T21:27:59"/>
  </r>
  <r>
    <x v="1255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3"/>
    <x v="10"/>
    <x v="1255"/>
    <d v="2015-11-05T21:44:40"/>
  </r>
  <r>
    <x v="1256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3"/>
    <x v="10"/>
    <x v="1256"/>
    <d v="2016-04-29T06:59:00"/>
  </r>
  <r>
    <x v="1257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s v="theater/plays"/>
    <n v="1.84"/>
    <n v="30.666666666666668"/>
    <x v="3"/>
    <x v="10"/>
    <x v="1257"/>
    <d v="2016-02-13T19:02:06"/>
  </r>
  <r>
    <x v="1258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s v="theater/plays"/>
    <n v="1.3026666666666666"/>
    <n v="61.0625"/>
    <x v="3"/>
    <x v="10"/>
    <x v="1258"/>
    <d v="2016-08-14T14:30:57"/>
  </r>
  <r>
    <x v="1259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s v="theater/plays"/>
    <n v="1.0545454545454545"/>
    <n v="29"/>
    <x v="3"/>
    <x v="10"/>
    <x v="1259"/>
    <d v="2015-12-15T00:00:00"/>
  </r>
  <r>
    <x v="1260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s v="theater/plays"/>
    <n v="1"/>
    <n v="29.62962962962963"/>
    <x v="3"/>
    <x v="10"/>
    <x v="1260"/>
    <d v="2016-06-17T14:00:00"/>
  </r>
  <r>
    <x v="1261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s v="theater/plays"/>
    <n v="1.5331632653061225"/>
    <n v="143.0952380952381"/>
    <x v="3"/>
    <x v="10"/>
    <x v="1261"/>
    <d v="2016-03-30T22:48:05"/>
  </r>
  <r>
    <x v="1262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s v="theater/plays"/>
    <n v="1.623"/>
    <n v="52.354838709677416"/>
    <x v="3"/>
    <x v="10"/>
    <x v="1262"/>
    <d v="2015-08-17T10:22:16"/>
  </r>
  <r>
    <x v="1263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s v="theater/plays"/>
    <n v="1.36"/>
    <n v="66.666666666666671"/>
    <x v="3"/>
    <x v="10"/>
    <x v="1263"/>
    <d v="2015-04-08T08:53:21"/>
  </r>
  <r>
    <x v="1264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.444"/>
    <n v="126.66666666666667"/>
    <x v="3"/>
    <x v="10"/>
    <x v="1264"/>
    <d v="2014-06-09T17:26:51"/>
  </r>
  <r>
    <x v="1265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3"/>
    <x v="10"/>
    <x v="1265"/>
    <d v="2014-06-28T14:09:34"/>
  </r>
  <r>
    <x v="1266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3"/>
    <x v="10"/>
    <x v="1266"/>
    <d v="2015-06-19T01:00:16"/>
  </r>
  <r>
    <x v="1267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s v="theater/plays"/>
    <n v="1.0680000000000001"/>
    <n v="37.083333333333336"/>
    <x v="3"/>
    <x v="10"/>
    <x v="1267"/>
    <d v="2015-12-10T14:14:56"/>
  </r>
  <r>
    <x v="1268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s v="theater/plays"/>
    <n v="1.248"/>
    <n v="69.333333333333329"/>
    <x v="3"/>
    <x v="10"/>
    <x v="1268"/>
    <d v="2015-03-19T21:47:44"/>
  </r>
  <r>
    <x v="1269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s v="theater/plays"/>
    <n v="1.1891891891891893"/>
    <n v="17.254901960784313"/>
    <x v="3"/>
    <x v="10"/>
    <x v="1269"/>
    <d v="2017-02-28T00:00:00"/>
  </r>
  <r>
    <x v="1270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s v="theater/plays"/>
    <n v="1.01"/>
    <n v="36.071428571428569"/>
    <x v="3"/>
    <x v="10"/>
    <x v="1270"/>
    <d v="2015-06-03T15:04:10"/>
  </r>
  <r>
    <x v="1271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3"/>
    <x v="10"/>
    <x v="1271"/>
    <d v="2016-11-19T22:00:00"/>
  </r>
  <r>
    <x v="1272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3"/>
    <x v="10"/>
    <x v="1272"/>
    <d v="2015-03-05T04:00:00"/>
  </r>
  <r>
    <x v="1273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3"/>
    <x v="10"/>
    <x v="1273"/>
    <d v="2016-09-30T21:00:00"/>
  </r>
  <r>
    <x v="1274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3"/>
    <x v="10"/>
    <x v="1274"/>
    <d v="2014-09-28T03:23:00"/>
  </r>
  <r>
    <x v="1275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3"/>
    <x v="10"/>
    <x v="1275"/>
    <d v="2014-07-26T07:00:00"/>
  </r>
  <r>
    <x v="1276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3"/>
    <x v="10"/>
    <x v="1276"/>
    <d v="2016-08-23T18:34:50"/>
  </r>
  <r>
    <x v="1277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s v="theater/plays"/>
    <n v="1.0266666666666666"/>
    <n v="39.487179487179489"/>
    <x v="3"/>
    <x v="10"/>
    <x v="1277"/>
    <d v="2015-07-02T15:39:37"/>
  </r>
  <r>
    <x v="1278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s v="theater/plays"/>
    <n v="1.0182500000000001"/>
    <n v="84.854166666666671"/>
    <x v="3"/>
    <x v="10"/>
    <x v="1278"/>
    <d v="2014-08-16T16:00:57"/>
  </r>
  <r>
    <x v="1279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3"/>
    <x v="10"/>
    <x v="1279"/>
    <d v="2016-05-21T03:59:00"/>
  </r>
  <r>
    <x v="1280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3"/>
    <x v="10"/>
    <x v="1280"/>
    <d v="2014-10-05T07:00:45"/>
  </r>
  <r>
    <x v="1281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.04"/>
    <n v="97.5"/>
    <x v="3"/>
    <x v="10"/>
    <x v="1281"/>
    <d v="2014-06-16T17:06:34"/>
  </r>
  <r>
    <x v="1282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s v="theater/plays"/>
    <n v="1"/>
    <n v="29.411764705882351"/>
    <x v="3"/>
    <x v="10"/>
    <x v="1282"/>
    <d v="2016-02-02T11:29:44"/>
  </r>
  <r>
    <x v="1283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3"/>
    <x v="10"/>
    <x v="1283"/>
    <d v="2014-08-10T15:59:00"/>
  </r>
  <r>
    <x v="1284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.5066666666666668"/>
    <n v="44.235294117647058"/>
    <x v="3"/>
    <x v="10"/>
    <x v="1284"/>
    <d v="2016-08-25T03:59:00"/>
  </r>
  <r>
    <x v="1285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s v="theater/plays"/>
    <n v="1.0049999999999999"/>
    <n v="60.909090909090907"/>
    <x v="3"/>
    <x v="10"/>
    <x v="1285"/>
    <d v="2015-08-05T08:43:27"/>
  </r>
  <r>
    <x v="128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s v="theater/plays"/>
    <n v="1.744"/>
    <n v="68.84210526315789"/>
    <x v="3"/>
    <x v="10"/>
    <x v="1286"/>
    <d v="2016-04-03T17:00:00"/>
  </r>
  <r>
    <x v="1287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3"/>
    <x v="10"/>
    <x v="1287"/>
    <d v="2015-07-18T06:59:00"/>
  </r>
  <r>
    <x v="1288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"/>
    <x v="10"/>
    <x v="1288"/>
    <d v="2017-02-01T22:59:00"/>
  </r>
  <r>
    <x v="1289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.1074999999999999"/>
    <n v="110.75"/>
    <x v="3"/>
    <x v="10"/>
    <x v="1289"/>
    <d v="2016-06-01T21:42:00"/>
  </r>
  <r>
    <x v="1290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3"/>
    <x v="10"/>
    <x v="1290"/>
    <d v="2014-07-02T03:59:00"/>
  </r>
  <r>
    <x v="1291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3"/>
    <x v="10"/>
    <x v="1291"/>
    <d v="2015-03-19T14:39:00"/>
  </r>
  <r>
    <x v="1292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s v="theater/plays"/>
    <n v="1"/>
    <n v="11.363636363636363"/>
    <x v="3"/>
    <x v="10"/>
    <x v="1292"/>
    <d v="2014-12-23T21:08:45"/>
  </r>
  <r>
    <x v="129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3"/>
    <x v="10"/>
    <x v="1293"/>
    <d v="2016-04-10T04:00:00"/>
  </r>
  <r>
    <x v="1294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.0142500000000001"/>
    <n v="202.85"/>
    <x v="3"/>
    <x v="10"/>
    <x v="1294"/>
    <d v="2015-03-31T04:16:54"/>
  </r>
  <r>
    <x v="1295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s v="theater/plays"/>
    <n v="1.04"/>
    <n v="26"/>
    <x v="3"/>
    <x v="10"/>
    <x v="1295"/>
    <d v="2016-12-21T11:50:30"/>
  </r>
  <r>
    <x v="1296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3"/>
    <x v="10"/>
    <x v="1296"/>
    <d v="2016-06-16T05:58:09"/>
  </r>
  <r>
    <x v="1297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b v="0"/>
    <n v="14"/>
    <b v="1"/>
    <s v="theater/plays"/>
    <n v="1.1516129032258065"/>
    <n v="51"/>
    <x v="3"/>
    <x v="10"/>
    <x v="1297"/>
    <d v="2015-10-28T19:54:00"/>
  </r>
  <r>
    <x v="1298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3"/>
    <x v="10"/>
    <x v="1298"/>
    <d v="2014-07-24T07:00:00"/>
  </r>
  <r>
    <x v="1299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s v="theater/plays"/>
    <n v="1.0317033333333334"/>
    <n v="53.363965517241382"/>
    <x v="3"/>
    <x v="10"/>
    <x v="1299"/>
    <d v="2015-07-18T23:16:59"/>
  </r>
  <r>
    <x v="1300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3"/>
    <x v="10"/>
    <x v="1300"/>
    <d v="2015-07-23T18:33:00"/>
  </r>
  <r>
    <x v="1301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s v="theater/plays"/>
    <n v="1.3819999999999999"/>
    <n v="81.294117647058826"/>
    <x v="3"/>
    <x v="10"/>
    <x v="1301"/>
    <d v="2015-06-11T16:12:17"/>
  </r>
  <r>
    <x v="1302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s v="theater/plays"/>
    <n v="1.0954545454545455"/>
    <n v="20.083333333333332"/>
    <x v="3"/>
    <x v="10"/>
    <x v="1302"/>
    <d v="2015-05-31T23:00:00"/>
  </r>
  <r>
    <x v="1303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3"/>
    <x v="10"/>
    <x v="1303"/>
    <d v="2014-07-21T03:59:00"/>
  </r>
  <r>
    <x v="130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s v="theater/plays"/>
    <n v="1.0153333333333334"/>
    <n v="53.438596491228068"/>
    <x v="3"/>
    <x v="10"/>
    <x v="1304"/>
    <d v="2014-09-26T22:43:04"/>
  </r>
  <r>
    <x v="1305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s v="theater/plays"/>
    <n v="1.13625"/>
    <n v="39.868421052631582"/>
    <x v="3"/>
    <x v="10"/>
    <x v="1305"/>
    <d v="2014-11-05T12:52:00"/>
  </r>
  <r>
    <x v="1306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10"/>
    <x v="1306"/>
    <d v="2016-09-03T20:57:09"/>
  </r>
  <r>
    <x v="1307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s v="theater/plays"/>
    <n v="1.4"/>
    <n v="23.333333333333332"/>
    <x v="3"/>
    <x v="10"/>
    <x v="1307"/>
    <d v="2016-05-15T23:00:00"/>
  </r>
  <r>
    <x v="1308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3"/>
    <x v="10"/>
    <x v="1308"/>
    <d v="2014-09-12T19:34:44"/>
  </r>
  <r>
    <x v="1309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3"/>
    <x v="10"/>
    <x v="1309"/>
    <d v="2014-07-03T03:59:00"/>
  </r>
  <r>
    <x v="1310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s v="theater/plays"/>
    <n v="1.0249999999999999"/>
    <n v="66.129032258064512"/>
    <x v="3"/>
    <x v="10"/>
    <x v="1310"/>
    <d v="2015-05-31T12:44:58"/>
  </r>
  <r>
    <x v="1311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3"/>
    <x v="10"/>
    <x v="1311"/>
    <d v="2014-07-01T04:59:00"/>
  </r>
  <r>
    <x v="1312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3"/>
    <x v="10"/>
    <x v="1312"/>
    <d v="2016-10-05T10:53:54"/>
  </r>
  <r>
    <x v="1313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3"/>
    <x v="10"/>
    <x v="1313"/>
    <d v="2016-01-15T15:38:10"/>
  </r>
  <r>
    <x v="1314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3"/>
    <x v="10"/>
    <x v="1314"/>
    <d v="2014-06-16T06:59:00"/>
  </r>
  <r>
    <x v="1315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3"/>
    <x v="10"/>
    <x v="1315"/>
    <d v="2016-10-20T02:48:16"/>
  </r>
  <r>
    <x v="1316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3"/>
    <x v="10"/>
    <x v="1316"/>
    <d v="2015-09-02T04:19:46"/>
  </r>
  <r>
    <x v="1317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3"/>
    <x v="10"/>
    <x v="1317"/>
    <d v="2014-05-19T21:00:00"/>
  </r>
  <r>
    <x v="1318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3"/>
    <x v="10"/>
    <x v="1318"/>
    <d v="2015-08-29T03:59:00"/>
  </r>
  <r>
    <x v="1319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3"/>
    <x v="10"/>
    <x v="1319"/>
    <d v="2014-06-27T05:14:15"/>
  </r>
  <r>
    <x v="1320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s v="theater/plays"/>
    <n v="1.0916666666666666"/>
    <n v="83.974358974358978"/>
    <x v="3"/>
    <x v="10"/>
    <x v="1320"/>
    <d v="2014-08-08T18:53:24"/>
  </r>
  <r>
    <x v="1321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3"/>
    <x v="10"/>
    <x v="1321"/>
    <d v="2015-06-21T22:25:00"/>
  </r>
  <r>
    <x v="1322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3"/>
    <x v="10"/>
    <x v="1322"/>
    <d v="2014-11-27T15:21:23"/>
  </r>
  <r>
    <x v="1323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3"/>
    <x v="10"/>
    <x v="1323"/>
    <d v="2015-03-02T04:59:00"/>
  </r>
  <r>
    <x v="1324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3"/>
    <x v="10"/>
    <x v="1324"/>
    <d v="2014-09-19T00:00:00"/>
  </r>
  <r>
    <x v="1325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s v="theater/plays"/>
    <n v="1.2912912912912913"/>
    <n v="30.714285714285715"/>
    <x v="3"/>
    <x v="10"/>
    <x v="1325"/>
    <d v="2015-11-30T22:30:00"/>
  </r>
  <r>
    <x v="1326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3"/>
    <x v="10"/>
    <x v="1326"/>
    <d v="2016-06-06T02:00:00"/>
  </r>
  <r>
    <x v="1327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3"/>
    <x v="10"/>
    <x v="1327"/>
    <d v="2015-01-11T20:53:30"/>
  </r>
  <r>
    <x v="1328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s v="theater/plays"/>
    <n v="1.55"/>
    <n v="39.743589743589745"/>
    <x v="3"/>
    <x v="10"/>
    <x v="1328"/>
    <d v="2015-02-13T14:48:36"/>
  </r>
  <r>
    <x v="1329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s v="theater/plays"/>
    <n v="1.08"/>
    <n v="72"/>
    <x v="3"/>
    <x v="10"/>
    <x v="1329"/>
    <d v="2016-05-10T11:10:48"/>
  </r>
  <r>
    <x v="1330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3"/>
    <x v="10"/>
    <x v="1330"/>
    <d v="2016-03-02T19:21:27"/>
  </r>
  <r>
    <x v="1331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3"/>
    <x v="10"/>
    <x v="1331"/>
    <d v="2014-10-15T14:26:56"/>
  </r>
  <r>
    <x v="1332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3"/>
    <x v="10"/>
    <x v="1332"/>
    <d v="2014-09-30T16:00:00"/>
  </r>
  <r>
    <x v="1333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s v="theater/plays"/>
    <n v="1.0033333333333334"/>
    <n v="38.589743589743591"/>
    <x v="3"/>
    <x v="10"/>
    <x v="1333"/>
    <d v="2015-06-04T12:59:53"/>
  </r>
  <r>
    <x v="1334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s v="theater/plays"/>
    <n v="1.0916666666666666"/>
    <n v="155.95238095238096"/>
    <x v="3"/>
    <x v="10"/>
    <x v="1334"/>
    <d v="2016-07-10T22:59:00"/>
  </r>
  <r>
    <x v="1335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3"/>
    <x v="10"/>
    <x v="1335"/>
    <d v="2016-08-13T06:59:00"/>
  </r>
  <r>
    <x v="1336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s v="theater/plays"/>
    <n v="1.3633666666666666"/>
    <n v="15.148518518518518"/>
    <x v="3"/>
    <x v="10"/>
    <x v="1336"/>
    <d v="2016-05-31T16:33:14"/>
  </r>
  <r>
    <x v="1337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3"/>
    <x v="10"/>
    <x v="1337"/>
    <d v="2014-06-23T18:00:00"/>
  </r>
  <r>
    <x v="1338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3"/>
    <x v="10"/>
    <x v="1338"/>
    <d v="2014-09-12T21:55:49"/>
  </r>
  <r>
    <x v="1339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3"/>
    <x v="10"/>
    <x v="1339"/>
    <d v="2016-07-22T05:26:00"/>
  </r>
  <r>
    <x v="1340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3"/>
    <x v="10"/>
    <x v="1340"/>
    <d v="2014-07-04T03:24:46"/>
  </r>
  <r>
    <x v="1341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s v="theater/plays"/>
    <n v="1.0825"/>
    <n v="30.928571428571427"/>
    <x v="3"/>
    <x v="10"/>
    <x v="1341"/>
    <d v="2014-06-25T16:59:06"/>
  </r>
  <r>
    <x v="1342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3"/>
    <x v="10"/>
    <x v="1342"/>
    <d v="2015-04-03T13:49:48"/>
  </r>
  <r>
    <x v="1343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3"/>
    <x v="10"/>
    <x v="1343"/>
    <d v="2014-06-15T16:00:00"/>
  </r>
  <r>
    <x v="1344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3"/>
    <x v="10"/>
    <x v="1344"/>
    <d v="2015-05-31T06:59:00"/>
  </r>
  <r>
    <x v="1345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3"/>
    <x v="10"/>
    <x v="1345"/>
    <d v="2016-06-04T17:42:46"/>
  </r>
  <r>
    <x v="1346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3"/>
    <x v="10"/>
    <x v="1346"/>
    <d v="2015-05-26T03:59:00"/>
  </r>
  <r>
    <x v="1347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s v="theater/plays"/>
    <n v="1.0257142857142858"/>
    <n v="132.96296296296296"/>
    <x v="3"/>
    <x v="10"/>
    <x v="1347"/>
    <d v="2015-03-31T12:52:00"/>
  </r>
  <r>
    <x v="1348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3"/>
    <x v="10"/>
    <x v="1348"/>
    <d v="2016-01-21T21:18:29"/>
  </r>
  <r>
    <x v="1349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s v="theater/plays"/>
    <n v="1.0075000000000001"/>
    <n v="310"/>
    <x v="3"/>
    <x v="10"/>
    <x v="1349"/>
    <d v="2015-05-09T20:47:29"/>
  </r>
  <r>
    <x v="1350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s v="theater/plays"/>
    <n v="2.3940000000000001"/>
    <n v="26.021739130434781"/>
    <x v="3"/>
    <x v="10"/>
    <x v="1350"/>
    <d v="2015-02-27T17:11:15"/>
  </r>
  <r>
    <x v="1351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s v="theater/plays"/>
    <n v="2.1"/>
    <n v="105"/>
    <x v="3"/>
    <x v="10"/>
    <x v="1351"/>
    <d v="2015-06-22T17:31:06"/>
  </r>
  <r>
    <x v="1352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3"/>
    <x v="10"/>
    <x v="1352"/>
    <d v="2015-07-02T23:50:06"/>
  </r>
  <r>
    <x v="135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3"/>
    <x v="10"/>
    <x v="1353"/>
    <d v="2014-11-05T23:28:04"/>
  </r>
  <r>
    <x v="135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.1120000000000001"/>
    <n v="47.657142857142858"/>
    <x v="3"/>
    <x v="10"/>
    <x v="1354"/>
    <d v="2016-02-11T22:59:00"/>
  </r>
  <r>
    <x v="1355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s v="theater/plays"/>
    <n v="1.0204444444444445"/>
    <n v="72.888888888888886"/>
    <x v="3"/>
    <x v="10"/>
    <x v="1355"/>
    <d v="2014-11-30T19:04:22"/>
  </r>
  <r>
    <x v="135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s v="theater/plays"/>
    <n v="1.0254767441860466"/>
    <n v="49.545505617977533"/>
    <x v="3"/>
    <x v="10"/>
    <x v="1356"/>
    <d v="2016-05-04T23:00:00"/>
  </r>
  <r>
    <x v="1357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s v="theater/plays"/>
    <n v="1.27"/>
    <n v="25.4"/>
    <x v="3"/>
    <x v="10"/>
    <x v="1357"/>
    <d v="2016-02-18T21:30:00"/>
  </r>
  <r>
    <x v="1358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3"/>
    <x v="10"/>
    <x v="1358"/>
    <d v="2016-04-29T21:00:00"/>
  </r>
  <r>
    <x v="1359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3"/>
    <x v="10"/>
    <x v="1359"/>
    <d v="2016-10-20T04:55:00"/>
  </r>
  <r>
    <x v="1360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s v="theater/plays"/>
    <n v="1"/>
    <n v="41.666666666666664"/>
    <x v="3"/>
    <x v="10"/>
    <x v="1360"/>
    <d v="2015-04-25T09:53:39"/>
  </r>
  <r>
    <x v="1361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s v="theater/plays"/>
    <n v="1.0125"/>
    <n v="53.289473684210527"/>
    <x v="3"/>
    <x v="10"/>
    <x v="1361"/>
    <d v="2014-07-30T23:00:00"/>
  </r>
  <r>
    <x v="1362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3"/>
    <x v="10"/>
    <x v="1362"/>
    <d v="2015-03-21T19:22:38"/>
  </r>
  <r>
    <x v="1363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s v="theater/plays"/>
    <n v="3.3"/>
    <n v="43.421052631578945"/>
    <x v="3"/>
    <x v="10"/>
    <x v="1363"/>
    <d v="2016-05-31T11:00:00"/>
  </r>
  <r>
    <x v="1364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.0954999999999999"/>
    <n v="199.18181818181819"/>
    <x v="3"/>
    <x v="10"/>
    <x v="1364"/>
    <d v="2015-06-01T03:59:00"/>
  </r>
  <r>
    <x v="1365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3"/>
    <x v="10"/>
    <x v="1365"/>
    <d v="2016-06-14T21:43:00"/>
  </r>
  <r>
    <x v="1366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3"/>
    <x v="10"/>
    <x v="1366"/>
    <d v="2015-04-01T03:59:00"/>
  </r>
  <r>
    <x v="1367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s v="theater/plays"/>
    <n v="1.0000100000000001"/>
    <n v="50.000500000000002"/>
    <x v="3"/>
    <x v="10"/>
    <x v="1367"/>
    <d v="2015-08-20T23:00:00"/>
  </r>
  <r>
    <x v="1368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3"/>
    <x v="10"/>
    <x v="1368"/>
    <d v="2014-07-17T16:33:43"/>
  </r>
  <r>
    <x v="1369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3"/>
    <x v="10"/>
    <x v="1369"/>
    <d v="2015-10-24T03:59:00"/>
  </r>
  <r>
    <x v="1370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3"/>
    <x v="10"/>
    <x v="1370"/>
    <d v="2015-03-12T19:13:02"/>
  </r>
  <r>
    <x v="1371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3"/>
    <x v="10"/>
    <x v="1371"/>
    <d v="2015-07-17T21:02:00"/>
  </r>
  <r>
    <x v="1372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s v="theater/plays"/>
    <n v="1.4333333333333333"/>
    <n v="21.5"/>
    <x v="3"/>
    <x v="10"/>
    <x v="1372"/>
    <d v="2015-07-05T15:38:37"/>
  </r>
  <r>
    <x v="1373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3"/>
    <x v="10"/>
    <x v="1373"/>
    <d v="2016-01-04T04:20:07"/>
  </r>
  <r>
    <x v="1374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10"/>
    <x v="1374"/>
    <d v="2016-01-19T22:59:00"/>
  </r>
  <r>
    <x v="1375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3"/>
    <x v="10"/>
    <x v="1375"/>
    <d v="2015-07-20T03:59:00"/>
  </r>
  <r>
    <x v="1376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s v="theater/plays"/>
    <n v="1.08"/>
    <n v="38.571428571428569"/>
    <x v="3"/>
    <x v="10"/>
    <x v="1376"/>
    <d v="2016-08-01T13:41:00"/>
  </r>
  <r>
    <x v="1377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3"/>
    <x v="10"/>
    <x v="1377"/>
    <d v="2015-06-17T01:40:14"/>
  </r>
  <r>
    <x v="1378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s v="theater/plays"/>
    <n v="1.1916666666666667"/>
    <n v="27.5"/>
    <x v="3"/>
    <x v="10"/>
    <x v="1378"/>
    <d v="2015-05-07T10:09:54"/>
  </r>
  <r>
    <x v="1379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s v="theater/plays"/>
    <n v="1.5266666666666666"/>
    <n v="70.461538461538467"/>
    <x v="3"/>
    <x v="10"/>
    <x v="1379"/>
    <d v="2015-03-27T00:00:00"/>
  </r>
  <r>
    <x v="1380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3"/>
    <x v="10"/>
    <x v="1380"/>
    <d v="2014-12-31T13:39:47"/>
  </r>
  <r>
    <x v="1381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3"/>
    <x v="10"/>
    <x v="1381"/>
    <d v="2016-08-31T20:46:11"/>
  </r>
  <r>
    <x v="1382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3"/>
    <x v="10"/>
    <x v="1382"/>
    <d v="2016-05-27T17:46:51"/>
  </r>
  <r>
    <x v="1383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3"/>
    <x v="10"/>
    <x v="1383"/>
    <d v="2014-11-05T21:22:25"/>
  </r>
  <r>
    <x v="1384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3"/>
    <x v="10"/>
    <x v="1384"/>
    <d v="2016-02-20T02:45:35"/>
  </r>
  <r>
    <x v="1385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.1666666666666667"/>
    <n v="70"/>
    <x v="3"/>
    <x v="10"/>
    <x v="1385"/>
    <d v="2014-12-01T19:09:00"/>
  </r>
  <r>
    <x v="1386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s v="theater/plays"/>
    <n v="1.0903333333333334"/>
    <n v="57.385964912280699"/>
    <x v="3"/>
    <x v="10"/>
    <x v="1386"/>
    <d v="2015-06-18T10:41:07"/>
  </r>
  <r>
    <x v="1387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s v="theater/plays"/>
    <n v="1.6"/>
    <n v="40"/>
    <x v="3"/>
    <x v="10"/>
    <x v="1387"/>
    <d v="2016-04-21T22:36:48"/>
  </r>
  <r>
    <x v="1388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3"/>
    <x v="10"/>
    <x v="1388"/>
    <d v="2016-08-03T04:09:00"/>
  </r>
  <r>
    <x v="1389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s v="theater/plays"/>
    <n v="1.0209999999999999"/>
    <n v="120.11764705882354"/>
    <x v="3"/>
    <x v="10"/>
    <x v="1389"/>
    <d v="2015-07-03T18:22:38"/>
  </r>
  <r>
    <x v="139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3"/>
    <x v="10"/>
    <x v="1390"/>
    <d v="2015-05-22T17:03:29"/>
  </r>
  <r>
    <x v="139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3"/>
    <x v="10"/>
    <x v="1391"/>
    <d v="2015-07-30T03:25:24"/>
  </r>
  <r>
    <x v="1392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s v="theater/plays"/>
    <n v="65"/>
    <n v="21.666666666666668"/>
    <x v="3"/>
    <x v="10"/>
    <x v="1392"/>
    <d v="2016-03-28T15:50:29"/>
  </r>
  <r>
    <x v="1393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s v="photography/photobooks"/>
    <n v="1.0493636363636363"/>
    <n v="61.562666666666665"/>
    <x v="7"/>
    <x v="11"/>
    <x v="1393"/>
    <d v="2017-02-06T14:23:31"/>
  </r>
  <r>
    <x v="1394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7"/>
    <x v="11"/>
    <x v="1394"/>
    <d v="2015-06-08T04:00:00"/>
  </r>
  <r>
    <x v="139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s v="photography/photobooks"/>
    <n v="1.0673333333333332"/>
    <n v="65.081300813008127"/>
    <x v="7"/>
    <x v="11"/>
    <x v="1395"/>
    <d v="2015-06-01T22:42:00"/>
  </r>
  <r>
    <x v="1396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7"/>
    <x v="11"/>
    <x v="1396"/>
    <d v="2015-05-17T18:00:00"/>
  </r>
  <r>
    <x v="1397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.6054999999999999"/>
    <n v="37.776470588235291"/>
    <x v="7"/>
    <x v="11"/>
    <x v="1397"/>
    <d v="2016-12-28T16:49:00"/>
  </r>
  <r>
    <x v="1398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7"/>
    <x v="11"/>
    <x v="1398"/>
    <d v="2016-06-29T23:29:55"/>
  </r>
  <r>
    <x v="1399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7"/>
    <x v="11"/>
    <x v="1399"/>
    <d v="2014-08-31T15:58:45"/>
  </r>
  <r>
    <x v="1400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7"/>
    <x v="11"/>
    <x v="1400"/>
    <d v="2016-03-20T13:29:20"/>
  </r>
  <r>
    <x v="1401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s v="photography/photobooks"/>
    <n v="2.9"/>
    <n v="19.333333333333332"/>
    <x v="7"/>
    <x v="11"/>
    <x v="1401"/>
    <d v="2017-02-11T12:09:38"/>
  </r>
  <r>
    <x v="140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7"/>
    <x v="11"/>
    <x v="1402"/>
    <d v="2016-04-09T17:37:33"/>
  </r>
  <r>
    <x v="1403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1"/>
    <x v="1403"/>
    <d v="2015-04-08T11:42:59"/>
  </r>
  <r>
    <x v="1404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s v="photography/photobooks"/>
    <n v="1.35"/>
    <n v="79.411764705882348"/>
    <x v="7"/>
    <x v="11"/>
    <x v="1404"/>
    <d v="2015-12-20T09:00:00"/>
  </r>
  <r>
    <x v="1405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s v="photography/photobooks"/>
    <n v="2.6991034482758622"/>
    <n v="76.439453125"/>
    <x v="7"/>
    <x v="11"/>
    <x v="1405"/>
    <d v="2015-12-18T19:38:59"/>
  </r>
  <r>
    <x v="140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7"/>
    <x v="11"/>
    <x v="1406"/>
    <d v="2016-06-13T05:59:00"/>
  </r>
  <r>
    <x v="1407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7"/>
    <x v="11"/>
    <x v="1407"/>
    <d v="2015-12-31T03:00:00"/>
  </r>
  <r>
    <x v="1408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s v="photography/photobooks"/>
    <n v="1.0131677953348381"/>
    <n v="299.22222222222223"/>
    <x v="7"/>
    <x v="11"/>
    <x v="1408"/>
    <d v="2015-07-08T18:30:00"/>
  </r>
  <r>
    <x v="1409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7"/>
    <x v="11"/>
    <x v="1409"/>
    <d v="2015-04-16T11:27:36"/>
  </r>
  <r>
    <x v="1410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s v="photography/photobooks"/>
    <n v="1.0243783333333334"/>
    <n v="55.371801801801809"/>
    <x v="7"/>
    <x v="11"/>
    <x v="1410"/>
    <d v="2016-07-15T14:34:06"/>
  </r>
  <r>
    <x v="14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s v="photography/photobooks"/>
    <n v="1.99244"/>
    <n v="183.80442804428046"/>
    <x v="7"/>
    <x v="11"/>
    <x v="1411"/>
    <d v="2015-06-27T06:55:54"/>
  </r>
  <r>
    <x v="1412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7"/>
    <x v="11"/>
    <x v="1412"/>
    <d v="2015-05-31T14:45:27"/>
  </r>
  <r>
    <x v="1413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7"/>
    <x v="11"/>
    <x v="1413"/>
    <d v="2015-12-04T05:00:00"/>
  </r>
  <r>
    <x v="1414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1"/>
    <x v="1414"/>
    <d v="2015-06-13T12:09:11"/>
  </r>
  <r>
    <x v="1415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7"/>
    <x v="11"/>
    <x v="1415"/>
    <d v="2017-03-11T13:29:00"/>
  </r>
  <r>
    <x v="1416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s v="photography/photobooks"/>
    <n v="1.0416766467065868"/>
    <n v="123.37588652482269"/>
    <x v="7"/>
    <x v="11"/>
    <x v="1416"/>
    <d v="2016-03-31T10:00:00"/>
  </r>
  <r>
    <x v="1417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7"/>
    <x v="11"/>
    <x v="1417"/>
    <d v="2016-03-24T16:01:04"/>
  </r>
  <r>
    <x v="1418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7"/>
    <x v="11"/>
    <x v="1418"/>
    <d v="2017-02-25T20:18:25"/>
  </r>
  <r>
    <x v="1419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7"/>
    <x v="11"/>
    <x v="1419"/>
    <d v="2015-05-31T21:00:00"/>
  </r>
  <r>
    <x v="1420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.0109999999999999"/>
    <n v="168.5"/>
    <x v="7"/>
    <x v="11"/>
    <x v="1420"/>
    <d v="2016-06-09T20:47:41"/>
  </r>
  <r>
    <x v="1421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7"/>
    <x v="11"/>
    <x v="1421"/>
    <d v="2015-11-27T01:00:00"/>
  </r>
  <r>
    <x v="1422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s v="photography/photobooks"/>
    <n v="1.0223076923076924"/>
    <n v="61.527777777777779"/>
    <x v="7"/>
    <x v="11"/>
    <x v="1422"/>
    <d v="2017-01-31T18:08:20"/>
  </r>
  <r>
    <x v="1423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7"/>
    <x v="11"/>
    <x v="1423"/>
    <d v="2015-06-09T20:10:05"/>
  </r>
  <r>
    <x v="1424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7"/>
    <x v="11"/>
    <x v="1424"/>
    <d v="2014-05-30T22:09:16"/>
  </r>
  <r>
    <x v="1425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7"/>
    <x v="11"/>
    <x v="1425"/>
    <d v="2015-10-02T23:03:00"/>
  </r>
  <r>
    <x v="14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7"/>
    <x v="11"/>
    <x v="1426"/>
    <d v="2016-07-14T19:25:40"/>
  </r>
  <r>
    <x v="1427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7"/>
    <x v="11"/>
    <x v="1427"/>
    <d v="2015-11-01T03:00:00"/>
  </r>
  <r>
    <x v="1428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7"/>
    <x v="11"/>
    <x v="1428"/>
    <d v="2016-10-20T11:05:13"/>
  </r>
  <r>
    <x v="1429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1"/>
    <x v="1429"/>
    <d v="2015-08-25T15:05:12"/>
  </r>
  <r>
    <x v="143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s v="photography/photobooks"/>
    <n v="1.1140954545454547"/>
    <n v="23.796213592233013"/>
    <x v="7"/>
    <x v="11"/>
    <x v="1430"/>
    <d v="2016-12-04T00:00:00"/>
  </r>
  <r>
    <x v="1431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.80375"/>
    <n v="81.268115942028984"/>
    <x v="7"/>
    <x v="11"/>
    <x v="1431"/>
    <d v="2016-04-01T04:00:00"/>
  </r>
  <r>
    <x v="1432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7"/>
    <x v="11"/>
    <x v="1432"/>
    <d v="2016-11-10T05:15:09"/>
  </r>
  <r>
    <x v="1433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.6633076923076924"/>
    <n v="97.731073446327684"/>
    <x v="7"/>
    <x v="11"/>
    <x v="1433"/>
    <d v="2015-07-08T14:00:23"/>
  </r>
  <r>
    <x v="1434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s v="photography/photobooks"/>
    <n v="1.0144545454545455"/>
    <n v="67.835866261398181"/>
    <x v="7"/>
    <x v="11"/>
    <x v="1434"/>
    <d v="2016-03-25T22:00:00"/>
  </r>
  <r>
    <x v="1435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1"/>
    <x v="1435"/>
    <d v="2016-10-23T08:20:01"/>
  </r>
  <r>
    <x v="1436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s v="photography/photobooks"/>
    <n v="2.7793846153846156"/>
    <n v="67.159851301115239"/>
    <x v="7"/>
    <x v="11"/>
    <x v="1436"/>
    <d v="2014-06-10T08:33:00"/>
  </r>
  <r>
    <x v="1437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1"/>
    <x v="1437"/>
    <d v="2016-03-22T20:01:00"/>
  </r>
  <r>
    <x v="1438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s v="photography/photobooks"/>
    <n v="1.1140000000000001"/>
    <n v="38.860465116279073"/>
    <x v="7"/>
    <x v="11"/>
    <x v="1438"/>
    <d v="2014-07-24T18:51:44"/>
  </r>
  <r>
    <x v="1439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7"/>
    <x v="11"/>
    <x v="1439"/>
    <d v="2010-05-15T08:10:00"/>
  </r>
  <r>
    <x v="1440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7"/>
    <x v="11"/>
    <x v="1440"/>
    <d v="2014-06-27T14:44:41"/>
  </r>
  <r>
    <x v="1441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1"/>
    <x v="1441"/>
    <d v="2017-02-14T22:59:00"/>
  </r>
  <r>
    <x v="1442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s v="photography/photobooks"/>
    <n v="1.0103500000000001"/>
    <n v="39.91506172839506"/>
    <x v="7"/>
    <x v="11"/>
    <x v="1442"/>
    <d v="2014-07-19T09:14:38"/>
  </r>
  <r>
    <x v="1443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7"/>
    <x v="11"/>
    <x v="1443"/>
    <d v="2015-11-18T15:00:04"/>
  </r>
  <r>
    <x v="1444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7"/>
    <x v="11"/>
    <x v="1444"/>
    <d v="2017-02-05T16:25:39"/>
  </r>
  <r>
    <x v="1445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s v="photography/photobooks"/>
    <n v="1.5001875"/>
    <n v="55.82093023255814"/>
    <x v="7"/>
    <x v="11"/>
    <x v="1445"/>
    <d v="2014-07-16T15:17:46"/>
  </r>
  <r>
    <x v="1446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7"/>
    <x v="11"/>
    <x v="1446"/>
    <d v="2015-09-27T14:20:40"/>
  </r>
  <r>
    <x v="1447"/>
    <s v="Eyes as Big as Plates"/>
    <s v="Eyes as Big as Plates - The book! Featuring over 50 portraits, field notes and behind the scenes stories from seniors around the world."/>
    <n v="300000"/>
    <n v="471567"/>
    <x v="0"/>
    <x v="13"/>
    <s v="NOK"/>
    <n v="1458104697"/>
    <n v="1455516297"/>
    <b v="1"/>
    <n v="555"/>
    <b v="1"/>
    <s v="photography/photobooks"/>
    <n v="1.57189"/>
    <n v="849.67027027027029"/>
    <x v="7"/>
    <x v="11"/>
    <x v="1447"/>
    <d v="2016-03-16T05:04:57"/>
  </r>
  <r>
    <x v="144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7"/>
    <x v="11"/>
    <x v="1448"/>
    <d v="2016-10-06T14:00:00"/>
  </r>
  <r>
    <x v="1449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7"/>
    <x v="11"/>
    <x v="1449"/>
    <d v="2014-12-06T06:00:00"/>
  </r>
  <r>
    <x v="1450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7"/>
    <x v="11"/>
    <x v="1450"/>
    <d v="2014-05-31T19:40:52"/>
  </r>
  <r>
    <x v="1451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7"/>
    <x v="11"/>
    <x v="1451"/>
    <d v="2014-06-20T21:59:00"/>
  </r>
  <r>
    <x v="1452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7"/>
    <x v="11"/>
    <x v="1452"/>
    <d v="2014-12-19T04:00:00"/>
  </r>
  <r>
    <x v="1453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7"/>
    <x v="11"/>
    <x v="1453"/>
    <d v="2016-06-07T04:01:31"/>
  </r>
  <r>
    <x v="1454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7"/>
    <x v="11"/>
    <x v="1454"/>
    <d v="2014-10-17T19:55:39"/>
  </r>
  <r>
    <x v="1455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7"/>
    <x v="11"/>
    <x v="1455"/>
    <d v="2014-12-23T00:00:00"/>
  </r>
  <r>
    <x v="1456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7"/>
    <x v="11"/>
    <x v="1456"/>
    <d v="2017-02-20T12:01:30"/>
  </r>
  <r>
    <x v="1457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7"/>
    <x v="11"/>
    <x v="1457"/>
    <d v="2016-08-18T16:52:18"/>
  </r>
  <r>
    <x v="1458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7"/>
    <x v="11"/>
    <x v="1458"/>
    <d v="2016-01-19T06:37:27"/>
  </r>
  <r>
    <x v="1459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7"/>
    <x v="11"/>
    <x v="1459"/>
    <d v="2017-03-14T13:24:46"/>
  </r>
  <r>
    <x v="1460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7"/>
    <x v="11"/>
    <x v="1460"/>
    <d v="2017-02-01T00:00:00"/>
  </r>
  <r>
    <x v="1461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7"/>
    <x v="11"/>
    <x v="1461"/>
    <d v="2015-03-19T14:05:20"/>
  </r>
  <r>
    <x v="1462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7"/>
    <x v="11"/>
    <x v="1462"/>
    <d v="2015-10-23T18:24:55"/>
  </r>
  <r>
    <x v="1463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7"/>
    <x v="11"/>
    <x v="1463"/>
    <d v="2014-12-01T03:00:00"/>
  </r>
  <r>
    <x v="1464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s v="photography/photobooks"/>
    <n v="4.8402000000000003"/>
    <n v="82.316326530612244"/>
    <x v="7"/>
    <x v="11"/>
    <x v="1464"/>
    <d v="2016-02-15T15:00:00"/>
  </r>
  <r>
    <x v="1465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7"/>
    <x v="11"/>
    <x v="1465"/>
    <d v="2016-05-02T03:59:00"/>
  </r>
  <r>
    <x v="1466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7"/>
    <x v="11"/>
    <x v="1466"/>
    <d v="2015-09-04T16:11:02"/>
  </r>
  <r>
    <x v="1467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7"/>
    <x v="11"/>
    <x v="1467"/>
    <d v="2016-05-23T22:00:00"/>
  </r>
  <r>
    <x v="1468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7"/>
    <x v="11"/>
    <x v="1468"/>
    <d v="2015-08-27T19:15:10"/>
  </r>
  <r>
    <x v="1469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1"/>
    <x v="1469"/>
    <d v="2016-08-06T18:00:00"/>
  </r>
  <r>
    <x v="1470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7"/>
    <x v="11"/>
    <x v="1470"/>
    <d v="2015-01-22T18:46:10"/>
  </r>
  <r>
    <x v="147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7"/>
    <x v="11"/>
    <x v="1471"/>
    <d v="2017-01-03T22:03:39"/>
  </r>
  <r>
    <x v="1472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7"/>
    <x v="11"/>
    <x v="1472"/>
    <d v="2014-11-26T01:15:00"/>
  </r>
  <r>
    <x v="1473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s v="photography/photobooks"/>
    <n v="1.1083333333333334"/>
    <n v="25.576923076923077"/>
    <x v="7"/>
    <x v="11"/>
    <x v="1473"/>
    <d v="2015-06-10T15:04:31"/>
  </r>
  <r>
    <x v="147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7"/>
    <x v="11"/>
    <x v="1474"/>
    <d v="2017-01-07T21:00:00"/>
  </r>
  <r>
    <x v="1475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7"/>
    <x v="11"/>
    <x v="1475"/>
    <d v="2016-08-27T03:59:00"/>
  </r>
  <r>
    <x v="1476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s v="photography/photobooks"/>
    <n v="1.1845454545454546"/>
    <n v="93.071428571428569"/>
    <x v="7"/>
    <x v="11"/>
    <x v="1476"/>
    <d v="2015-03-08T13:31:17"/>
  </r>
  <r>
    <x v="1477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7"/>
    <x v="11"/>
    <x v="1477"/>
    <d v="2016-12-22T02:00:00"/>
  </r>
  <r>
    <x v="1478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7"/>
    <x v="11"/>
    <x v="1478"/>
    <d v="2016-11-24T02:00:00"/>
  </r>
  <r>
    <x v="1479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s v="photography/photobooks"/>
    <n v="1.0495555555555556"/>
    <n v="59.408805031446541"/>
    <x v="7"/>
    <x v="11"/>
    <x v="1479"/>
    <d v="2015-11-13T15:00:00"/>
  </r>
  <r>
    <x v="1480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.29948"/>
    <n v="358.97237569060775"/>
    <x v="7"/>
    <x v="11"/>
    <x v="1480"/>
    <d v="2015-09-02T22:49:03"/>
  </r>
  <r>
    <x v="1481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1"/>
    <x v="1481"/>
    <d v="2017-03-01T19:00:00"/>
  </r>
  <r>
    <x v="1482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7"/>
    <x v="11"/>
    <x v="1482"/>
    <d v="2016-04-19T20:05:04"/>
  </r>
  <r>
    <x v="1483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7"/>
    <x v="11"/>
    <x v="1483"/>
    <d v="2015-03-19T17:45:23"/>
  </r>
  <r>
    <x v="1484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s v="photography/photobooks"/>
    <n v="2.6016666666666666"/>
    <n v="34.68888888888889"/>
    <x v="7"/>
    <x v="11"/>
    <x v="1484"/>
    <d v="2016-10-14T06:04:42"/>
  </r>
  <r>
    <x v="14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1"/>
    <x v="1485"/>
    <d v="2016-03-21T16:59:28"/>
  </r>
  <r>
    <x v="1486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.1052941176470588"/>
    <n v="104.38888888888889"/>
    <x v="7"/>
    <x v="11"/>
    <x v="1486"/>
    <d v="2015-04-03T20:02:33"/>
  </r>
  <r>
    <x v="1487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7"/>
    <x v="11"/>
    <x v="1487"/>
    <d v="2015-10-05T18:56:01"/>
  </r>
  <r>
    <x v="1488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7"/>
    <x v="11"/>
    <x v="1488"/>
    <d v="2016-08-29T04:01:09"/>
  </r>
  <r>
    <x v="1489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7"/>
    <x v="11"/>
    <x v="1489"/>
    <d v="2017-01-28T19:29:00"/>
  </r>
  <r>
    <x v="1490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7"/>
    <x v="11"/>
    <x v="1490"/>
    <d v="2016-07-14T22:56:32"/>
  </r>
  <r>
    <x v="1491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7"/>
    <x v="11"/>
    <x v="1491"/>
    <d v="2015-03-25T18:53:49"/>
  </r>
  <r>
    <x v="1492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7"/>
    <x v="11"/>
    <x v="1492"/>
    <d v="2016-02-25T16:08:33"/>
  </r>
  <r>
    <x v="1493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s v="photography/photobooks"/>
    <n v="1.55"/>
    <n v="51.666666666666664"/>
    <x v="7"/>
    <x v="11"/>
    <x v="1493"/>
    <d v="2015-09-12T13:37:40"/>
  </r>
  <r>
    <x v="1494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7"/>
    <x v="11"/>
    <x v="1494"/>
    <d v="2016-03-11T23:34:05"/>
  </r>
  <r>
    <x v="1495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7"/>
    <x v="11"/>
    <x v="1495"/>
    <d v="2016-10-23T20:50:40"/>
  </r>
  <r>
    <x v="1496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6"/>
    <x v="12"/>
    <x v="1496"/>
    <d v="2012-01-29T15:34:51"/>
  </r>
  <r>
    <x v="14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6"/>
    <x v="12"/>
    <x v="1497"/>
    <d v="2014-08-01T13:43:27"/>
  </r>
  <r>
    <x v="1498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6"/>
    <x v="12"/>
    <x v="1498"/>
    <d v="2012-04-08T18:19:38"/>
  </r>
  <r>
    <x v="1499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6"/>
    <x v="12"/>
    <x v="1499"/>
    <d v="2015-07-30T03:59:00"/>
  </r>
  <r>
    <x v="1500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6"/>
    <x v="12"/>
    <x v="1500"/>
    <d v="2011-06-30T15:19:23"/>
  </r>
  <r>
    <x v="1501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6"/>
    <x v="12"/>
    <x v="1501"/>
    <d v="2015-12-13T15:01:52"/>
  </r>
  <r>
    <x v="1502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6"/>
    <x v="12"/>
    <x v="1502"/>
    <d v="2013-04-12T01:01:27"/>
  </r>
  <r>
    <x v="1503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6"/>
    <x v="12"/>
    <x v="1503"/>
    <d v="2013-01-14T21:20:00"/>
  </r>
  <r>
    <x v="1504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6"/>
    <x v="12"/>
    <x v="1504"/>
    <d v="2011-08-21T20:05:57"/>
  </r>
  <r>
    <x v="1505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6"/>
    <x v="12"/>
    <x v="1505"/>
    <d v="2012-09-19T04:27:41"/>
  </r>
  <r>
    <x v="1506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6"/>
    <x v="12"/>
    <x v="1506"/>
    <d v="2011-12-07T17:53:11"/>
  </r>
  <r>
    <x v="1507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6"/>
    <x v="12"/>
    <x v="1507"/>
    <d v="2012-01-22T06:00:00"/>
  </r>
  <r>
    <x v="1508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s v="publishing/nonfiction"/>
    <n v="1.6"/>
    <n v="4.9230769230769234"/>
    <x v="6"/>
    <x v="12"/>
    <x v="1508"/>
    <d v="2013-09-29T10:11:01"/>
  </r>
  <r>
    <x v="1509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s v="publishing/nonfiction"/>
    <n v="1.2048000000000001"/>
    <n v="17.822485207100591"/>
    <x v="6"/>
    <x v="12"/>
    <x v="1509"/>
    <d v="2013-12-20T10:04:52"/>
  </r>
  <r>
    <x v="1510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.2552941176470589"/>
    <n v="187.19298245614036"/>
    <x v="6"/>
    <x v="12"/>
    <x v="1510"/>
    <d v="2015-05-09T05:00:00"/>
  </r>
  <r>
    <x v="1511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6"/>
    <x v="12"/>
    <x v="1511"/>
    <d v="2014-12-04T00:39:00"/>
  </r>
  <r>
    <x v="1512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6"/>
    <x v="12"/>
    <x v="1512"/>
    <d v="2013-11-21T04:59:00"/>
  </r>
  <r>
    <x v="1513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6"/>
    <x v="12"/>
    <x v="1513"/>
    <d v="2014-02-14T20:00:00"/>
  </r>
  <r>
    <x v="1514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6"/>
    <x v="12"/>
    <x v="1514"/>
    <d v="2014-12-01T04:59:00"/>
  </r>
  <r>
    <x v="1515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6"/>
    <x v="12"/>
    <x v="1515"/>
    <d v="2014-08-11T12:03:49"/>
  </r>
  <r>
    <x v="1516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6"/>
    <x v="12"/>
    <x v="1516"/>
    <d v="2015-06-21T03:31:22"/>
  </r>
  <r>
    <x v="1517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6"/>
    <x v="12"/>
    <x v="1517"/>
    <d v="2013-06-11T15:33:26"/>
  </r>
  <r>
    <x v="151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6"/>
    <x v="12"/>
    <x v="1518"/>
    <d v="2014-03-21T21:01:52"/>
  </r>
  <r>
    <x v="1519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6"/>
    <x v="12"/>
    <x v="1519"/>
    <d v="2012-04-16T21:00:00"/>
  </r>
  <r>
    <x v="1520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6"/>
    <x v="12"/>
    <x v="1520"/>
    <d v="2012-12-13T22:58:23"/>
  </r>
  <r>
    <x v="1521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6"/>
    <x v="12"/>
    <x v="1521"/>
    <d v="2013-05-03T13:44:05"/>
  </r>
  <r>
    <x v="1522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6"/>
    <x v="12"/>
    <x v="1522"/>
    <d v="2012-09-23T03:59:00"/>
  </r>
  <r>
    <x v="1523"/>
    <s v="Trash is Treasure"/>
    <s v="My creations are born in different cultural environment around the globe with Â« what is already there Â» and act as a social impulse"/>
    <n v="7000"/>
    <n v="7003"/>
    <x v="0"/>
    <x v="18"/>
    <s v="EUR"/>
    <n v="1421319240"/>
    <n v="1418649019"/>
    <b v="0"/>
    <n v="55"/>
    <b v="1"/>
    <s v="publishing/nonfiction"/>
    <n v="1.0004285714285714"/>
    <n v="127.32727272727273"/>
    <x v="6"/>
    <x v="12"/>
    <x v="1523"/>
    <d v="2015-01-15T10:54:00"/>
  </r>
  <r>
    <x v="1524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6"/>
    <x v="12"/>
    <x v="1524"/>
    <d v="2014-08-10T20:19:26"/>
  </r>
  <r>
    <x v="1525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6"/>
    <x v="12"/>
    <x v="1525"/>
    <d v="2017-01-28T22:35:30"/>
  </r>
  <r>
    <x v="1526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6"/>
    <x v="12"/>
    <x v="1526"/>
    <d v="2013-02-24T21:04:32"/>
  </r>
  <r>
    <x v="1527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6"/>
    <x v="12"/>
    <x v="1527"/>
    <d v="2011-08-04T15:07:55"/>
  </r>
  <r>
    <x v="1528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s v="publishing/nonfiction"/>
    <n v="1.117"/>
    <n v="53.19047619047619"/>
    <x v="6"/>
    <x v="12"/>
    <x v="1528"/>
    <d v="2016-10-16T11:00:00"/>
  </r>
  <r>
    <x v="1529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6"/>
    <x v="12"/>
    <x v="1529"/>
    <d v="2015-02-14T14:09:51"/>
  </r>
  <r>
    <x v="153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6"/>
    <x v="12"/>
    <x v="1530"/>
    <d v="2013-01-05T17:58:41"/>
  </r>
  <r>
    <x v="1531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6"/>
    <x v="12"/>
    <x v="1531"/>
    <d v="2013-05-20T00:41:00"/>
  </r>
  <r>
    <x v="1532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6"/>
    <x v="12"/>
    <x v="1532"/>
    <d v="2011-04-18T17:24:19"/>
  </r>
  <r>
    <x v="1533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6"/>
    <x v="12"/>
    <x v="1533"/>
    <d v="2012-12-06T01:18:34"/>
  </r>
  <r>
    <x v="1534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6"/>
    <x v="12"/>
    <x v="1534"/>
    <d v="2010-10-08T20:04:28"/>
  </r>
  <r>
    <x v="1535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s v="publishing/nonfiction"/>
    <n v="1.0192000000000001"/>
    <n v="51.474747474747474"/>
    <x v="6"/>
    <x v="12"/>
    <x v="1535"/>
    <d v="2014-07-09T07:55:39"/>
  </r>
  <r>
    <x v="1536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.7773333333333334"/>
    <n v="40.762589928057551"/>
    <x v="6"/>
    <x v="12"/>
    <x v="1536"/>
    <d v="2016-06-30T18:57:19"/>
  </r>
  <r>
    <x v="1537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6"/>
    <x v="12"/>
    <x v="1537"/>
    <d v="2014-07-14T19:32:39"/>
  </r>
  <r>
    <x v="1538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6"/>
    <x v="12"/>
    <x v="1538"/>
    <d v="2013-06-27T01:49:11"/>
  </r>
  <r>
    <x v="1539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6"/>
    <x v="12"/>
    <x v="1539"/>
    <d v="2015-03-07T15:18:45"/>
  </r>
  <r>
    <x v="154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6"/>
    <x v="12"/>
    <x v="1540"/>
    <d v="2014-12-18T12:08:53"/>
  </r>
  <r>
    <x v="154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.0419999999999998"/>
    <n v="59.360465116279073"/>
    <x v="6"/>
    <x v="12"/>
    <x v="1541"/>
    <d v="2015-12-16T06:59:00"/>
  </r>
  <r>
    <x v="1542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6"/>
    <x v="12"/>
    <x v="1542"/>
    <d v="2015-12-26T00:18:54"/>
  </r>
  <r>
    <x v="1543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6"/>
    <x v="12"/>
    <x v="1543"/>
    <d v="2016-02-12T17:45:44"/>
  </r>
  <r>
    <x v="1544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6"/>
    <x v="12"/>
    <x v="1544"/>
    <d v="2015-09-05T03:59:00"/>
  </r>
  <r>
    <x v="1545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6"/>
    <x v="12"/>
    <x v="1545"/>
    <d v="2013-03-11T00:00:00"/>
  </r>
  <r>
    <x v="154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s v="publishing/nonfiction"/>
    <n v="1.3025"/>
    <n v="24.421875"/>
    <x v="6"/>
    <x v="12"/>
    <x v="1546"/>
    <d v="2016-06-11T19:22:59"/>
  </r>
  <r>
    <x v="1547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s v="publishing/nonfiction"/>
    <n v="1.2267999999999999"/>
    <n v="25.347107438016529"/>
    <x v="6"/>
    <x v="12"/>
    <x v="1547"/>
    <d v="2012-11-30T10:00:00"/>
  </r>
  <r>
    <x v="1548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6"/>
    <x v="12"/>
    <x v="1548"/>
    <d v="2013-07-05T00:56:00"/>
  </r>
  <r>
    <x v="1549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6"/>
    <x v="12"/>
    <x v="1549"/>
    <d v="2013-03-01T05:59:00"/>
  </r>
  <r>
    <x v="1550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6"/>
    <x v="12"/>
    <x v="1550"/>
    <d v="2011-06-25T13:42:03"/>
  </r>
  <r>
    <x v="1551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6"/>
    <x v="12"/>
    <x v="1551"/>
    <d v="2011-07-06T19:33:10"/>
  </r>
  <r>
    <x v="1552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6"/>
    <x v="12"/>
    <x v="1552"/>
    <d v="2012-08-02T21:37:00"/>
  </r>
  <r>
    <x v="1553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s v="publishing/nonfiction"/>
    <n v="1.2598333333333334"/>
    <n v="28.632575757575758"/>
    <x v="6"/>
    <x v="12"/>
    <x v="1553"/>
    <d v="2014-06-21T17:12:52"/>
  </r>
  <r>
    <x v="1554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6"/>
    <x v="12"/>
    <x v="1554"/>
    <d v="2013-09-07T22:25:31"/>
  </r>
  <r>
    <x v="155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6"/>
    <x v="12"/>
    <x v="1555"/>
    <d v="2016-02-15T07:59:00"/>
  </r>
  <r>
    <x v="1556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3"/>
    <x v="13"/>
    <x v="1556"/>
    <d v="2014-09-25T21:16:44"/>
  </r>
  <r>
    <x v="1557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s v="theater/musical"/>
    <n v="1"/>
    <n v="83.333333333333329"/>
    <x v="3"/>
    <x v="13"/>
    <x v="1557"/>
    <d v="2015-05-18T20:58:47"/>
  </r>
  <r>
    <x v="1558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3"/>
    <x v="13"/>
    <x v="1558"/>
    <d v="2015-01-24T03:00:00"/>
  </r>
  <r>
    <x v="1559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3"/>
    <x v="13"/>
    <x v="1559"/>
    <d v="2015-05-09T03:59:00"/>
  </r>
  <r>
    <x v="1560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3"/>
    <x v="13"/>
    <x v="1560"/>
    <d v="2014-09-11T14:01:08"/>
  </r>
  <r>
    <x v="1561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3"/>
    <x v="13"/>
    <x v="1561"/>
    <d v="2015-02-23T18:22:59"/>
  </r>
  <r>
    <x v="1562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3"/>
    <x v="13"/>
    <x v="1562"/>
    <d v="2014-07-15T05:00:00"/>
  </r>
  <r>
    <x v="1563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3"/>
    <x v="13"/>
    <x v="1563"/>
    <d v="2016-03-04T23:57:26"/>
  </r>
  <r>
    <x v="1564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3"/>
    <x v="13"/>
    <x v="1564"/>
    <d v="2014-05-25T13:32:38"/>
  </r>
  <r>
    <x v="1565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s v="theater/musical"/>
    <n v="1.0092000000000001"/>
    <n v="162.7741935483871"/>
    <x v="3"/>
    <x v="13"/>
    <x v="1565"/>
    <d v="2015-05-07T14:01:04"/>
  </r>
  <r>
    <x v="1566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.06"/>
    <n v="88.333333333333329"/>
    <x v="3"/>
    <x v="13"/>
    <x v="1566"/>
    <d v="2014-09-15T06:08:00"/>
  </r>
  <r>
    <x v="1567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s v="theater/musical"/>
    <n v="1.0509677419354839"/>
    <n v="85.736842105263165"/>
    <x v="3"/>
    <x v="13"/>
    <x v="1567"/>
    <d v="2015-02-21T11:00:00"/>
  </r>
  <r>
    <x v="1568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3"/>
    <x v="13"/>
    <x v="1568"/>
    <d v="2016-06-04T22:57:33"/>
  </r>
  <r>
    <x v="1569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.08"/>
    <n v="72.972972972972968"/>
    <x v="3"/>
    <x v="13"/>
    <x v="1569"/>
    <d v="2014-06-15T15:16:04"/>
  </r>
  <r>
    <x v="1570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3"/>
    <x v="13"/>
    <x v="1570"/>
    <d v="2016-08-29T17:00:00"/>
  </r>
  <r>
    <x v="1571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3"/>
    <x v="13"/>
    <x v="1571"/>
    <d v="2014-10-13T04:59:00"/>
  </r>
  <r>
    <x v="1572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s v="theater/musical"/>
    <n v="1.3333333333333333"/>
    <n v="36.363636363636367"/>
    <x v="3"/>
    <x v="13"/>
    <x v="1572"/>
    <d v="2014-07-13T10:58:33"/>
  </r>
  <r>
    <x v="1573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3"/>
    <x v="13"/>
    <x v="1573"/>
    <d v="2015-01-30T16:53:34"/>
  </r>
  <r>
    <x v="1574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3"/>
    <x v="13"/>
    <x v="1574"/>
    <d v="2014-08-28T01:00:00"/>
  </r>
  <r>
    <x v="1575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3"/>
    <x v="13"/>
    <x v="1575"/>
    <d v="2015-01-18T18:33:38"/>
  </r>
  <r>
    <x v="1576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3"/>
    <x v="13"/>
    <x v="1576"/>
    <d v="2016-02-16T05:59:00"/>
  </r>
  <r>
    <x v="1577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3"/>
    <x v="13"/>
    <x v="1577"/>
    <d v="2016-04-29T03:59:00"/>
  </r>
  <r>
    <x v="1578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3"/>
    <x v="13"/>
    <x v="1578"/>
    <d v="2015-02-10T07:59:00"/>
  </r>
  <r>
    <x v="1579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3"/>
    <x v="13"/>
    <x v="1579"/>
    <d v="2016-04-02T23:51:13"/>
  </r>
  <r>
    <x v="1580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s v="theater/musical"/>
    <n v="1.1299999999999999"/>
    <n v="37.666666666666664"/>
    <x v="3"/>
    <x v="13"/>
    <x v="1580"/>
    <d v="2016-10-16T21:00:00"/>
  </r>
  <r>
    <x v="1581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3"/>
    <x v="13"/>
    <x v="1581"/>
    <d v="2015-06-03T00:00:00"/>
  </r>
  <r>
    <x v="1582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3"/>
    <x v="13"/>
    <x v="1582"/>
    <d v="2014-07-26T04:59:00"/>
  </r>
  <r>
    <x v="1583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s v="theater/musical"/>
    <n v="1.2963636363636364"/>
    <n v="25.464285714285715"/>
    <x v="3"/>
    <x v="13"/>
    <x v="1583"/>
    <d v="2016-04-15T20:48:27"/>
  </r>
  <r>
    <x v="1584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3"/>
    <x v="13"/>
    <x v="1584"/>
    <d v="2014-06-11T19:33:18"/>
  </r>
  <r>
    <x v="1585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3"/>
    <x v="13"/>
    <x v="1585"/>
    <d v="2014-12-01T20:25:15"/>
  </r>
  <r>
    <x v="1586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3"/>
    <x v="13"/>
    <x v="1586"/>
    <d v="2014-05-19T05:00:00"/>
  </r>
  <r>
    <x v="1587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3"/>
    <x v="13"/>
    <x v="1587"/>
    <d v="2015-08-26T02:35:53"/>
  </r>
  <r>
    <x v="1588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3"/>
    <x v="13"/>
    <x v="1588"/>
    <d v="2014-05-05T12:36:26"/>
  </r>
  <r>
    <x v="1589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s v="theater/musical"/>
    <n v="1"/>
    <n v="166.66666666666666"/>
    <x v="3"/>
    <x v="13"/>
    <x v="1589"/>
    <d v="2015-08-10T23:00:00"/>
  </r>
  <r>
    <x v="1590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s v="theater/musical"/>
    <n v="1.0624"/>
    <n v="47.428571428571431"/>
    <x v="3"/>
    <x v="13"/>
    <x v="1590"/>
    <d v="2015-08-02T19:31:29"/>
  </r>
  <r>
    <x v="1591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3"/>
    <x v="13"/>
    <x v="1591"/>
    <d v="2015-04-01T17:00:26"/>
  </r>
  <r>
    <x v="1592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3"/>
    <x v="13"/>
    <x v="1592"/>
    <d v="2016-05-29T00:36:00"/>
  </r>
  <r>
    <x v="1593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3"/>
    <x v="13"/>
    <x v="1593"/>
    <d v="2014-07-30T18:38:02"/>
  </r>
  <r>
    <x v="1594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3"/>
    <x v="13"/>
    <x v="1594"/>
    <d v="2014-07-03T04:00:45"/>
  </r>
  <r>
    <x v="1595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3"/>
    <x v="13"/>
    <x v="1595"/>
    <d v="2015-03-01T04:59:00"/>
  </r>
  <r>
    <x v="1596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3"/>
    <x v="13"/>
    <x v="1596"/>
    <d v="2014-06-12T17:28:10"/>
  </r>
  <r>
    <x v="1597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3"/>
    <x v="13"/>
    <x v="1597"/>
    <d v="2016-04-15T14:21:19"/>
  </r>
  <r>
    <x v="1598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s v="theater/musical"/>
    <n v="1"/>
    <n v="100"/>
    <x v="3"/>
    <x v="13"/>
    <x v="1598"/>
    <d v="2015-06-13T22:20:10"/>
  </r>
  <r>
    <x v="1599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3"/>
    <x v="13"/>
    <x v="1599"/>
    <d v="2016-05-18T00:00:00"/>
  </r>
  <r>
    <x v="1600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3"/>
    <x v="13"/>
    <x v="1600"/>
    <d v="2016-11-29T06:00:00"/>
  </r>
  <r>
    <x v="1601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3"/>
    <x v="13"/>
    <x v="1601"/>
    <d v="2016-11-15T02:08:00"/>
  </r>
  <r>
    <x v="1602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"/>
    <n v="100"/>
    <x v="3"/>
    <x v="13"/>
    <x v="1602"/>
    <d v="2015-04-09T19:00:55"/>
  </r>
  <r>
    <x v="1603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3"/>
    <x v="13"/>
    <x v="1603"/>
    <d v="2015-04-09T04:00:00"/>
  </r>
  <r>
    <x v="160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3"/>
    <x v="13"/>
    <x v="1604"/>
    <d v="2014-08-01T01:00:00"/>
  </r>
  <r>
    <x v="1605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3"/>
    <x v="13"/>
    <x v="1605"/>
    <d v="2014-09-27T04:00:00"/>
  </r>
  <r>
    <x v="1606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3"/>
    <x v="13"/>
    <x v="1606"/>
    <d v="2015-02-14T19:39:40"/>
  </r>
  <r>
    <x v="1607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3"/>
    <x v="13"/>
    <x v="1607"/>
    <d v="2016-03-26T16:39:00"/>
  </r>
  <r>
    <x v="1608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3"/>
    <x v="13"/>
    <x v="1608"/>
    <d v="2015-07-13T20:06:00"/>
  </r>
  <r>
    <x v="1609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3"/>
    <x v="13"/>
    <x v="1609"/>
    <d v="2014-09-08T21:11:25"/>
  </r>
  <r>
    <x v="161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s v="theater/musical"/>
    <n v="1.0175000000000001"/>
    <n v="75.370370370370367"/>
    <x v="3"/>
    <x v="13"/>
    <x v="1610"/>
    <d v="2016-07-24T23:00:00"/>
  </r>
  <r>
    <x v="1611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3"/>
    <x v="13"/>
    <x v="1611"/>
    <d v="2016-03-15T16:00:00"/>
  </r>
  <r>
    <x v="1612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.1499999999999999"/>
    <n v="115"/>
    <x v="3"/>
    <x v="13"/>
    <x v="1612"/>
    <d v="2016-07-10T23:32:12"/>
  </r>
  <r>
    <x v="1613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s v="theater/musical"/>
    <n v="1.5075000000000001"/>
    <n v="100.5"/>
    <x v="3"/>
    <x v="13"/>
    <x v="1613"/>
    <d v="2016-08-02T10:03:00"/>
  </r>
  <r>
    <x v="1614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3"/>
    <x v="13"/>
    <x v="1614"/>
    <d v="2016-05-27T00:54:35"/>
  </r>
  <r>
    <x v="1615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3"/>
    <x v="13"/>
    <x v="1615"/>
    <d v="2015-07-11T03:59:00"/>
  </r>
  <r>
    <x v="1616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5"/>
    <x v="14"/>
    <x v="1616"/>
    <d v="2016-09-24T05:26:27"/>
  </r>
  <r>
    <x v="1617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5"/>
    <x v="14"/>
    <x v="1617"/>
    <d v="2014-11-10T21:07:43"/>
  </r>
  <r>
    <x v="161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.0431999999999999"/>
    <n v="66.871794871794876"/>
    <x v="5"/>
    <x v="14"/>
    <x v="1618"/>
    <d v="2013-10-14T03:59:00"/>
  </r>
  <r>
    <x v="1619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5"/>
    <x v="14"/>
    <x v="1619"/>
    <d v="2016-12-08T08:00:00"/>
  </r>
  <r>
    <x v="1620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5"/>
    <x v="14"/>
    <x v="1620"/>
    <d v="2014-11-01T04:59:00"/>
  </r>
  <r>
    <x v="1621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5"/>
    <x v="14"/>
    <x v="1621"/>
    <d v="2016-09-05T03:59:00"/>
  </r>
  <r>
    <x v="1622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s v="music/metal"/>
    <n v="1.2200090909090908"/>
    <n v="28.553404255319148"/>
    <x v="5"/>
    <x v="14"/>
    <x v="1622"/>
    <d v="2014-03-10T14:00:00"/>
  </r>
  <r>
    <x v="1623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5"/>
    <x v="14"/>
    <x v="1623"/>
    <d v="2015-07-10T19:09:36"/>
  </r>
  <r>
    <x v="1624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5"/>
    <x v="14"/>
    <x v="1624"/>
    <d v="2015-04-14T19:00:33"/>
  </r>
  <r>
    <x v="1625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5"/>
    <x v="14"/>
    <x v="1625"/>
    <d v="2015-03-16T02:34:24"/>
  </r>
  <r>
    <x v="1626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5"/>
    <x v="14"/>
    <x v="1626"/>
    <d v="2016-04-25T04:59:00"/>
  </r>
  <r>
    <x v="1627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b v="0"/>
    <n v="70"/>
    <b v="1"/>
    <s v="music/metal"/>
    <n v="1.3045"/>
    <n v="37.271428571428572"/>
    <x v="5"/>
    <x v="14"/>
    <x v="1627"/>
    <d v="2016-07-31T19:45:00"/>
  </r>
  <r>
    <x v="1628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5"/>
    <x v="14"/>
    <x v="1628"/>
    <d v="2016-10-24T21:00:00"/>
  </r>
  <r>
    <x v="1629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5"/>
    <x v="14"/>
    <x v="1629"/>
    <d v="2015-02-16T19:58:29"/>
  </r>
  <r>
    <x v="1630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5"/>
    <x v="14"/>
    <x v="1630"/>
    <d v="2016-12-28T05:05:46"/>
  </r>
  <r>
    <x v="1631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5"/>
    <x v="14"/>
    <x v="1631"/>
    <d v="2016-07-24T03:00:17"/>
  </r>
  <r>
    <x v="1632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5"/>
    <x v="14"/>
    <x v="1632"/>
    <d v="2016-10-25T19:00:00"/>
  </r>
  <r>
    <x v="1633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"/>
    <n v="50"/>
    <x v="5"/>
    <x v="14"/>
    <x v="1633"/>
    <d v="2015-11-25T14:57:11"/>
  </r>
  <r>
    <x v="1634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s v="music/metal"/>
    <n v="1.4400583333333332"/>
    <n v="22.737763157894737"/>
    <x v="5"/>
    <x v="14"/>
    <x v="1634"/>
    <d v="2015-04-15T22:59:00"/>
  </r>
  <r>
    <x v="1635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5"/>
    <x v="14"/>
    <x v="1635"/>
    <d v="2015-06-04T00:00:00"/>
  </r>
  <r>
    <x v="1636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0"/>
    <x v="15"/>
    <x v="1636"/>
    <d v="2013-10-25T23:00:10"/>
  </r>
  <r>
    <x v="1637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0"/>
    <x v="15"/>
    <x v="1637"/>
    <d v="2015-08-21T17:55:13"/>
  </r>
  <r>
    <x v="1638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.0459624999999999"/>
    <n v="373.55803571428572"/>
    <x v="0"/>
    <x v="15"/>
    <x v="1638"/>
    <d v="2015-09-04T15:00:00"/>
  </r>
  <r>
    <x v="1639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0"/>
    <x v="15"/>
    <x v="1639"/>
    <d v="2015-12-09T06:59:00"/>
  </r>
  <r>
    <x v="1640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0"/>
    <x v="15"/>
    <x v="1640"/>
    <d v="2015-05-04T21:29:34"/>
  </r>
  <r>
    <x v="164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0"/>
    <x v="15"/>
    <x v="1641"/>
    <d v="2015-09-25T21:00:00"/>
  </r>
  <r>
    <x v="1642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0"/>
    <x v="15"/>
    <x v="1642"/>
    <d v="2016-02-10T22:13:36"/>
  </r>
  <r>
    <x v="1643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.7070000000000001"/>
    <n v="60.964285714285715"/>
    <x v="0"/>
    <x v="15"/>
    <x v="1643"/>
    <d v="2015-11-09T14:32:00"/>
  </r>
  <r>
    <x v="1644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0"/>
    <x v="15"/>
    <x v="1644"/>
    <d v="2016-01-10T00:51:36"/>
  </r>
  <r>
    <x v="1645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5"/>
    <x v="16"/>
    <x v="1645"/>
    <d v="2015-03-10T02:39:49"/>
  </r>
  <r>
    <x v="1646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5"/>
    <x v="16"/>
    <x v="1646"/>
    <d v="2012-07-10T23:48:00"/>
  </r>
  <r>
    <x v="1647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5"/>
    <x v="16"/>
    <x v="1647"/>
    <d v="2012-04-08T21:45:08"/>
  </r>
  <r>
    <x v="1648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5"/>
    <x v="16"/>
    <x v="1648"/>
    <d v="2012-11-27T12:00:00"/>
  </r>
  <r>
    <x v="1649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5"/>
    <x v="16"/>
    <x v="1649"/>
    <d v="2012-08-10T22:00:00"/>
  </r>
  <r>
    <x v="165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5"/>
    <x v="16"/>
    <x v="1650"/>
    <d v="2014-11-12T22:45:38"/>
  </r>
  <r>
    <x v="1651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.1116666666666666"/>
    <n v="416.875"/>
    <x v="5"/>
    <x v="16"/>
    <x v="1651"/>
    <d v="2015-12-03T21:30:00"/>
  </r>
  <r>
    <x v="165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5"/>
    <x v="16"/>
    <x v="1652"/>
    <d v="2010-06-01T04:59:00"/>
  </r>
  <r>
    <x v="1653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5"/>
    <x v="16"/>
    <x v="1653"/>
    <d v="2013-03-11T18:02:26"/>
  </r>
  <r>
    <x v="1654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5"/>
    <x v="16"/>
    <x v="1654"/>
    <d v="2012-12-15T18:52:08"/>
  </r>
  <r>
    <x v="16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5"/>
    <x v="16"/>
    <x v="1655"/>
    <d v="2010-07-22T06:00:00"/>
  </r>
  <r>
    <x v="1656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5"/>
    <x v="16"/>
    <x v="1656"/>
    <d v="2011-06-07T15:18:01"/>
  </r>
  <r>
    <x v="1657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5"/>
    <x v="16"/>
    <x v="1657"/>
    <d v="2011-04-16T03:59:00"/>
  </r>
  <r>
    <x v="1658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5"/>
    <x v="16"/>
    <x v="1658"/>
    <d v="2012-02-12T21:43:03"/>
  </r>
  <r>
    <x v="1659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5"/>
    <x v="16"/>
    <x v="1659"/>
    <d v="2015-10-20T17:55:22"/>
  </r>
  <r>
    <x v="1660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5"/>
    <x v="16"/>
    <x v="1660"/>
    <d v="2012-04-12T17:02:45"/>
  </r>
  <r>
    <x v="1661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5"/>
    <x v="16"/>
    <x v="1661"/>
    <d v="2014-03-04T21:00:00"/>
  </r>
  <r>
    <x v="1662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5"/>
    <x v="16"/>
    <x v="1662"/>
    <d v="2016-02-01T18:00:00"/>
  </r>
  <r>
    <x v="1663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5"/>
    <x v="16"/>
    <x v="1663"/>
    <d v="2015-03-25T21:36:06"/>
  </r>
  <r>
    <x v="1664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5"/>
    <x v="16"/>
    <x v="1664"/>
    <d v="2012-10-06T09:59:00"/>
  </r>
  <r>
    <x v="1665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5"/>
    <x v="16"/>
    <x v="1665"/>
    <d v="2012-07-14T05:19:03"/>
  </r>
  <r>
    <x v="1666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5"/>
    <x v="16"/>
    <x v="1666"/>
    <d v="2013-12-12T06:08:27"/>
  </r>
  <r>
    <x v="1667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5"/>
    <x v="16"/>
    <x v="1667"/>
    <d v="2011-09-27T04:59:00"/>
  </r>
  <r>
    <x v="1668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5"/>
    <x v="16"/>
    <x v="1668"/>
    <d v="2014-01-15T19:33:00"/>
  </r>
  <r>
    <x v="1669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5"/>
    <x v="16"/>
    <x v="1669"/>
    <d v="2013-10-11T00:00:00"/>
  </r>
  <r>
    <x v="167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5"/>
    <x v="16"/>
    <x v="1670"/>
    <d v="2010-11-02T00:26:00"/>
  </r>
  <r>
    <x v="1671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5"/>
    <x v="16"/>
    <x v="1671"/>
    <d v="2012-03-08T04:59:00"/>
  </r>
  <r>
    <x v="1672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5"/>
    <x v="16"/>
    <x v="1672"/>
    <d v="2013-05-07T15:33:14"/>
  </r>
  <r>
    <x v="1673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5"/>
    <x v="16"/>
    <x v="1673"/>
    <d v="2011-07-05T00:31:06"/>
  </r>
  <r>
    <x v="1674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5"/>
    <x v="16"/>
    <x v="1674"/>
    <d v="2013-07-07T13:24:42"/>
  </r>
  <r>
    <x v="1675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5"/>
    <x v="16"/>
    <x v="1675"/>
    <d v="2012-05-22T03:30:00"/>
  </r>
  <r>
    <x v="16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5"/>
    <x v="16"/>
    <x v="1676"/>
    <d v="2012-01-24T19:26:13"/>
  </r>
  <r>
    <x v="1677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5"/>
    <x v="16"/>
    <x v="1677"/>
    <d v="2014-09-27T03:08:27"/>
  </r>
  <r>
    <x v="1678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5"/>
    <x v="16"/>
    <x v="1678"/>
    <d v="2011-12-25T05:00:00"/>
  </r>
  <r>
    <x v="1679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5"/>
    <x v="16"/>
    <x v="1679"/>
    <d v="2014-06-21T04:59:00"/>
  </r>
  <r>
    <x v="1680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5"/>
    <x v="16"/>
    <x v="1680"/>
    <d v="2011-12-06T05:59:00"/>
  </r>
  <r>
    <x v="1681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5"/>
    <x v="16"/>
    <x v="1681"/>
    <d v="2012-06-15T03:59:00"/>
  </r>
  <r>
    <x v="1682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5"/>
    <x v="16"/>
    <x v="1682"/>
    <d v="2013-07-02T05:00:00"/>
  </r>
  <r>
    <x v="1683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5"/>
    <x v="16"/>
    <x v="1683"/>
    <d v="2013-03-10T22:38:28"/>
  </r>
  <r>
    <x v="1684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5"/>
    <x v="16"/>
    <x v="1684"/>
    <d v="2011-06-15T03:59:00"/>
  </r>
  <r>
    <x v="1685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5"/>
    <x v="16"/>
    <x v="1685"/>
    <d v="2012-05-16T04:59:00"/>
  </r>
  <r>
    <x v="1686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5"/>
    <x v="16"/>
    <x v="1686"/>
    <d v="2011-11-24T03:53:16"/>
  </r>
  <r>
    <x v="1687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5"/>
    <x v="16"/>
    <x v="1687"/>
    <d v="2012-06-04T17:19:55"/>
  </r>
  <r>
    <x v="1688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5"/>
    <x v="16"/>
    <x v="1688"/>
    <d v="2014-05-04T06:59:00"/>
  </r>
  <r>
    <x v="1689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5"/>
    <x v="16"/>
    <x v="1689"/>
    <d v="2012-07-15T20:03:07"/>
  </r>
  <r>
    <x v="1690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5"/>
    <x v="16"/>
    <x v="1690"/>
    <d v="2011-12-14T04:59:00"/>
  </r>
  <r>
    <x v="1691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5"/>
    <x v="16"/>
    <x v="1691"/>
    <d v="2011-09-08T04:54:18"/>
  </r>
  <r>
    <x v="1692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5"/>
    <x v="16"/>
    <x v="1692"/>
    <d v="2010-09-11T03:59:00"/>
  </r>
  <r>
    <x v="1693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5"/>
    <x v="16"/>
    <x v="1693"/>
    <d v="2013-08-02T01:49:54"/>
  </r>
  <r>
    <x v="1694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5"/>
    <x v="16"/>
    <x v="1694"/>
    <d v="2013-02-24T09:09:15"/>
  </r>
  <r>
    <x v="1695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5"/>
    <x v="16"/>
    <x v="1695"/>
    <d v="2011-03-01T20:00:00"/>
  </r>
  <r>
    <x v="1696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5"/>
    <x v="16"/>
    <x v="1696"/>
    <d v="2011-10-07T16:58:52"/>
  </r>
  <r>
    <x v="1697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5"/>
    <x v="16"/>
    <x v="1697"/>
    <d v="2012-12-22T21:30:32"/>
  </r>
  <r>
    <x v="1698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5"/>
    <x v="16"/>
    <x v="1698"/>
    <d v="2012-03-05T03:00:00"/>
  </r>
  <r>
    <x v="1699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5"/>
    <x v="16"/>
    <x v="1699"/>
    <d v="2011-10-02T17:36:13"/>
  </r>
  <r>
    <x v="1700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5"/>
    <x v="16"/>
    <x v="1700"/>
    <d v="2012-10-26T03:59:00"/>
  </r>
  <r>
    <x v="1701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5"/>
    <x v="16"/>
    <x v="1701"/>
    <d v="2011-12-01T15:02:15"/>
  </r>
  <r>
    <x v="1702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5"/>
    <x v="16"/>
    <x v="1702"/>
    <d v="2012-03-08T02:43:55"/>
  </r>
  <r>
    <x v="1703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5"/>
    <x v="16"/>
    <x v="1703"/>
    <d v="2015-07-02T03:40:00"/>
  </r>
  <r>
    <x v="1704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5"/>
    <x v="16"/>
    <x v="1704"/>
    <d v="2012-06-30T03:59:00"/>
  </r>
  <r>
    <x v="1705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5"/>
    <x v="16"/>
    <x v="1705"/>
    <d v="2012-02-13T03:35:14"/>
  </r>
  <r>
    <x v="1706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5"/>
    <x v="16"/>
    <x v="1706"/>
    <d v="2011-05-05T20:50:48"/>
  </r>
  <r>
    <x v="1707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5"/>
    <x v="16"/>
    <x v="1707"/>
    <d v="2012-11-09T19:07:07"/>
  </r>
  <r>
    <x v="1708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5"/>
    <x v="16"/>
    <x v="1708"/>
    <d v="2013-05-31T00:00:00"/>
  </r>
  <r>
    <x v="1709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5"/>
    <x v="16"/>
    <x v="1709"/>
    <d v="2014-11-21T04:00:00"/>
  </r>
  <r>
    <x v="171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5"/>
    <x v="16"/>
    <x v="1710"/>
    <d v="2013-01-26T05:09:34"/>
  </r>
  <r>
    <x v="1711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5"/>
    <x v="16"/>
    <x v="1711"/>
    <d v="2014-11-12T18:03:13"/>
  </r>
  <r>
    <x v="1712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5"/>
    <x v="16"/>
    <x v="1712"/>
    <d v="2012-09-10T03:55:00"/>
  </r>
  <r>
    <x v="1713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5"/>
    <x v="16"/>
    <x v="1713"/>
    <d v="2015-07-05T17:00:17"/>
  </r>
  <r>
    <x v="1714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5"/>
    <x v="16"/>
    <x v="1714"/>
    <d v="2014-05-28T04:59:00"/>
  </r>
  <r>
    <x v="17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5"/>
    <x v="16"/>
    <x v="1715"/>
    <d v="2011-08-15T01:00:00"/>
  </r>
  <r>
    <x v="1716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5"/>
    <x v="16"/>
    <x v="1716"/>
    <d v="2013-04-15T22:16:33"/>
  </r>
  <r>
    <x v="1717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5"/>
    <x v="16"/>
    <x v="1717"/>
    <d v="2014-09-23T20:46:16"/>
  </r>
  <r>
    <x v="1718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5"/>
    <x v="16"/>
    <x v="1718"/>
    <d v="2010-12-09T04:59:00"/>
  </r>
  <r>
    <x v="1719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5"/>
    <x v="16"/>
    <x v="1719"/>
    <d v="2011-02-20T01:56:41"/>
  </r>
  <r>
    <x v="1720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5"/>
    <x v="16"/>
    <x v="1720"/>
    <d v="2012-10-02T18:40:03"/>
  </r>
  <r>
    <x v="1721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5"/>
    <x v="16"/>
    <x v="1721"/>
    <d v="2015-10-27T04:59:00"/>
  </r>
  <r>
    <x v="1722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5"/>
    <x v="16"/>
    <x v="1722"/>
    <d v="2011-07-24T20:08:56"/>
  </r>
  <r>
    <x v="1723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5"/>
    <x v="16"/>
    <x v="1723"/>
    <d v="2012-08-16T03:07:25"/>
  </r>
  <r>
    <x v="1724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5"/>
    <x v="16"/>
    <x v="1724"/>
    <d v="2014-01-01T23:08:56"/>
  </r>
  <r>
    <x v="1725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5"/>
    <x v="16"/>
    <x v="1725"/>
    <d v="2013-06-21T03:31:36"/>
  </r>
  <r>
    <x v="1726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5"/>
    <x v="16"/>
    <x v="1726"/>
    <d v="2013-12-31T07:00:00"/>
  </r>
  <r>
    <x v="1727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5"/>
    <x v="16"/>
    <x v="1727"/>
    <d v="2011-12-13T03:39:56"/>
  </r>
  <r>
    <x v="1728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5"/>
    <x v="16"/>
    <x v="1728"/>
    <d v="2011-01-01T04:59:00"/>
  </r>
  <r>
    <x v="1729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5"/>
    <x v="16"/>
    <x v="1729"/>
    <d v="2014-08-08T18:00:00"/>
  </r>
  <r>
    <x v="1730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5"/>
    <x v="16"/>
    <x v="1730"/>
    <d v="2012-03-10T04:02:09"/>
  </r>
  <r>
    <x v="1731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5"/>
    <x v="16"/>
    <x v="1731"/>
    <d v="2012-05-05T19:15:28"/>
  </r>
  <r>
    <x v="1732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5"/>
    <x v="16"/>
    <x v="1732"/>
    <d v="2014-08-29T01:00:00"/>
  </r>
  <r>
    <x v="1733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5"/>
    <x v="16"/>
    <x v="1733"/>
    <d v="2013-03-09T23:42:17"/>
  </r>
  <r>
    <x v="1734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5"/>
    <x v="16"/>
    <x v="1734"/>
    <d v="2013-03-21T18:03:35"/>
  </r>
  <r>
    <x v="1735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5"/>
    <x v="16"/>
    <x v="1735"/>
    <d v="2014-05-07T00:06:29"/>
  </r>
  <r>
    <x v="1736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5"/>
    <x v="16"/>
    <x v="1736"/>
    <d v="2014-04-18T23:00:00"/>
  </r>
  <r>
    <x v="1737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5"/>
    <x v="16"/>
    <x v="1737"/>
    <d v="2012-05-03T23:00:26"/>
  </r>
  <r>
    <x v="17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5"/>
    <x v="16"/>
    <x v="1738"/>
    <d v="2012-06-07T13:14:17"/>
  </r>
  <r>
    <x v="1739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5"/>
    <x v="16"/>
    <x v="1739"/>
    <d v="2012-05-05T17:25:43"/>
  </r>
  <r>
    <x v="174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5"/>
    <x v="16"/>
    <x v="1740"/>
    <d v="2009-12-09T18:24:00"/>
  </r>
  <r>
    <x v="1741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5"/>
    <x v="16"/>
    <x v="1741"/>
    <d v="2010-02-15T05:00:00"/>
  </r>
  <r>
    <x v="1742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5"/>
    <x v="16"/>
    <x v="1742"/>
    <d v="2009-09-26T03:59:00"/>
  </r>
  <r>
    <x v="174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5"/>
    <x v="16"/>
    <x v="1743"/>
    <d v="2013-12-15T01:58:05"/>
  </r>
  <r>
    <x v="1744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5"/>
    <x v="16"/>
    <x v="1744"/>
    <d v="2014-04-02T18:36:40"/>
  </r>
  <r>
    <x v="1745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5"/>
    <x v="16"/>
    <x v="1745"/>
    <d v="2011-10-01T03:00:00"/>
  </r>
  <r>
    <x v="1746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5"/>
    <x v="16"/>
    <x v="1746"/>
    <d v="2012-07-19T04:28:16"/>
  </r>
  <r>
    <x v="1747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5"/>
    <x v="16"/>
    <x v="1747"/>
    <d v="2013-04-16T19:00:00"/>
  </r>
  <r>
    <x v="1748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.111"/>
    <n v="51.674418604651166"/>
    <x v="5"/>
    <x v="16"/>
    <x v="1748"/>
    <d v="2015-09-30T19:29:00"/>
  </r>
  <r>
    <x v="1749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5"/>
    <x v="16"/>
    <x v="1749"/>
    <d v="2012-09-23T17:15:48"/>
  </r>
  <r>
    <x v="1750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5"/>
    <x v="16"/>
    <x v="1750"/>
    <d v="2013-05-09T02:27:33"/>
  </r>
  <r>
    <x v="1751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5"/>
    <x v="16"/>
    <x v="1751"/>
    <d v="2012-05-10T17:00:00"/>
  </r>
  <r>
    <x v="1752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5"/>
    <x v="16"/>
    <x v="1752"/>
    <d v="2012-10-28T05:00:00"/>
  </r>
  <r>
    <x v="1753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5"/>
    <x v="16"/>
    <x v="1753"/>
    <d v="2011-02-08T10:18:49"/>
  </r>
  <r>
    <x v="1754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5"/>
    <x v="16"/>
    <x v="1754"/>
    <d v="2012-05-24T01:47:35"/>
  </r>
  <r>
    <x v="1755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5"/>
    <x v="16"/>
    <x v="1755"/>
    <d v="2012-01-25T23:49:52"/>
  </r>
  <r>
    <x v="1756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5"/>
    <x v="16"/>
    <x v="1756"/>
    <d v="2010-09-04T01:03:00"/>
  </r>
  <r>
    <x v="1757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5"/>
    <x v="16"/>
    <x v="1757"/>
    <d v="2012-11-10T18:57:49"/>
  </r>
  <r>
    <x v="1758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5"/>
    <x v="16"/>
    <x v="1758"/>
    <d v="2010-10-11T00:16:16"/>
  </r>
  <r>
    <x v="1759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5"/>
    <x v="16"/>
    <x v="1759"/>
    <d v="2010-07-10T22:00:00"/>
  </r>
  <r>
    <x v="1760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5"/>
    <x v="16"/>
    <x v="1760"/>
    <d v="2014-11-03T08:52:50"/>
  </r>
  <r>
    <x v="1761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5"/>
    <x v="16"/>
    <x v="1761"/>
    <d v="2012-08-12T16:35:45"/>
  </r>
  <r>
    <x v="176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5"/>
    <x v="16"/>
    <x v="1762"/>
    <d v="2013-01-13T22:48:33"/>
  </r>
  <r>
    <x v="1763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5"/>
    <x v="16"/>
    <x v="1763"/>
    <d v="2012-07-28T02:00:00"/>
  </r>
  <r>
    <x v="1764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5"/>
    <x v="16"/>
    <x v="1764"/>
    <d v="2015-10-10T22:28:04"/>
  </r>
  <r>
    <x v="176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5"/>
    <x v="16"/>
    <x v="1765"/>
    <d v="2012-04-30T15:30:08"/>
  </r>
  <r>
    <x v="1766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5"/>
    <x v="16"/>
    <x v="1766"/>
    <d v="2011-08-01T18:46:23"/>
  </r>
  <r>
    <x v="1767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5"/>
    <x v="16"/>
    <x v="1767"/>
    <d v="2012-05-01T17:00:03"/>
  </r>
  <r>
    <x v="1768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5"/>
    <x v="16"/>
    <x v="1768"/>
    <d v="2011-09-15T22:00:03"/>
  </r>
  <r>
    <x v="1769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5"/>
    <x v="16"/>
    <x v="1769"/>
    <d v="2011-10-12T23:57:59"/>
  </r>
  <r>
    <x v="1770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5"/>
    <x v="16"/>
    <x v="1770"/>
    <d v="2012-04-22T16:59:36"/>
  </r>
  <r>
    <x v="1771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5"/>
    <x v="16"/>
    <x v="1771"/>
    <d v="2012-05-27T01:59:57"/>
  </r>
  <r>
    <x v="1772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5"/>
    <x v="16"/>
    <x v="1772"/>
    <d v="2011-11-16T16:11:48"/>
  </r>
  <r>
    <x v="1773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5"/>
    <x v="16"/>
    <x v="1773"/>
    <d v="2013-05-09T16:33:59"/>
  </r>
  <r>
    <x v="1774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5"/>
    <x v="16"/>
    <x v="1774"/>
    <d v="2012-06-23T05:27:56"/>
  </r>
  <r>
    <x v="1775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5"/>
    <x v="16"/>
    <x v="1775"/>
    <d v="2011-01-16T01:51:00"/>
  </r>
  <r>
    <x v="1776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5"/>
    <x v="16"/>
    <x v="1776"/>
    <d v="2012-06-16T09:59:00"/>
  </r>
  <r>
    <x v="1777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5"/>
    <x v="16"/>
    <x v="1777"/>
    <d v="2013-04-29T04:02:20"/>
  </r>
  <r>
    <x v="1778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5"/>
    <x v="16"/>
    <x v="1778"/>
    <d v="2012-05-23T15:29:04"/>
  </r>
  <r>
    <x v="1779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5"/>
    <x v="16"/>
    <x v="1779"/>
    <d v="2012-06-06T22:42:55"/>
  </r>
  <r>
    <x v="1780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5"/>
    <x v="16"/>
    <x v="1780"/>
    <d v="2013-03-29T22:54:52"/>
  </r>
  <r>
    <x v="1781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5"/>
    <x v="16"/>
    <x v="1781"/>
    <d v="2011-08-05T21:05:38"/>
  </r>
  <r>
    <x v="1782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5"/>
    <x v="16"/>
    <x v="1782"/>
    <d v="2015-01-27T23:13:07"/>
  </r>
  <r>
    <x v="1783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5"/>
    <x v="16"/>
    <x v="1783"/>
    <d v="2012-12-31T18:00:00"/>
  </r>
  <r>
    <x v="1784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5"/>
    <x v="16"/>
    <x v="1784"/>
    <d v="2012-06-23T18:32:55"/>
  </r>
  <r>
    <x v="1785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0"/>
    <x v="17"/>
    <x v="1785"/>
    <d v="2014-05-15T06:58:51"/>
  </r>
  <r>
    <x v="1786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0"/>
    <x v="17"/>
    <x v="1786"/>
    <d v="2011-07-04T19:52:20"/>
  </r>
  <r>
    <x v="1787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0"/>
    <x v="17"/>
    <x v="1787"/>
    <d v="2016-08-11T06:28:36"/>
  </r>
  <r>
    <x v="1788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0"/>
    <x v="17"/>
    <x v="1788"/>
    <d v="2014-05-01T14:01:30"/>
  </r>
  <r>
    <x v="1789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17"/>
    <x v="1789"/>
    <d v="2015-07-12T06:02:38"/>
  </r>
  <r>
    <x v="179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0"/>
    <x v="17"/>
    <x v="1790"/>
    <d v="2014-04-20T02:36:01"/>
  </r>
  <r>
    <x v="179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0"/>
    <x v="17"/>
    <x v="1791"/>
    <d v="2009-11-23T05:59:00"/>
  </r>
  <r>
    <x v="1792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0"/>
    <x v="17"/>
    <x v="1792"/>
    <d v="2016-06-06T17:02:00"/>
  </r>
  <r>
    <x v="1793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s v="technology/hardware"/>
    <n v="1.0600260000000001"/>
    <n v="56.204984093319197"/>
    <x v="0"/>
    <x v="17"/>
    <x v="1793"/>
    <d v="2014-07-10T10:09:11"/>
  </r>
  <r>
    <x v="1794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0"/>
    <x v="17"/>
    <x v="1794"/>
    <d v="2011-04-22T04:21:13"/>
  </r>
  <r>
    <x v="1795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0"/>
    <x v="17"/>
    <x v="1795"/>
    <d v="2016-11-07T11:05:37"/>
  </r>
  <r>
    <x v="1796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.9847237142857144"/>
    <n v="101.85532258064516"/>
    <x v="0"/>
    <x v="17"/>
    <x v="1796"/>
    <d v="2013-10-16T14:33:35"/>
  </r>
  <r>
    <x v="1797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0"/>
    <x v="17"/>
    <x v="1797"/>
    <d v="2012-03-02T03:00:00"/>
  </r>
  <r>
    <x v="1798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0"/>
    <x v="17"/>
    <x v="1798"/>
    <d v="2016-03-12T05:00:00"/>
  </r>
  <r>
    <x v="179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0"/>
    <x v="17"/>
    <x v="1799"/>
    <d v="2012-05-23T19:00:00"/>
  </r>
  <r>
    <x v="180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0"/>
    <x v="17"/>
    <x v="1800"/>
    <d v="2015-04-18T21:10:05"/>
  </r>
  <r>
    <x v="1801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0"/>
    <x v="17"/>
    <x v="1801"/>
    <d v="2012-10-27T02:21:53"/>
  </r>
  <r>
    <x v="1802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0"/>
    <x v="17"/>
    <x v="1802"/>
    <d v="2013-03-23T22:42:41"/>
  </r>
  <r>
    <x v="1803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0"/>
    <x v="17"/>
    <x v="1803"/>
    <d v="2014-10-01T00:00:00"/>
  </r>
  <r>
    <x v="1804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x v="17"/>
    <x v="1804"/>
    <d v="2014-12-21T08:42:21"/>
  </r>
  <r>
    <x v="1805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0"/>
    <x v="17"/>
    <x v="1805"/>
    <d v="2012-10-06T03:59:00"/>
  </r>
  <r>
    <x v="1806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0"/>
    <x v="17"/>
    <x v="1806"/>
    <d v="2014-05-13T18:43:56"/>
  </r>
  <r>
    <x v="1807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s v="technology/hardware"/>
    <n v="1.268842105263158"/>
    <n v="117.6"/>
    <x v="0"/>
    <x v="17"/>
    <x v="1807"/>
    <d v="2014-09-16T10:18:54"/>
  </r>
  <r>
    <x v="1808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s v="technology/hardware"/>
    <n v="2.5957748878923765"/>
    <n v="180.75185011709601"/>
    <x v="0"/>
    <x v="17"/>
    <x v="1808"/>
    <d v="2016-04-22T06:32:52"/>
  </r>
  <r>
    <x v="1809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0"/>
    <x v="17"/>
    <x v="1809"/>
    <d v="2012-01-12T01:00:00"/>
  </r>
  <r>
    <x v="1810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0"/>
    <x v="17"/>
    <x v="1810"/>
    <d v="2014-08-14T12:58:18"/>
  </r>
  <r>
    <x v="1811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0"/>
    <x v="17"/>
    <x v="1811"/>
    <d v="2014-05-01T15:55:29"/>
  </r>
  <r>
    <x v="1812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0"/>
    <x v="17"/>
    <x v="1812"/>
    <d v="2016-12-03T15:05:15"/>
  </r>
  <r>
    <x v="1813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s v="technology/hardware"/>
    <n v="5.7907999999999999"/>
    <n v="61.375728669846318"/>
    <x v="0"/>
    <x v="17"/>
    <x v="1813"/>
    <d v="2016-08-05T19:01:08"/>
  </r>
  <r>
    <x v="1814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0"/>
    <x v="17"/>
    <x v="1814"/>
    <d v="2013-04-20T03:38:21"/>
  </r>
  <r>
    <x v="1815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0"/>
    <x v="17"/>
    <x v="1815"/>
    <d v="2013-11-15T04:00:00"/>
  </r>
  <r>
    <x v="1816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0"/>
    <x v="17"/>
    <x v="1816"/>
    <d v="2012-11-18T01:17:24"/>
  </r>
  <r>
    <x v="1817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0"/>
    <x v="17"/>
    <x v="1817"/>
    <d v="2016-08-06T07:00:00"/>
  </r>
  <r>
    <x v="181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s v="technology/hardware"/>
    <n v="3.7549600000000001"/>
    <n v="186.81393034825871"/>
    <x v="0"/>
    <x v="17"/>
    <x v="1818"/>
    <d v="2013-08-19T08:01:09"/>
  </r>
  <r>
    <x v="1819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0"/>
    <x v="17"/>
    <x v="1819"/>
    <d v="2013-03-10T18:07:31"/>
  </r>
  <r>
    <x v="1820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s v="technology/hardware"/>
    <n v="3.4660000000000002"/>
    <n v="29.310782241014799"/>
    <x v="0"/>
    <x v="17"/>
    <x v="1820"/>
    <d v="2013-07-13T21:35:25"/>
  </r>
  <r>
    <x v="1821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0"/>
    <x v="17"/>
    <x v="1821"/>
    <d v="2015-12-19T07:59:00"/>
  </r>
  <r>
    <x v="1822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0"/>
    <x v="17"/>
    <x v="1822"/>
    <d v="2012-06-12T07:00:00"/>
  </r>
  <r>
    <x v="1823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0"/>
    <x v="17"/>
    <x v="1823"/>
    <d v="2015-11-19T04:59:00"/>
  </r>
  <r>
    <x v="1824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17"/>
    <x v="1824"/>
    <d v="2016-04-03T12:01:02"/>
  </r>
  <r>
    <x v="1825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17"/>
    <x v="1825"/>
    <d v="2015-06-12T20:00:00"/>
  </r>
  <r>
    <x v="1826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0"/>
    <x v="17"/>
    <x v="1826"/>
    <d v="2017-01-23T17:05:43"/>
  </r>
  <r>
    <x v="1827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0"/>
    <x v="17"/>
    <x v="1827"/>
    <d v="2010-07-02T23:00:00"/>
  </r>
  <r>
    <x v="1828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0"/>
    <x v="17"/>
    <x v="1828"/>
    <d v="2014-07-10T14:31:03"/>
  </r>
  <r>
    <x v="1829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0"/>
    <x v="17"/>
    <x v="1829"/>
    <d v="2013-10-16T03:59:00"/>
  </r>
  <r>
    <x v="1830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0"/>
    <x v="17"/>
    <x v="1830"/>
    <d v="2014-12-03T13:00:45"/>
  </r>
  <r>
    <x v="1831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0"/>
    <x v="17"/>
    <x v="1831"/>
    <d v="2010-08-24T04:00:00"/>
  </r>
  <r>
    <x v="183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0"/>
    <x v="17"/>
    <x v="1832"/>
    <d v="2011-09-19T14:30:22"/>
  </r>
  <r>
    <x v="1833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17"/>
    <x v="1833"/>
    <d v="2016-11-23T08:45:43"/>
  </r>
  <r>
    <x v="1834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0"/>
    <x v="17"/>
    <x v="1834"/>
    <d v="2016-08-18T23:54:51"/>
  </r>
  <r>
    <x v="1835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0"/>
    <x v="17"/>
    <x v="1835"/>
    <d v="2016-01-11T23:00:00"/>
  </r>
  <r>
    <x v="1836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0"/>
    <x v="17"/>
    <x v="1836"/>
    <d v="2015-02-05T19:44:01"/>
  </r>
  <r>
    <x v="1837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0"/>
    <x v="17"/>
    <x v="1837"/>
    <d v="2016-07-08T23:03:34"/>
  </r>
  <r>
    <x v="1838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0"/>
    <x v="17"/>
    <x v="1838"/>
    <d v="2013-03-25T04:08:59"/>
  </r>
  <r>
    <x v="1839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0"/>
    <x v="17"/>
    <x v="1839"/>
    <d v="2011-09-09T21:02:43"/>
  </r>
  <r>
    <x v="1840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0"/>
    <x v="17"/>
    <x v="1840"/>
    <d v="2013-03-09T21:08:19"/>
  </r>
  <r>
    <x v="1841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0"/>
    <x v="17"/>
    <x v="1841"/>
    <d v="2012-03-24T04:00:00"/>
  </r>
  <r>
    <x v="1842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17"/>
    <x v="1842"/>
    <d v="2015-08-13T08:46:49"/>
  </r>
  <r>
    <x v="1843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0"/>
    <x v="17"/>
    <x v="1843"/>
    <d v="2016-09-22T17:00:21"/>
  </r>
  <r>
    <x v="1844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0"/>
    <x v="17"/>
    <x v="1844"/>
    <d v="2014-05-14T23:04:00"/>
  </r>
  <r>
    <x v="1845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0"/>
    <x v="17"/>
    <x v="1845"/>
    <d v="2014-09-24T01:41:37"/>
  </r>
  <r>
    <x v="1846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0"/>
    <x v="17"/>
    <x v="1846"/>
    <d v="2016-06-11T13:39:32"/>
  </r>
  <r>
    <x v="1847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0"/>
    <x v="17"/>
    <x v="1847"/>
    <d v="2015-06-11T10:05:53"/>
  </r>
  <r>
    <x v="1848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0"/>
    <x v="17"/>
    <x v="1848"/>
    <d v="2012-08-13T03:00:00"/>
  </r>
  <r>
    <x v="1849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17"/>
    <x v="1849"/>
    <d v="2015-06-11T04:25:46"/>
  </r>
  <r>
    <x v="1850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0"/>
    <x v="17"/>
    <x v="1850"/>
    <d v="2014-04-21T03:59:00"/>
  </r>
  <r>
    <x v="185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0"/>
    <x v="17"/>
    <x v="1851"/>
    <d v="2015-03-30T18:31:59"/>
  </r>
  <r>
    <x v="1852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0"/>
    <x v="17"/>
    <x v="1852"/>
    <d v="2010-03-15T21:55:00"/>
  </r>
  <r>
    <x v="1853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0"/>
    <x v="17"/>
    <x v="1853"/>
    <d v="2014-08-27T00:31:21"/>
  </r>
  <r>
    <x v="1854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s v="technology/hardware"/>
    <n v="2.26239013671875"/>
    <n v="118.6144"/>
    <x v="0"/>
    <x v="17"/>
    <x v="1854"/>
    <d v="2012-11-29T23:54:56"/>
  </r>
  <r>
    <x v="1855"/>
    <s v="Linkio: the $100 Smart Home Devices Solution"/>
    <s v="With Linkio you can use your smartphone to control every electronic you own- for only $100!"/>
    <n v="50000"/>
    <n v="60175"/>
    <x v="0"/>
    <x v="18"/>
    <s v="EUR"/>
    <n v="1420765200"/>
    <n v="1417506853"/>
    <b v="1"/>
    <n v="508"/>
    <b v="1"/>
    <s v="technology/hardware"/>
    <n v="1.2035"/>
    <n v="118.45472440944881"/>
    <x v="0"/>
    <x v="17"/>
    <x v="1855"/>
    <d v="2015-01-09T01:00:00"/>
  </r>
  <r>
    <x v="1856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0"/>
    <x v="17"/>
    <x v="1856"/>
    <d v="2016-12-15T05:00:00"/>
  </r>
  <r>
    <x v="1857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0"/>
    <x v="17"/>
    <x v="1857"/>
    <d v="2014-04-26T01:58:38"/>
  </r>
  <r>
    <x v="1858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0"/>
    <x v="17"/>
    <x v="1858"/>
    <d v="2015-05-07T06:58:00"/>
  </r>
  <r>
    <x v="1859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0"/>
    <x v="17"/>
    <x v="1859"/>
    <d v="2015-12-19T01:00:00"/>
  </r>
  <r>
    <x v="1860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0"/>
    <x v="17"/>
    <x v="1860"/>
    <d v="2014-05-09T20:45:19"/>
  </r>
  <r>
    <x v="1861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0"/>
    <x v="17"/>
    <x v="1861"/>
    <d v="2013-12-30T06:02:33"/>
  </r>
  <r>
    <x v="1862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s v="technology/hardware"/>
    <n v="4.2051249999999998"/>
    <n v="164.90686274509804"/>
    <x v="0"/>
    <x v="17"/>
    <x v="1862"/>
    <d v="2013-07-01T18:00:00"/>
  </r>
  <r>
    <x v="1863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0"/>
    <x v="17"/>
    <x v="1863"/>
    <d v="2016-12-01T04:59:00"/>
  </r>
  <r>
    <x v="1864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0"/>
    <x v="17"/>
    <x v="1864"/>
    <d v="2013-11-15T23:15:03"/>
  </r>
  <r>
    <x v="1865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0"/>
    <x v="17"/>
    <x v="1865"/>
    <d v="2016-11-10T13:37:07"/>
  </r>
  <r>
    <x v="1866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0"/>
    <x v="17"/>
    <x v="1866"/>
    <d v="2016-01-22T16:59:34"/>
  </r>
  <r>
    <x v="1867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0"/>
    <x v="17"/>
    <x v="1867"/>
    <d v="2016-12-11T04:59:00"/>
  </r>
  <r>
    <x v="1868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0"/>
    <x v="17"/>
    <x v="1868"/>
    <d v="2015-06-13T16:25:14"/>
  </r>
  <r>
    <x v="1869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0"/>
    <x v="17"/>
    <x v="1869"/>
    <d v="2012-07-09T02:07:27"/>
  </r>
  <r>
    <x v="1870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0"/>
    <x v="17"/>
    <x v="1870"/>
    <d v="2013-05-23T04:07:24"/>
  </r>
  <r>
    <x v="187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s v="technology/hardware"/>
    <n v="1.0299897959183673"/>
    <n v="227.85327313769753"/>
    <x v="0"/>
    <x v="17"/>
    <x v="1871"/>
    <d v="2015-04-17T00:00:00"/>
  </r>
  <r>
    <x v="1872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0"/>
    <x v="17"/>
    <x v="1872"/>
    <d v="2013-05-23T15:38:11"/>
  </r>
  <r>
    <x v="1873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s v="technology/hardware"/>
    <n v="1.2019070000000001"/>
    <n v="80.991037735849048"/>
    <x v="0"/>
    <x v="17"/>
    <x v="1873"/>
    <d v="2013-12-02T22:59:00"/>
  </r>
  <r>
    <x v="187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0"/>
    <x v="17"/>
    <x v="1874"/>
    <d v="2015-05-31T01:42:58"/>
  </r>
  <r>
    <x v="1875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0"/>
    <x v="17"/>
    <x v="1875"/>
    <d v="2013-12-26T00:32:17"/>
  </r>
  <r>
    <x v="1876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0"/>
    <x v="17"/>
    <x v="1876"/>
    <d v="2016-02-20T02:00:53"/>
  </r>
  <r>
    <x v="1877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0"/>
    <x v="17"/>
    <x v="1877"/>
    <d v="2015-11-25T15:49:11"/>
  </r>
  <r>
    <x v="1878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s v="technology/hardware"/>
    <n v="1.1359142857142857"/>
    <n v="64.020933977455712"/>
    <x v="0"/>
    <x v="17"/>
    <x v="1878"/>
    <d v="2014-05-02T12:30:10"/>
  </r>
  <r>
    <x v="1879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0"/>
    <x v="17"/>
    <x v="1879"/>
    <d v="2014-12-03T04:00:00"/>
  </r>
  <r>
    <x v="1880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0"/>
    <x v="17"/>
    <x v="1880"/>
    <d v="2013-04-17T18:15:42"/>
  </r>
  <r>
    <x v="1881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s v="technology/hardware"/>
    <n v="2.022322"/>
    <n v="45.547792792792798"/>
    <x v="0"/>
    <x v="17"/>
    <x v="1881"/>
    <d v="2016-02-26T11:52:12"/>
  </r>
  <r>
    <x v="1882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s v="technology/hardware"/>
    <n v="1.6828125"/>
    <n v="10.507317073170732"/>
    <x v="0"/>
    <x v="17"/>
    <x v="1882"/>
    <d v="2015-03-02T20:00:00"/>
  </r>
  <r>
    <x v="1883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0"/>
    <x v="17"/>
    <x v="1883"/>
    <d v="2016-01-31T21:59:00"/>
  </r>
  <r>
    <x v="1884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0"/>
    <x v="17"/>
    <x v="1884"/>
    <d v="2014-07-23T15:25:50"/>
  </r>
  <r>
    <x v="1885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0"/>
    <x v="17"/>
    <x v="1885"/>
    <d v="2016-12-31T18:20:54"/>
  </r>
  <r>
    <x v="1886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17"/>
    <x v="1886"/>
    <d v="2016-03-24T08:11:38"/>
  </r>
  <r>
    <x v="1887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17"/>
    <x v="1887"/>
    <d v="2016-05-15T17:35:01"/>
  </r>
  <r>
    <x v="1888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0"/>
    <x v="17"/>
    <x v="1888"/>
    <d v="2013-05-31T12:00:00"/>
  </r>
  <r>
    <x v="1889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s v="technology/hardware"/>
    <n v="1.99215125"/>
    <n v="51.212114395886893"/>
    <x v="0"/>
    <x v="17"/>
    <x v="1889"/>
    <d v="2013-12-25T08:00:29"/>
  </r>
  <r>
    <x v="1890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0"/>
    <x v="17"/>
    <x v="1890"/>
    <d v="2014-08-23T18:31:23"/>
  </r>
  <r>
    <x v="1891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s v="technology/hardware"/>
    <n v="1.2686868686868686"/>
    <n v="62.8"/>
    <x v="0"/>
    <x v="17"/>
    <x v="1891"/>
    <d v="2015-05-24T20:29:36"/>
  </r>
  <r>
    <x v="1892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0"/>
    <x v="17"/>
    <x v="1892"/>
    <d v="2016-10-20T20:11:55"/>
  </r>
  <r>
    <x v="1893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0"/>
    <x v="17"/>
    <x v="1893"/>
    <d v="2016-01-02T23:19:51"/>
  </r>
  <r>
    <x v="1894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17"/>
    <x v="1894"/>
    <d v="2016-06-28T15:45:23"/>
  </r>
  <r>
    <x v="189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0"/>
    <x v="17"/>
    <x v="1895"/>
    <d v="2016-10-02T06:41:24"/>
  </r>
  <r>
    <x v="1896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0"/>
    <x v="17"/>
    <x v="1896"/>
    <d v="2016-05-07T13:57:12"/>
  </r>
  <r>
    <x v="1897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0"/>
    <x v="17"/>
    <x v="1897"/>
    <d v="2015-05-08T16:01:58"/>
  </r>
  <r>
    <x v="1898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0"/>
    <x v="17"/>
    <x v="1898"/>
    <d v="2016-05-06T19:49:42"/>
  </r>
  <r>
    <x v="1899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0"/>
    <x v="17"/>
    <x v="1899"/>
    <d v="2013-07-25T16:21:28"/>
  </r>
  <r>
    <x v="1900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s v="technology/hardware"/>
    <n v="5.4334915642458101"/>
    <n v="116.35303146309367"/>
    <x v="0"/>
    <x v="17"/>
    <x v="1900"/>
    <d v="2014-07-23T21:08:09"/>
  </r>
  <r>
    <x v="1901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0"/>
    <x v="17"/>
    <x v="1901"/>
    <d v="2015-06-05T21:00:00"/>
  </r>
  <r>
    <x v="1902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17"/>
    <x v="1902"/>
    <d v="2016-12-18T18:30:57"/>
  </r>
  <r>
    <x v="190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s v="technology/hardware"/>
    <n v="2.8816999999999999"/>
    <n v="47.474464579901152"/>
    <x v="0"/>
    <x v="17"/>
    <x v="1903"/>
    <d v="2015-06-25T19:00:00"/>
  </r>
  <r>
    <x v="1904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0"/>
    <x v="17"/>
    <x v="1904"/>
    <d v="2015-11-11T23:58:20"/>
  </r>
  <r>
    <x v="1905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s v="technology/hardware"/>
    <n v="14.62"/>
    <n v="40.762081784386616"/>
    <x v="0"/>
    <x v="17"/>
    <x v="1905"/>
    <d v="2013-09-06T19:00:00"/>
  </r>
  <r>
    <x v="1906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0"/>
    <x v="17"/>
    <x v="1906"/>
    <d v="2017-01-29T20:34:13"/>
  </r>
  <r>
    <x v="1907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0"/>
    <x v="17"/>
    <x v="1907"/>
    <d v="2014-12-31T21:08:08"/>
  </r>
  <r>
    <x v="1908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s v="technology/hardware"/>
    <n v="2.9687520259319289"/>
    <n v="7.1902649656526005"/>
    <x v="0"/>
    <x v="17"/>
    <x v="1908"/>
    <d v="2015-08-15T07:50:59"/>
  </r>
  <r>
    <x v="1909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.445425"/>
    <n v="511.65486725663715"/>
    <x v="0"/>
    <x v="17"/>
    <x v="1909"/>
    <d v="2017-03-01T17:52:15"/>
  </r>
  <r>
    <x v="1910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0"/>
    <x v="17"/>
    <x v="1910"/>
    <d v="2016-04-22T13:55:11"/>
  </r>
  <r>
    <x v="1911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0"/>
    <x v="17"/>
    <x v="1911"/>
    <d v="2015-08-07T16:14:23"/>
  </r>
  <r>
    <x v="1912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0"/>
    <x v="17"/>
    <x v="1912"/>
    <d v="2015-12-30T14:23:54"/>
  </r>
  <r>
    <x v="1913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0"/>
    <x v="17"/>
    <x v="1913"/>
    <d v="2015-05-01T05:46:37"/>
  </r>
  <r>
    <x v="1914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0"/>
    <x v="17"/>
    <x v="1914"/>
    <d v="2013-04-22T12:59:35"/>
  </r>
  <r>
    <x v="1915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0"/>
    <x v="17"/>
    <x v="1915"/>
    <d v="2014-10-18T04:00:00"/>
  </r>
  <r>
    <x v="191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0"/>
    <x v="17"/>
    <x v="1916"/>
    <d v="2013-05-28T00:00:00"/>
  </r>
  <r>
    <x v="1917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0"/>
    <x v="17"/>
    <x v="1917"/>
    <d v="2015-04-10T05:32:54"/>
  </r>
  <r>
    <x v="1918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0"/>
    <x v="17"/>
    <x v="1918"/>
    <d v="2016-10-13T21:59:00"/>
  </r>
  <r>
    <x v="19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s v="technology/hardware"/>
    <n v="9.7813466666666677"/>
    <n v="21.640147492625371"/>
    <x v="0"/>
    <x v="17"/>
    <x v="1919"/>
    <d v="2013-03-13T20:00:00"/>
  </r>
  <r>
    <x v="192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.2290000000000001"/>
    <n v="169.51724137931035"/>
    <x v="0"/>
    <x v="17"/>
    <x v="1920"/>
    <d v="2014-04-23T15:59:33"/>
  </r>
  <r>
    <x v="192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0"/>
    <x v="17"/>
    <x v="1921"/>
    <d v="2014-01-15T19:00:00"/>
  </r>
  <r>
    <x v="1922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0"/>
    <x v="17"/>
    <x v="1922"/>
    <d v="2016-11-06T03:26:44"/>
  </r>
  <r>
    <x v="1923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s v="technology/hardware"/>
    <n v="3.8409090909090908"/>
    <n v="22.120418848167539"/>
    <x v="0"/>
    <x v="17"/>
    <x v="1923"/>
    <d v="2014-05-05T21:18:37"/>
  </r>
  <r>
    <x v="1924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0"/>
    <x v="17"/>
    <x v="1924"/>
    <d v="2015-03-11T23:45:52"/>
  </r>
  <r>
    <x v="1925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.0554838709677421"/>
    <n v="106.2"/>
    <x v="5"/>
    <x v="18"/>
    <x v="1925"/>
    <d v="2015-06-02T00:47:00"/>
  </r>
  <r>
    <x v="1926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5"/>
    <x v="18"/>
    <x v="1926"/>
    <d v="2015-10-17T04:00:00"/>
  </r>
  <r>
    <x v="1927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5"/>
    <x v="18"/>
    <x v="1927"/>
    <d v="2015-05-17T15:31:17"/>
  </r>
  <r>
    <x v="1928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s v="music/electronic music"/>
    <n v="2.3715000000000002"/>
    <n v="36.206106870229007"/>
    <x v="5"/>
    <x v="18"/>
    <x v="1928"/>
    <d v="2015-06-20T22:04:21"/>
  </r>
  <r>
    <x v="1929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5"/>
    <x v="18"/>
    <x v="1929"/>
    <d v="2016-01-31T13:56:03"/>
  </r>
  <r>
    <x v="1930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5"/>
    <x v="18"/>
    <x v="1930"/>
    <d v="2015-03-16T19:00:37"/>
  </r>
  <r>
    <x v="193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s v="music/electronic music"/>
    <n v="1.0000828571428571"/>
    <n v="57.381803278688523"/>
    <x v="5"/>
    <x v="18"/>
    <x v="1931"/>
    <d v="2016-03-31T08:46:56"/>
  </r>
  <r>
    <x v="1932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5"/>
    <x v="18"/>
    <x v="1932"/>
    <d v="2014-10-23T00:49:07"/>
  </r>
  <r>
    <x v="1933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s v="music/electronic music"/>
    <n v="1.1727000000000001"/>
    <n v="45.988235294117644"/>
    <x v="5"/>
    <x v="18"/>
    <x v="1933"/>
    <d v="2017-03-06T20:00:00"/>
  </r>
  <r>
    <x v="1934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5"/>
    <x v="18"/>
    <x v="1934"/>
    <d v="2015-04-04T21:59:00"/>
  </r>
  <r>
    <x v="1935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5"/>
    <x v="18"/>
    <x v="1935"/>
    <d v="2016-09-12T11:35:49"/>
  </r>
  <r>
    <x v="1936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5"/>
    <x v="18"/>
    <x v="1936"/>
    <d v="2015-12-16T18:20:10"/>
  </r>
  <r>
    <x v="1937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5"/>
    <x v="18"/>
    <x v="1937"/>
    <d v="2016-06-23T16:00:25"/>
  </r>
  <r>
    <x v="1938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s v="music/electronic music"/>
    <n v="1.0286144578313252"/>
    <n v="50.592592592592595"/>
    <x v="5"/>
    <x v="18"/>
    <x v="1938"/>
    <d v="2016-12-12T17:34:40"/>
  </r>
  <r>
    <x v="1939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5"/>
    <x v="18"/>
    <x v="1939"/>
    <d v="2016-08-05T03:59:00"/>
  </r>
  <r>
    <x v="194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5"/>
    <x v="18"/>
    <x v="1940"/>
    <d v="2015-02-11T15:23:40"/>
  </r>
  <r>
    <x v="1941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5"/>
    <x v="18"/>
    <x v="1941"/>
    <d v="2013-01-07T08:00:00"/>
  </r>
  <r>
    <x v="1942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5"/>
    <x v="18"/>
    <x v="1942"/>
    <d v="2015-05-18T05:00:00"/>
  </r>
  <r>
    <x v="1943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5"/>
    <x v="18"/>
    <x v="1943"/>
    <d v="2016-03-19T04:33:43"/>
  </r>
  <r>
    <x v="194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5"/>
    <x v="18"/>
    <x v="1944"/>
    <d v="2016-12-13T07:59:00"/>
  </r>
  <r>
    <x v="1945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s v="music/electronic music"/>
    <n v="3.8271818181818182"/>
    <n v="15.035357142857142"/>
    <x v="5"/>
    <x v="18"/>
    <x v="1945"/>
    <d v="2013-01-16T20:19:25"/>
  </r>
  <r>
    <x v="1946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5"/>
    <x v="18"/>
    <x v="1946"/>
    <d v="2012-11-01T20:22:48"/>
  </r>
  <r>
    <x v="1947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.0954999999999999"/>
    <n v="43.82"/>
    <x v="5"/>
    <x v="18"/>
    <x v="1947"/>
    <d v="2015-09-24T20:38:02"/>
  </r>
  <r>
    <x v="1948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5"/>
    <x v="18"/>
    <x v="1948"/>
    <d v="2013-03-09T07:28:39"/>
  </r>
  <r>
    <x v="1949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5"/>
    <x v="18"/>
    <x v="1949"/>
    <d v="2012-06-01T19:43:09"/>
  </r>
  <r>
    <x v="1950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5"/>
    <x v="18"/>
    <x v="1950"/>
    <d v="2012-04-16T06:10:24"/>
  </r>
  <r>
    <x v="1951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5"/>
    <x v="18"/>
    <x v="1951"/>
    <d v="2013-11-16T05:39:33"/>
  </r>
  <r>
    <x v="1952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5"/>
    <x v="18"/>
    <x v="1952"/>
    <d v="2012-04-07T04:00:00"/>
  </r>
  <r>
    <x v="1953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s v="music/electronic music"/>
    <n v="1.508"/>
    <n v="50.266666666666666"/>
    <x v="5"/>
    <x v="18"/>
    <x v="1953"/>
    <d v="2014-04-14T23:00:00"/>
  </r>
  <r>
    <x v="1954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5"/>
    <x v="18"/>
    <x v="1954"/>
    <d v="2012-04-14T17:36:00"/>
  </r>
  <r>
    <x v="1955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5"/>
    <x v="18"/>
    <x v="1955"/>
    <d v="2014-04-10T06:59:00"/>
  </r>
  <r>
    <x v="1956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5"/>
    <x v="18"/>
    <x v="1956"/>
    <d v="2013-11-04T01:00:00"/>
  </r>
  <r>
    <x v="1957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5"/>
    <x v="18"/>
    <x v="1957"/>
    <d v="2015-05-15T19:49:39"/>
  </r>
  <r>
    <x v="1958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5"/>
    <x v="18"/>
    <x v="1958"/>
    <d v="2014-02-06T19:00:48"/>
  </r>
  <r>
    <x v="1959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5"/>
    <x v="18"/>
    <x v="1959"/>
    <d v="2012-03-13T06:59:00"/>
  </r>
  <r>
    <x v="1960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5"/>
    <x v="18"/>
    <x v="1960"/>
    <d v="2015-07-23T18:02:25"/>
  </r>
  <r>
    <x v="1961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5"/>
    <x v="18"/>
    <x v="1961"/>
    <d v="2015-11-02T08:00:00"/>
  </r>
  <r>
    <x v="1962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5"/>
    <x v="18"/>
    <x v="1962"/>
    <d v="2012-08-29T00:00:00"/>
  </r>
  <r>
    <x v="1963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5"/>
    <x v="18"/>
    <x v="1963"/>
    <d v="2015-08-19T17:15:12"/>
  </r>
  <r>
    <x v="1964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5"/>
    <x v="18"/>
    <x v="1964"/>
    <d v="2013-07-27T01:27:16"/>
  </r>
  <r>
    <x v="1965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1"/>
    <x v="19"/>
    <x v="1965"/>
    <d v="2013-05-05T17:00:11"/>
  </r>
  <r>
    <x v="1966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1"/>
    <x v="19"/>
    <x v="1966"/>
    <d v="2014-12-21T16:45:04"/>
  </r>
  <r>
    <x v="1967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1"/>
    <x v="19"/>
    <x v="1967"/>
    <d v="2011-12-20T11:49:50"/>
  </r>
  <r>
    <x v="1968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1"/>
    <x v="19"/>
    <x v="1968"/>
    <d v="2014-02-22T01:08:24"/>
  </r>
  <r>
    <x v="1969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1"/>
    <x v="19"/>
    <x v="1969"/>
    <d v="2010-03-16T07:06:00"/>
  </r>
  <r>
    <x v="197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1"/>
    <x v="19"/>
    <x v="1970"/>
    <d v="2012-08-16T01:16:25"/>
  </r>
  <r>
    <x v="1971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1"/>
    <x v="19"/>
    <x v="1971"/>
    <d v="2010-12-18T09:43:25"/>
  </r>
  <r>
    <x v="1972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1"/>
    <x v="19"/>
    <x v="1972"/>
    <d v="2010-10-16T03:39:00"/>
  </r>
  <r>
    <x v="1973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1"/>
    <x v="19"/>
    <x v="1973"/>
    <d v="2012-01-07T18:35:09"/>
  </r>
  <r>
    <x v="197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1"/>
    <x v="19"/>
    <x v="1974"/>
    <d v="2010-08-22T17:40:00"/>
  </r>
  <r>
    <x v="1975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1"/>
    <x v="19"/>
    <x v="1975"/>
    <d v="2013-06-06T13:34:51"/>
  </r>
  <r>
    <x v="1976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1"/>
    <x v="19"/>
    <x v="1976"/>
    <d v="2012-05-16T19:00:00"/>
  </r>
  <r>
    <x v="1977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1"/>
    <x v="19"/>
    <x v="1977"/>
    <d v="2010-06-01T03:59:00"/>
  </r>
  <r>
    <x v="1978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1"/>
    <x v="19"/>
    <x v="1978"/>
    <d v="2012-02-15T15:37:15"/>
  </r>
  <r>
    <x v="1979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1"/>
    <x v="19"/>
    <x v="1979"/>
    <d v="2015-10-17T02:00:00"/>
  </r>
  <r>
    <x v="1980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1"/>
    <x v="19"/>
    <x v="1980"/>
    <d v="2011-03-16T11:38:02"/>
  </r>
  <r>
    <x v="1981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1"/>
    <x v="19"/>
    <x v="1981"/>
    <d v="2013-03-16T18:27:47"/>
  </r>
  <r>
    <x v="198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1"/>
    <x v="19"/>
    <x v="1982"/>
    <d v="2016-05-19T15:02:42"/>
  </r>
  <r>
    <x v="1983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1"/>
    <x v="19"/>
    <x v="1983"/>
    <d v="2011-06-18T01:14:26"/>
  </r>
  <r>
    <x v="1984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1"/>
    <x v="19"/>
    <x v="1984"/>
    <d v="2015-04-08T17:42:49"/>
  </r>
  <r>
    <x v="1985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1"/>
    <x v="19"/>
    <x v="1985"/>
    <d v="2010-07-17T09:59:00"/>
  </r>
  <r>
    <x v="1986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1"/>
    <x v="19"/>
    <x v="1986"/>
    <d v="2012-06-07T14:55:00"/>
  </r>
  <r>
    <x v="1987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1"/>
    <x v="19"/>
    <x v="1987"/>
    <d v="2011-02-26T05:57:08"/>
  </r>
  <r>
    <x v="1988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1"/>
    <x v="19"/>
    <x v="1988"/>
    <d v="2012-09-27T22:54:54"/>
  </r>
  <r>
    <x v="198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1"/>
    <x v="19"/>
    <x v="1989"/>
    <d v="2012-05-11T14:53:15"/>
  </r>
  <r>
    <x v="1990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1"/>
    <x v="19"/>
    <x v="1990"/>
    <d v="2010-05-10T20:16:00"/>
  </r>
  <r>
    <x v="1991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1"/>
    <x v="19"/>
    <x v="1991"/>
    <d v="2010-04-23T03:51:00"/>
  </r>
  <r>
    <x v="1992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s v="film &amp; video/documentary"/>
    <n v="1.3162883248730965"/>
    <n v="78.578424242424248"/>
    <x v="1"/>
    <x v="19"/>
    <x v="1992"/>
    <d v="2014-06-25T10:51:39"/>
  </r>
  <r>
    <x v="1993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1"/>
    <x v="19"/>
    <x v="1993"/>
    <d v="2011-11-07T04:39:38"/>
  </r>
  <r>
    <x v="199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s v="film &amp; video/documentary"/>
    <n v="1.4723377"/>
    <n v="92.251735588972423"/>
    <x v="1"/>
    <x v="19"/>
    <x v="1994"/>
    <d v="2017-02-22T04:43:42"/>
  </r>
  <r>
    <x v="1995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1"/>
    <x v="19"/>
    <x v="1995"/>
    <d v="2011-05-25T04:00:00"/>
  </r>
  <r>
    <x v="1996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1"/>
    <x v="19"/>
    <x v="1996"/>
    <d v="2014-01-02T08:00:00"/>
  </r>
  <r>
    <x v="199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1"/>
    <x v="19"/>
    <x v="1997"/>
    <d v="2010-04-28T18:49:00"/>
  </r>
  <r>
    <x v="199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1"/>
    <x v="19"/>
    <x v="1998"/>
    <d v="2011-07-03T11:57:46"/>
  </r>
  <r>
    <x v="1999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1"/>
    <x v="19"/>
    <x v="1999"/>
    <d v="2012-04-05T06:59:00"/>
  </r>
  <r>
    <x v="2000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1"/>
    <x v="19"/>
    <x v="2000"/>
    <d v="2012-11-10T01:46:06"/>
  </r>
  <r>
    <x v="2001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1"/>
    <x v="19"/>
    <x v="2001"/>
    <d v="2012-04-28T00:57:54"/>
  </r>
  <r>
    <x v="2002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1"/>
    <x v="19"/>
    <x v="2002"/>
    <d v="2015-05-23T21:23:39"/>
  </r>
  <r>
    <x v="2003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1"/>
    <x v="19"/>
    <x v="2003"/>
    <d v="2012-10-12T00:58:59"/>
  </r>
  <r>
    <x v="2004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1"/>
    <x v="19"/>
    <x v="2004"/>
    <d v="2017-02-27T02:01:00"/>
  </r>
  <r>
    <x v="2005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1"/>
    <x v="19"/>
    <x v="2005"/>
    <d v="2014-05-30T14:10:35"/>
  </r>
  <r>
    <x v="2006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1"/>
    <x v="19"/>
    <x v="2006"/>
    <d v="2009-08-10T19:26:00"/>
  </r>
  <r>
    <x v="2007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1"/>
    <x v="19"/>
    <x v="2007"/>
    <d v="2010-02-22T22:00:00"/>
  </r>
  <r>
    <x v="2008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1"/>
    <x v="19"/>
    <x v="2008"/>
    <d v="2011-06-01T04:59:00"/>
  </r>
  <r>
    <x v="2009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1"/>
    <x v="19"/>
    <x v="2009"/>
    <d v="2012-01-21T17:43:00"/>
  </r>
  <r>
    <x v="2010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1"/>
    <x v="19"/>
    <x v="2010"/>
    <d v="2013-09-19T18:08:48"/>
  </r>
  <r>
    <x v="2011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1"/>
    <x v="19"/>
    <x v="2011"/>
    <d v="2013-03-25T18:35:24"/>
  </r>
  <r>
    <x v="2012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1"/>
    <x v="19"/>
    <x v="2012"/>
    <d v="2012-11-02T04:00:00"/>
  </r>
  <r>
    <x v="201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1"/>
    <x v="19"/>
    <x v="2013"/>
    <d v="2012-06-26T04:03:13"/>
  </r>
  <r>
    <x v="2014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s v="film &amp; video/documentary"/>
    <n v="1.0482"/>
    <n v="67.771551724137936"/>
    <x v="1"/>
    <x v="19"/>
    <x v="2014"/>
    <d v="2013-11-02T10:57:14"/>
  </r>
  <r>
    <x v="2015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1"/>
    <x v="19"/>
    <x v="2015"/>
    <d v="2011-02-02T07:59:00"/>
  </r>
  <r>
    <x v="2016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1"/>
    <x v="19"/>
    <x v="2016"/>
    <d v="2013-05-01T00:01:00"/>
  </r>
  <r>
    <x v="2017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1"/>
    <x v="19"/>
    <x v="2017"/>
    <d v="2011-10-29T03:59:00"/>
  </r>
  <r>
    <x v="2018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1"/>
    <x v="19"/>
    <x v="2018"/>
    <d v="2014-04-20T16:01:54"/>
  </r>
  <r>
    <x v="20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1"/>
    <x v="19"/>
    <x v="2019"/>
    <d v="2010-07-19T16:00:00"/>
  </r>
  <r>
    <x v="202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1"/>
    <x v="19"/>
    <x v="2020"/>
    <d v="2013-11-01T00:00:00"/>
  </r>
  <r>
    <x v="2021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1"/>
    <x v="19"/>
    <x v="2021"/>
    <d v="2012-09-07T11:24:43"/>
  </r>
  <r>
    <x v="2022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1"/>
    <x v="19"/>
    <x v="2022"/>
    <d v="2015-05-01T03:59:00"/>
  </r>
  <r>
    <x v="2023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1"/>
    <x v="19"/>
    <x v="2023"/>
    <d v="2014-05-09T21:00:00"/>
  </r>
  <r>
    <x v="2024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1"/>
    <x v="19"/>
    <x v="2024"/>
    <d v="2010-11-17T06:24:20"/>
  </r>
  <r>
    <x v="2025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1"/>
    <x v="19"/>
    <x v="2025"/>
    <d v="2011-04-24T23:02:18"/>
  </r>
  <r>
    <x v="2026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1"/>
    <x v="19"/>
    <x v="2026"/>
    <d v="2013-03-19T16:42:15"/>
  </r>
  <r>
    <x v="2027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1"/>
    <x v="19"/>
    <x v="2027"/>
    <d v="2012-02-24T20:33:58"/>
  </r>
  <r>
    <x v="2028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1"/>
    <x v="19"/>
    <x v="2028"/>
    <d v="2012-06-02T01:42:26"/>
  </r>
  <r>
    <x v="2029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1"/>
    <x v="19"/>
    <x v="2029"/>
    <d v="2012-09-01T02:00:00"/>
  </r>
  <r>
    <x v="2030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1"/>
    <x v="19"/>
    <x v="2030"/>
    <d v="2012-03-10T15:07:29"/>
  </r>
  <r>
    <x v="2031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1"/>
    <x v="19"/>
    <x v="2031"/>
    <d v="2013-03-20T19:05:33"/>
  </r>
  <r>
    <x v="2032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1"/>
    <x v="19"/>
    <x v="2032"/>
    <d v="2013-02-07T22:40:01"/>
  </r>
  <r>
    <x v="2033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1"/>
    <x v="19"/>
    <x v="2033"/>
    <d v="2011-03-10T16:40:10"/>
  </r>
  <r>
    <x v="2034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1"/>
    <x v="19"/>
    <x v="2034"/>
    <d v="2012-09-03T18:02:14"/>
  </r>
  <r>
    <x v="2035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1"/>
    <x v="19"/>
    <x v="2035"/>
    <d v="2011-10-20T02:00:00"/>
  </r>
  <r>
    <x v="2036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1"/>
    <x v="19"/>
    <x v="2036"/>
    <d v="2012-01-01T07:59:00"/>
  </r>
  <r>
    <x v="2037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1"/>
    <x v="19"/>
    <x v="2037"/>
    <d v="2013-04-14T21:03:52"/>
  </r>
  <r>
    <x v="2038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1"/>
    <x v="19"/>
    <x v="2038"/>
    <d v="2010-08-11T15:59:00"/>
  </r>
  <r>
    <x v="2039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1"/>
    <x v="19"/>
    <x v="2039"/>
    <d v="2013-03-01T19:59:48"/>
  </r>
  <r>
    <x v="2040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1"/>
    <x v="19"/>
    <x v="2040"/>
    <d v="2012-08-22T18:32:14"/>
  </r>
  <r>
    <x v="2041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.1377333333333333"/>
    <n v="108.01265822784811"/>
    <x v="1"/>
    <x v="19"/>
    <x v="2041"/>
    <d v="2014-12-11T04:59:00"/>
  </r>
  <r>
    <x v="2042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1"/>
    <x v="19"/>
    <x v="2042"/>
    <d v="2013-12-11T16:14:43"/>
  </r>
  <r>
    <x v="2043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1"/>
    <x v="19"/>
    <x v="2043"/>
    <d v="2013-03-26T23:55:51"/>
  </r>
  <r>
    <x v="2044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1"/>
    <x v="19"/>
    <x v="2044"/>
    <d v="2010-02-02T07:59:00"/>
  </r>
  <r>
    <x v="2045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s v="film &amp; video/documentary"/>
    <n v="1.0658000000000001"/>
    <n v="134.91139240506328"/>
    <x v="1"/>
    <x v="19"/>
    <x v="2045"/>
    <d v="2015-12-22T23:00:00"/>
  </r>
  <r>
    <x v="2046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1"/>
    <x v="19"/>
    <x v="2046"/>
    <d v="2016-11-08T11:43:06"/>
  </r>
  <r>
    <x v="2047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1"/>
    <x v="19"/>
    <x v="2047"/>
    <d v="2016-05-13T13:40:48"/>
  </r>
  <r>
    <x v="2048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1"/>
    <x v="19"/>
    <x v="2048"/>
    <d v="2016-12-21T07:59:00"/>
  </r>
  <r>
    <x v="2049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1"/>
    <x v="19"/>
    <x v="2049"/>
    <d v="2015-08-01T15:01:48"/>
  </r>
  <r>
    <x v="2050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1"/>
    <x v="19"/>
    <x v="2050"/>
    <d v="2016-12-20T04:30:33"/>
  </r>
  <r>
    <x v="205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1"/>
    <x v="19"/>
    <x v="2051"/>
    <d v="2017-03-14T22:57:00"/>
  </r>
  <r>
    <x v="2052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1"/>
    <x v="19"/>
    <x v="2052"/>
    <d v="2015-03-22T08:00:00"/>
  </r>
  <r>
    <x v="2053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1"/>
    <x v="19"/>
    <x v="2053"/>
    <d v="2015-11-01T04:00:00"/>
  </r>
  <r>
    <x v="2054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1"/>
    <x v="19"/>
    <x v="2054"/>
    <d v="2015-11-07T04:00:00"/>
  </r>
  <r>
    <x v="2055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1"/>
    <x v="19"/>
    <x v="2055"/>
    <d v="2013-05-17T03:59:00"/>
  </r>
  <r>
    <x v="2056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1"/>
    <x v="19"/>
    <x v="2056"/>
    <d v="2016-06-17T13:57:14"/>
  </r>
  <r>
    <x v="2057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1"/>
    <x v="19"/>
    <x v="2057"/>
    <d v="2015-10-28T08:00:00"/>
  </r>
  <r>
    <x v="2058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1"/>
    <x v="19"/>
    <x v="2058"/>
    <d v="2016-04-07T14:16:31"/>
  </r>
  <r>
    <x v="2059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1"/>
    <x v="19"/>
    <x v="2059"/>
    <d v="2015-05-15T19:00:00"/>
  </r>
  <r>
    <x v="2060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1"/>
    <x v="19"/>
    <x v="2060"/>
    <d v="2015-05-08T22:00:00"/>
  </r>
  <r>
    <x v="2061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1"/>
    <x v="19"/>
    <x v="2061"/>
    <d v="2015-11-13T15:18:38"/>
  </r>
  <r>
    <x v="2062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1"/>
    <x v="19"/>
    <x v="2062"/>
    <d v="2015-03-14T02:05:08"/>
  </r>
  <r>
    <x v="2063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1"/>
    <x v="19"/>
    <x v="2063"/>
    <d v="2016-09-03T01:00:00"/>
  </r>
  <r>
    <x v="2064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1"/>
    <x v="19"/>
    <x v="2064"/>
    <d v="2015-04-29T18:14:28"/>
  </r>
  <r>
    <x v="2065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1"/>
    <x v="19"/>
    <x v="2065"/>
    <d v="2017-03-08T21:00:00"/>
  </r>
  <r>
    <x v="2066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1"/>
    <x v="19"/>
    <x v="2066"/>
    <d v="2014-10-01T03:59:00"/>
  </r>
  <r>
    <x v="2067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1"/>
    <x v="19"/>
    <x v="2067"/>
    <d v="2016-04-29T18:44:25"/>
  </r>
  <r>
    <x v="2068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1"/>
    <x v="19"/>
    <x v="2068"/>
    <d v="2014-11-14T03:00:00"/>
  </r>
  <r>
    <x v="20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1"/>
    <x v="19"/>
    <x v="2069"/>
    <d v="2015-06-01T02:20:00"/>
  </r>
  <r>
    <x v="2070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1"/>
    <x v="19"/>
    <x v="2070"/>
    <d v="2015-05-20T22:39:50"/>
  </r>
  <r>
    <x v="2071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1"/>
    <x v="19"/>
    <x v="2071"/>
    <d v="2015-10-14T12:00:21"/>
  </r>
  <r>
    <x v="207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1"/>
    <x v="19"/>
    <x v="2072"/>
    <d v="2015-11-14T12:53:29"/>
  </r>
  <r>
    <x v="2073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1"/>
    <x v="19"/>
    <x v="2073"/>
    <d v="2015-08-21T14:05:16"/>
  </r>
  <r>
    <x v="2074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1"/>
    <x v="19"/>
    <x v="2074"/>
    <d v="2017-02-24T11:58:28"/>
  </r>
  <r>
    <x v="2075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1"/>
    <x v="19"/>
    <x v="2075"/>
    <d v="2016-09-11T03:59:00"/>
  </r>
  <r>
    <x v="2076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1"/>
    <x v="19"/>
    <x v="2076"/>
    <d v="2016-04-07T22:09:14"/>
  </r>
  <r>
    <x v="2077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1"/>
    <x v="19"/>
    <x v="2077"/>
    <d v="2014-10-08T04:01:08"/>
  </r>
  <r>
    <x v="207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1"/>
    <x v="19"/>
    <x v="2078"/>
    <d v="2015-11-19T20:00:19"/>
  </r>
  <r>
    <x v="20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1"/>
    <x v="19"/>
    <x v="2079"/>
    <d v="2016-04-08T18:52:01"/>
  </r>
  <r>
    <x v="2080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1"/>
    <x v="19"/>
    <x v="2080"/>
    <d v="2014-12-01T08:03:14"/>
  </r>
  <r>
    <x v="2081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1"/>
    <x v="19"/>
    <x v="2081"/>
    <d v="2016-03-16T18:16:33"/>
  </r>
  <r>
    <x v="208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1"/>
    <x v="19"/>
    <x v="2082"/>
    <d v="2015-04-24T05:19:57"/>
  </r>
  <r>
    <x v="2083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1"/>
    <x v="19"/>
    <x v="2083"/>
    <d v="2016-06-15T15:00:00"/>
  </r>
  <r>
    <x v="2084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1"/>
    <x v="19"/>
    <x v="2084"/>
    <d v="2014-11-14T05:12:00"/>
  </r>
  <r>
    <x v="2085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1"/>
    <x v="19"/>
    <x v="2085"/>
    <d v="2015-07-23T03:11:00"/>
  </r>
  <r>
    <x v="2086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1"/>
    <x v="19"/>
    <x v="2086"/>
    <d v="2014-11-23T01:01:46"/>
  </r>
  <r>
    <x v="2087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1"/>
    <x v="19"/>
    <x v="2087"/>
    <d v="2014-08-08T00:00:00"/>
  </r>
  <r>
    <x v="208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1"/>
    <x v="19"/>
    <x v="2088"/>
    <d v="2010-05-02T19:22:00"/>
  </r>
  <r>
    <x v="208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1"/>
    <x v="19"/>
    <x v="2089"/>
    <d v="2014-06-21T03:59:00"/>
  </r>
  <r>
    <x v="2090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s v="film &amp; video/documentary"/>
    <n v="1.0397333333333334"/>
    <n v="239.93846153846152"/>
    <x v="1"/>
    <x v="19"/>
    <x v="2090"/>
    <d v="2014-02-28T14:33:19"/>
  </r>
  <r>
    <x v="2091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1"/>
    <x v="19"/>
    <x v="2091"/>
    <d v="2012-05-20T19:01:58"/>
  </r>
  <r>
    <x v="2092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1"/>
    <x v="19"/>
    <x v="2092"/>
    <d v="2013-05-01T04:59:00"/>
  </r>
  <r>
    <x v="2093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1"/>
    <x v="19"/>
    <x v="2093"/>
    <d v="2015-03-15T13:32:02"/>
  </r>
  <r>
    <x v="2094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1"/>
    <x v="19"/>
    <x v="2094"/>
    <d v="2012-01-15T13:14:29"/>
  </r>
  <r>
    <x v="2095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1"/>
    <x v="19"/>
    <x v="2095"/>
    <d v="2017-01-06T19:05:00"/>
  </r>
  <r>
    <x v="2096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1"/>
    <x v="19"/>
    <x v="2096"/>
    <d v="2013-02-01T18:25:39"/>
  </r>
  <r>
    <x v="2097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s v="film &amp; video/documentary"/>
    <n v="1.2533333333333334"/>
    <n v="41.777777777777779"/>
    <x v="1"/>
    <x v="19"/>
    <x v="2097"/>
    <d v="2016-04-05T16:00:00"/>
  </r>
  <r>
    <x v="2098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1"/>
    <x v="19"/>
    <x v="2098"/>
    <d v="2012-07-18T21:53:18"/>
  </r>
  <r>
    <x v="2099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1"/>
    <x v="19"/>
    <x v="2099"/>
    <d v="2011-09-16T21:20:31"/>
  </r>
  <r>
    <x v="2100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1"/>
    <x v="19"/>
    <x v="2100"/>
    <d v="2014-03-01T17:18:00"/>
  </r>
  <r>
    <x v="2101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s v="film &amp; video/documentary"/>
    <n v="1.0595918367346939"/>
    <n v="54.083333333333336"/>
    <x v="1"/>
    <x v="19"/>
    <x v="2101"/>
    <d v="2016-08-25T10:51:56"/>
  </r>
  <r>
    <x v="2102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1"/>
    <x v="19"/>
    <x v="2102"/>
    <d v="2015-11-14T07:01:00"/>
  </r>
  <r>
    <x v="2103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.1176666666666666"/>
    <n v="40.397590361445786"/>
    <x v="1"/>
    <x v="19"/>
    <x v="2103"/>
    <d v="2016-01-25T23:52:00"/>
  </r>
  <r>
    <x v="2104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1"/>
    <x v="19"/>
    <x v="2104"/>
    <d v="2012-05-03T16:31:12"/>
  </r>
  <r>
    <x v="2105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1"/>
    <x v="19"/>
    <x v="2105"/>
    <d v="2016-01-23T17:16:32"/>
  </r>
  <r>
    <x v="2106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1"/>
    <x v="19"/>
    <x v="2106"/>
    <d v="2012-07-30T05:00:00"/>
  </r>
  <r>
    <x v="2107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1"/>
    <x v="19"/>
    <x v="2107"/>
    <d v="2012-09-06T17:01:40"/>
  </r>
  <r>
    <x v="2108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1"/>
    <x v="19"/>
    <x v="2108"/>
    <d v="2014-05-19T02:49:19"/>
  </r>
  <r>
    <x v="2109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1"/>
    <x v="19"/>
    <x v="2109"/>
    <d v="2015-01-06T18:45:47"/>
  </r>
  <r>
    <x v="2110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1"/>
    <x v="19"/>
    <x v="2110"/>
    <d v="2014-11-21T15:01:41"/>
  </r>
  <r>
    <x v="2111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1"/>
    <x v="19"/>
    <x v="2111"/>
    <d v="2015-08-10T22:49:51"/>
  </r>
  <r>
    <x v="2112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1"/>
    <x v="19"/>
    <x v="2112"/>
    <d v="2015-08-15T06:00:00"/>
  </r>
  <r>
    <x v="2113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1"/>
    <x v="19"/>
    <x v="2113"/>
    <d v="2016-07-28T01:49:40"/>
  </r>
  <r>
    <x v="2114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1"/>
    <x v="19"/>
    <x v="2114"/>
    <d v="2014-03-07T22:59:00"/>
  </r>
  <r>
    <x v="2115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1"/>
    <x v="19"/>
    <x v="2115"/>
    <d v="2015-05-08T00:52:52"/>
  </r>
  <r>
    <x v="2116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1"/>
    <x v="19"/>
    <x v="2116"/>
    <d v="2011-12-18T00:59:00"/>
  </r>
  <r>
    <x v="2117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1"/>
    <x v="19"/>
    <x v="2117"/>
    <d v="2011-09-08T03:00:00"/>
  </r>
  <r>
    <x v="2118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1"/>
    <x v="19"/>
    <x v="2118"/>
    <d v="2013-10-10T17:00:52"/>
  </r>
  <r>
    <x v="2119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1"/>
    <x v="19"/>
    <x v="2119"/>
    <d v="2016-04-17T18:38:02"/>
  </r>
  <r>
    <x v="2120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1"/>
    <x v="19"/>
    <x v="2120"/>
    <d v="2012-04-27T21:32:00"/>
  </r>
  <r>
    <x v="2121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1"/>
    <x v="19"/>
    <x v="2121"/>
    <d v="2012-07-07T13:33:26"/>
  </r>
  <r>
    <x v="21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1"/>
    <x v="19"/>
    <x v="2122"/>
    <d v="2010-09-01T03:44:00"/>
  </r>
  <r>
    <x v="2123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1"/>
    <x v="19"/>
    <x v="2123"/>
    <d v="2015-04-29T19:02:06"/>
  </r>
  <r>
    <x v="212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s v="film &amp; video/documentary"/>
    <n v="1.0680499999999999"/>
    <n v="224.85263157894738"/>
    <x v="1"/>
    <x v="19"/>
    <x v="2124"/>
    <d v="2016-12-14T12:00:00"/>
  </r>
  <r>
    <x v="2125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1"/>
    <x v="19"/>
    <x v="2125"/>
    <d v="2014-05-17T03:30:00"/>
  </r>
  <r>
    <x v="212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1"/>
    <x v="19"/>
    <x v="2126"/>
    <d v="2011-08-07T20:12:50"/>
  </r>
  <r>
    <x v="2127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1"/>
    <x v="19"/>
    <x v="2127"/>
    <d v="2015-11-05T13:56:57"/>
  </r>
  <r>
    <x v="2128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1"/>
    <x v="19"/>
    <x v="2128"/>
    <d v="2011-08-10T07:08:00"/>
  </r>
  <r>
    <x v="2129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1"/>
    <x v="19"/>
    <x v="2129"/>
    <d v="2014-02-05T23:04:00"/>
  </r>
  <r>
    <x v="2130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1"/>
    <x v="19"/>
    <x v="2130"/>
    <d v="2014-03-06T02:02:19"/>
  </r>
  <r>
    <x v="2131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1"/>
    <x v="19"/>
    <x v="2131"/>
    <d v="2011-05-09T05:59:00"/>
  </r>
  <r>
    <x v="2132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1"/>
    <x v="19"/>
    <x v="2132"/>
    <d v="2011-11-19T21:54:10"/>
  </r>
  <r>
    <x v="2133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1"/>
    <x v="19"/>
    <x v="2133"/>
    <d v="2013-11-05T18:39:50"/>
  </r>
  <r>
    <x v="2134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s v="film &amp; video/documentary"/>
    <n v="1.3680000000000001"/>
    <n v="45.6"/>
    <x v="1"/>
    <x v="19"/>
    <x v="2134"/>
    <d v="2016-07-22T20:42:24"/>
  </r>
  <r>
    <x v="2135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.2829999999999999"/>
    <n v="183.28571428571428"/>
    <x v="1"/>
    <x v="19"/>
    <x v="2135"/>
    <d v="2015-06-18T23:33:17"/>
  </r>
  <r>
    <x v="2136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1"/>
    <x v="19"/>
    <x v="2136"/>
    <d v="2013-12-22T05:00:00"/>
  </r>
  <r>
    <x v="2137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1"/>
    <x v="19"/>
    <x v="2137"/>
    <d v="2012-07-25T17:49:38"/>
  </r>
  <r>
    <x v="2138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1"/>
    <x v="19"/>
    <x v="2138"/>
    <d v="2012-07-19T21:03:31"/>
  </r>
  <r>
    <x v="2139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1"/>
    <x v="19"/>
    <x v="2139"/>
    <d v="2013-10-12T01:31:05"/>
  </r>
  <r>
    <x v="2140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.0214714285714286"/>
    <n v="68.09809523809524"/>
    <x v="1"/>
    <x v="19"/>
    <x v="2140"/>
    <d v="2014-10-17T12:00:00"/>
  </r>
  <r>
    <x v="2141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1"/>
    <x v="19"/>
    <x v="2141"/>
    <d v="2014-02-08T09:30:31"/>
  </r>
  <r>
    <x v="2142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1"/>
    <x v="19"/>
    <x v="2142"/>
    <d v="2013-04-08T04:33:00"/>
  </r>
  <r>
    <x v="2143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1"/>
    <x v="19"/>
    <x v="2143"/>
    <d v="2015-07-23T06:46:37"/>
  </r>
  <r>
    <x v="2144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1"/>
    <x v="19"/>
    <x v="2144"/>
    <d v="2013-06-29T20:13:07"/>
  </r>
  <r>
    <x v="214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5"/>
    <x v="20"/>
    <x v="2145"/>
    <d v="2015-10-13T23:13:41"/>
  </r>
  <r>
    <x v="2146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5"/>
    <x v="20"/>
    <x v="2146"/>
    <d v="2016-04-22T14:52:00"/>
  </r>
  <r>
    <x v="2147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5"/>
    <x v="20"/>
    <x v="2147"/>
    <d v="2014-11-18T00:24:52"/>
  </r>
  <r>
    <x v="2148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5"/>
    <x v="20"/>
    <x v="2148"/>
    <d v="2014-12-21T04:30:00"/>
  </r>
  <r>
    <x v="2149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5"/>
    <x v="20"/>
    <x v="2149"/>
    <d v="2012-06-28T20:16:11"/>
  </r>
  <r>
    <x v="2150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5"/>
    <x v="20"/>
    <x v="2150"/>
    <d v="2014-12-08T04:59:00"/>
  </r>
  <r>
    <x v="2151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5"/>
    <x v="20"/>
    <x v="2151"/>
    <d v="2013-10-18T03:59:00"/>
  </r>
  <r>
    <x v="2152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s v="music/classical music"/>
    <n v="1.0724974999999999"/>
    <n v="52.962839506172834"/>
    <x v="5"/>
    <x v="20"/>
    <x v="2152"/>
    <d v="2015-08-20T11:00:00"/>
  </r>
  <r>
    <x v="2153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5"/>
    <x v="20"/>
    <x v="2153"/>
    <d v="2012-03-25T00:56:15"/>
  </r>
  <r>
    <x v="2154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5"/>
    <x v="20"/>
    <x v="2154"/>
    <d v="2015-04-20T04:50:00"/>
  </r>
  <r>
    <x v="2155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5"/>
    <x v="20"/>
    <x v="2155"/>
    <d v="2015-08-15T03:59:00"/>
  </r>
  <r>
    <x v="2156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5"/>
    <x v="20"/>
    <x v="2156"/>
    <d v="2012-08-16T20:22:46"/>
  </r>
  <r>
    <x v="2157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5"/>
    <x v="20"/>
    <x v="2157"/>
    <d v="2013-03-01T18:01:08"/>
  </r>
  <r>
    <x v="215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5"/>
    <x v="20"/>
    <x v="2158"/>
    <d v="2010-01-01T06:00:00"/>
  </r>
  <r>
    <x v="2159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5"/>
    <x v="20"/>
    <x v="2159"/>
    <d v="2014-12-01T19:59:05"/>
  </r>
  <r>
    <x v="2160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5"/>
    <x v="20"/>
    <x v="2160"/>
    <d v="2013-07-30T02:32:46"/>
  </r>
  <r>
    <x v="2161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5"/>
    <x v="20"/>
    <x v="2161"/>
    <d v="2011-08-01T15:34:15"/>
  </r>
  <r>
    <x v="2162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5"/>
    <x v="20"/>
    <x v="2162"/>
    <d v="2013-02-24T04:59:00"/>
  </r>
  <r>
    <x v="2163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5"/>
    <x v="20"/>
    <x v="2163"/>
    <d v="2015-02-02T21:39:12"/>
  </r>
  <r>
    <x v="2164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5"/>
    <x v="20"/>
    <x v="2164"/>
    <d v="2011-10-29T16:12:01"/>
  </r>
  <r>
    <x v="2165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s v="music/classical music"/>
    <n v="1.0702857142857143"/>
    <n v="59.460317460317462"/>
    <x v="5"/>
    <x v="20"/>
    <x v="2165"/>
    <d v="2013-09-26T10:46:58"/>
  </r>
  <r>
    <x v="2166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5"/>
    <x v="20"/>
    <x v="2166"/>
    <d v="2013-10-01T03:59:00"/>
  </r>
  <r>
    <x v="2167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5"/>
    <x v="20"/>
    <x v="2167"/>
    <d v="2011-01-02T03:00:00"/>
  </r>
  <r>
    <x v="2168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5"/>
    <x v="20"/>
    <x v="2168"/>
    <d v="2012-07-08T12:29:29"/>
  </r>
  <r>
    <x v="2169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5"/>
    <x v="20"/>
    <x v="2169"/>
    <d v="2015-02-27T00:30:00"/>
  </r>
  <r>
    <x v="2170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5"/>
    <x v="20"/>
    <x v="2170"/>
    <d v="2013-10-05T05:00:00"/>
  </r>
  <r>
    <x v="2171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5"/>
    <x v="20"/>
    <x v="2171"/>
    <d v="2012-04-04T17:33:23"/>
  </r>
  <r>
    <x v="2172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b v="0"/>
    <n v="37"/>
    <b v="1"/>
    <s v="music/classical music"/>
    <n v="1.0185"/>
    <n v="165.16216216216216"/>
    <x v="5"/>
    <x v="20"/>
    <x v="2172"/>
    <d v="2016-09-30T04:27:00"/>
  </r>
  <r>
    <x v="2173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s v="music/classical music"/>
    <n v="1.0280254777070064"/>
    <n v="43.621621621621621"/>
    <x v="5"/>
    <x v="20"/>
    <x v="2173"/>
    <d v="2013-05-31T17:00:00"/>
  </r>
  <r>
    <x v="217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5"/>
    <x v="20"/>
    <x v="2174"/>
    <d v="2015-10-08T03:59:00"/>
  </r>
  <r>
    <x v="2175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5"/>
    <x v="20"/>
    <x v="2175"/>
    <d v="2012-03-21T20:48:00"/>
  </r>
  <r>
    <x v="2176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5"/>
    <x v="20"/>
    <x v="2176"/>
    <d v="2017-03-05T19:26:21"/>
  </r>
  <r>
    <x v="217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5"/>
    <x v="20"/>
    <x v="2177"/>
    <d v="2012-09-21T04:46:47"/>
  </r>
  <r>
    <x v="2178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5"/>
    <x v="20"/>
    <x v="2178"/>
    <d v="2015-06-01T03:59:00"/>
  </r>
  <r>
    <x v="2179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5"/>
    <x v="20"/>
    <x v="2179"/>
    <d v="2012-05-28T15:43:13"/>
  </r>
  <r>
    <x v="218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5"/>
    <x v="20"/>
    <x v="2180"/>
    <d v="2012-12-24T23:47:37"/>
  </r>
  <r>
    <x v="2181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s v="music/classical music"/>
    <n v="1.1844444444444444"/>
    <n v="29.611111111111111"/>
    <x v="5"/>
    <x v="20"/>
    <x v="2181"/>
    <d v="2014-05-15T17:53:06"/>
  </r>
  <r>
    <x v="2182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s v="music/classical music"/>
    <n v="1.0888"/>
    <n v="75.611111111111114"/>
    <x v="5"/>
    <x v="20"/>
    <x v="2182"/>
    <d v="2015-05-01T13:59:00"/>
  </r>
  <r>
    <x v="2183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5"/>
    <x v="20"/>
    <x v="2183"/>
    <d v="2011-11-15T19:37:00"/>
  </r>
  <r>
    <x v="2184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s v="music/classical music"/>
    <n v="1.0009999999999999"/>
    <n v="143"/>
    <x v="5"/>
    <x v="20"/>
    <x v="2184"/>
    <d v="2015-03-06T22:49:34"/>
  </r>
  <r>
    <x v="2185"/>
    <s v="Support Circus Factory's new training space in Cork"/>
    <s v="We have been working extra hard to get our new training space ready and with a little extra help we hope to dream big for the future!"/>
    <n v="3400"/>
    <n v="1570"/>
    <x v="1"/>
    <x v="8"/>
    <s v="EUR"/>
    <n v="1491586534"/>
    <n v="1488911734"/>
    <b v="0"/>
    <n v="46"/>
    <b v="0"/>
    <s v="theater/spaces"/>
    <n v="0.46176470588235297"/>
    <n v="34.130434782608695"/>
    <x v="3"/>
    <x v="3"/>
    <x v="2185"/>
    <d v="2017-04-07T17:35:34"/>
  </r>
  <r>
    <x v="2186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0.34410000000000002"/>
    <n v="132.34615384615384"/>
    <x v="3"/>
    <x v="3"/>
    <x v="2186"/>
    <d v="2017-04-05T18:14:37"/>
  </r>
  <r>
    <x v="2187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3"/>
    <x v="3"/>
    <x v="2187"/>
    <d v="2017-03-22T15:33:50"/>
  </r>
  <r>
    <x v="2188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.0263157894736845E-2"/>
    <n v="163.57142857142858"/>
    <x v="3"/>
    <x v="3"/>
    <x v="2188"/>
    <d v="2017-04-05T19:41:54"/>
  </r>
  <r>
    <x v="2189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0.10539393939393939"/>
    <n v="217.375"/>
    <x v="3"/>
    <x v="3"/>
    <x v="2189"/>
    <d v="2017-03-24T20:59:18"/>
  </r>
  <r>
    <x v="2190"/>
    <s v="WienerWÃ¼rze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b v="0"/>
    <s v="food/small batch"/>
    <n v="0.39120962394619685"/>
    <n v="64.53125"/>
    <x v="4"/>
    <x v="5"/>
    <x v="2190"/>
    <d v="2017-04-04T05:15:01"/>
  </r>
  <r>
    <x v="2191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.1481481481481478E-2"/>
    <n v="21.25"/>
    <x v="4"/>
    <x v="5"/>
    <x v="2191"/>
    <d v="2017-04-09T20:29:29"/>
  </r>
  <r>
    <x v="2192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0.48"/>
    <n v="30"/>
    <x v="4"/>
    <x v="5"/>
    <x v="2192"/>
    <d v="2017-03-20T18:07:27"/>
  </r>
  <r>
    <x v="2193"/>
    <s v="Pies not Lies"/>
    <s v="A city centre shop selling great locally made food with room to chat and learn about eachother."/>
    <n v="7500"/>
    <n v="1555"/>
    <x v="1"/>
    <x v="4"/>
    <s v="GBP"/>
    <n v="1490559285"/>
    <n v="1487970885"/>
    <b v="0"/>
    <n v="61"/>
    <b v="0"/>
    <s v="food/small batch"/>
    <n v="0.20733333333333334"/>
    <n v="25.491803278688526"/>
    <x v="4"/>
    <x v="5"/>
    <x v="2193"/>
    <d v="2017-03-26T20:14:45"/>
  </r>
  <r>
    <x v="2194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0.08"/>
    <n v="11.428571428571429"/>
    <x v="4"/>
    <x v="5"/>
    <x v="2194"/>
    <d v="2017-03-29T23:32:11"/>
  </r>
  <r>
    <x v="2195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7.1999999999999998E-3"/>
    <n v="108"/>
    <x v="4"/>
    <x v="5"/>
    <x v="2195"/>
    <d v="2017-04-30T17:00:00"/>
  </r>
  <r>
    <x v="2196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.0860666666666667"/>
    <n v="139.23931623931625"/>
    <x v="3"/>
    <x v="10"/>
    <x v="2196"/>
    <d v="2017-03-16T18:49:01"/>
  </r>
  <r>
    <x v="2197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8.0000000000000002E-3"/>
    <n v="10"/>
    <x v="3"/>
    <x v="10"/>
    <x v="2197"/>
    <d v="2017-04-18T19:13:39"/>
  </r>
  <r>
    <x v="2198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3.7499999999999999E-2"/>
    <n v="93.75"/>
    <x v="3"/>
    <x v="10"/>
    <x v="2198"/>
    <d v="2017-04-14T04:59:00"/>
  </r>
  <r>
    <x v="2199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0.15731707317073171"/>
    <n v="53.75"/>
    <x v="3"/>
    <x v="10"/>
    <x v="2199"/>
    <d v="2017-04-08T12:54:05"/>
  </r>
  <r>
    <x v="2200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.3333333333333332E-4"/>
    <n v="10"/>
    <x v="3"/>
    <x v="10"/>
    <x v="2200"/>
    <d v="2017-04-21T07:24:20"/>
  </r>
  <r>
    <x v="2201"/>
    <s v="Hell Has No Fury by TwentySomething @ Edinburgh Fringe"/>
    <s v="TwentySomething is taking Hell Has No Fury to Edinburgh! _x000a_We're looking for your support to get us there."/>
    <n v="500"/>
    <n v="540"/>
    <x v="1"/>
    <x v="4"/>
    <s v="GBP"/>
    <n v="1490358834"/>
    <n v="1487770434"/>
    <b v="0"/>
    <n v="16"/>
    <b v="0"/>
    <s v="theater/plays"/>
    <n v="1.08"/>
    <n v="33.75"/>
    <x v="3"/>
    <x v="10"/>
    <x v="2201"/>
    <d v="2017-03-24T12:33:54"/>
  </r>
  <r>
    <x v="2202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4"/>
    <s v="GBP"/>
    <n v="1490631419"/>
    <n v="1488820619"/>
    <b v="0"/>
    <n v="12"/>
    <b v="0"/>
    <s v="theater/plays"/>
    <n v="0.22500000000000001"/>
    <n v="18.75"/>
    <x v="3"/>
    <x v="10"/>
    <x v="2202"/>
    <d v="2017-03-27T16:16:59"/>
  </r>
  <r>
    <x v="2203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0.20849420849420849"/>
    <n v="23.142857142857142"/>
    <x v="3"/>
    <x v="10"/>
    <x v="2203"/>
    <d v="2017-04-04T03:38:41"/>
  </r>
  <r>
    <x v="2204"/>
    <s v="Heroines"/>
    <s v="Help emberfly theatre put on their first production Heroines and pay our actors and creative team! Follow us @emberflytheatre"/>
    <n v="500"/>
    <n v="639"/>
    <x v="1"/>
    <x v="4"/>
    <s v="GBP"/>
    <n v="1491001140"/>
    <n v="1487847954"/>
    <b v="0"/>
    <n v="22"/>
    <b v="0"/>
    <s v="theater/plays"/>
    <n v="1.278"/>
    <n v="29.045454545454547"/>
    <x v="3"/>
    <x v="10"/>
    <x v="2204"/>
    <d v="2017-03-31T22:59:00"/>
  </r>
  <r>
    <x v="2205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.3333333333333333E-2"/>
    <n v="50"/>
    <x v="3"/>
    <x v="10"/>
    <x v="2205"/>
    <d v="2017-05-03T19:12:00"/>
  </r>
  <r>
    <x v="2206"/>
    <s v="Our Country's Good"/>
    <s v="A UWE Drama Society adaptation of Timberlake Wertenbaker's play. Funding needed for costumes/props to make the show a success. Thanks."/>
    <n v="200"/>
    <n v="0"/>
    <x v="1"/>
    <x v="4"/>
    <s v="GBP"/>
    <n v="1491233407"/>
    <n v="1489591807"/>
    <b v="0"/>
    <n v="0"/>
    <b v="0"/>
    <s v="theater/plays"/>
    <n v="0"/>
    <n v="0"/>
    <x v="3"/>
    <x v="10"/>
    <x v="2206"/>
    <d v="2017-04-03T15:30:07"/>
  </r>
  <r>
    <x v="2207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3"/>
    <x v="10"/>
    <x v="2207"/>
    <d v="2017-03-25T04:33:00"/>
  </r>
  <r>
    <x v="2208"/>
    <s v="ReminiSens Restaurant &amp; Theatre in Versailles"/>
    <s v="ReminiSens offers an Enchanting Time Travel experience: have diner at the court of Versailles and interact with the nobles of the time!"/>
    <n v="10000"/>
    <n v="96"/>
    <x v="1"/>
    <x v="0"/>
    <s v="EUR"/>
    <n v="1491581703"/>
    <n v="1488993303"/>
    <b v="0"/>
    <n v="4"/>
    <b v="0"/>
    <s v="theater/plays"/>
    <n v="9.5999999999999992E-3"/>
    <n v="24"/>
    <x v="3"/>
    <x v="10"/>
    <x v="2208"/>
    <d v="2017-04-07T16:15:03"/>
  </r>
  <r>
    <x v="2209"/>
    <s v="GUTS: Black Comedy"/>
    <s v="We are a theatre society from the Groningen University in the Netherlands. _x000a_We would be more than happy for some help funding the play."/>
    <n v="500"/>
    <n v="258"/>
    <x v="1"/>
    <x v="18"/>
    <s v="EUR"/>
    <n v="1492372800"/>
    <n v="1488823488"/>
    <b v="0"/>
    <n v="8"/>
    <b v="0"/>
    <s v="theater/plays"/>
    <n v="0.51600000000000001"/>
    <n v="32.25"/>
    <x v="3"/>
    <x v="10"/>
    <x v="2209"/>
    <d v="2017-04-16T20:00:00"/>
  </r>
  <r>
    <x v="2210"/>
    <s v="The Pendulum Swings UK Theatre Tour/EdFringe"/>
    <s v="Our aim is to deliver a powerful piece of theatre to audiences across the UK, including Edinburgh Fringe (2017)."/>
    <n v="2750"/>
    <n v="45"/>
    <x v="1"/>
    <x v="4"/>
    <s v="GBP"/>
    <n v="1489922339"/>
    <n v="1487333939"/>
    <b v="0"/>
    <n v="3"/>
    <b v="0"/>
    <s v="theater/plays"/>
    <n v="1.6363636363636365E-2"/>
    <n v="15"/>
    <x v="3"/>
    <x v="10"/>
    <x v="2210"/>
    <d v="2017-03-19T11:18:59"/>
  </r>
  <r>
    <x v="2211"/>
    <s v="This is Living by Liam Borrett"/>
    <s v="THE POIGNANT EXPLORATION OF WHAT IT MEANS TO SAY GOODBYE._x000a_Stripped Raw brings Liam Borrett's debut play 'This is Living' to Wiltshire."/>
    <n v="700"/>
    <n v="0"/>
    <x v="1"/>
    <x v="4"/>
    <s v="GBP"/>
    <n v="1491726956"/>
    <n v="1489480556"/>
    <b v="0"/>
    <n v="0"/>
    <b v="0"/>
    <s v="theater/plays"/>
    <n v="0"/>
    <n v="0"/>
    <x v="3"/>
    <x v="10"/>
    <x v="2211"/>
    <d v="2017-04-09T08:35:56"/>
  </r>
  <r>
    <x v="2212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0.754"/>
    <n v="251.33333333333334"/>
    <x v="3"/>
    <x v="10"/>
    <x v="2212"/>
    <d v="2017-03-19T06:00:00"/>
  </r>
  <r>
    <x v="2213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n v="0"/>
    <x v="3"/>
    <x v="10"/>
    <x v="2213"/>
    <d v="2017-03-27T23:58:54"/>
  </r>
  <r>
    <x v="2214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3"/>
    <x v="10"/>
    <x v="2214"/>
    <d v="2017-04-16T15:22:46"/>
  </r>
  <r>
    <x v="2215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.0142212307692309"/>
    <n v="74.575090497737563"/>
    <x v="5"/>
    <x v="21"/>
    <x v="2215"/>
    <d v="2017-03-29T02:00:00"/>
  </r>
  <r>
    <x v="2216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n v="0"/>
    <x v="5"/>
    <x v="21"/>
    <x v="2216"/>
    <d v="2017-04-14T04:07:40"/>
  </r>
  <r>
    <x v="2217"/>
    <s v="Manman doudou tÃ©moignage d'une mÃ¨re Album"/>
    <s v="Rendre tÃ©moignage de ce que Dieu fait chaque jour pour moi et venir en  aide  aux autres, c'est  mon but."/>
    <n v="3500"/>
    <n v="760"/>
    <x v="1"/>
    <x v="0"/>
    <s v="EUR"/>
    <n v="1491590738"/>
    <n v="1489517138"/>
    <b v="0"/>
    <n v="10"/>
    <b v="0"/>
    <s v="music/faith"/>
    <n v="0.21714285714285714"/>
    <n v="76"/>
    <x v="5"/>
    <x v="21"/>
    <x v="2217"/>
    <d v="2017-04-07T18:45:38"/>
  </r>
  <r>
    <x v="2218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.0912500000000001"/>
    <n v="86.43564356435644"/>
    <x v="5"/>
    <x v="21"/>
    <x v="2218"/>
    <d v="2017-03-17T18:34:01"/>
  </r>
  <r>
    <x v="2219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.0285714285714285"/>
    <n v="24"/>
    <x v="5"/>
    <x v="21"/>
    <x v="2219"/>
    <d v="2017-03-24T05:00:23"/>
  </r>
  <r>
    <x v="2220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s v="music/faith"/>
    <n v="3.5999999999999999E-3"/>
    <n v="18"/>
    <x v="5"/>
    <x v="21"/>
    <x v="2220"/>
    <d v="2017-04-27T19:15:19"/>
  </r>
  <r>
    <x v="2221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0.3125"/>
    <n v="80.128205128205124"/>
    <x v="5"/>
    <x v="21"/>
    <x v="2221"/>
    <d v="2017-04-10T20:15:00"/>
  </r>
  <r>
    <x v="2222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0.443"/>
    <n v="253.14285714285714"/>
    <x v="5"/>
    <x v="21"/>
    <x v="2222"/>
    <d v="2017-04-09T11:49:54"/>
  </r>
  <r>
    <x v="2223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"/>
    <n v="171.42857142857142"/>
    <x v="5"/>
    <x v="21"/>
    <x v="2223"/>
    <d v="2017-03-16T21:37:10"/>
  </r>
  <r>
    <x v="2224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0.254"/>
    <n v="57.727272727272727"/>
    <x v="5"/>
    <x v="21"/>
    <x v="2224"/>
    <d v="2017-04-06T09:20:42"/>
  </r>
  <r>
    <x v="2225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0.33473333333333333"/>
    <n v="264.26315789473682"/>
    <x v="5"/>
    <x v="21"/>
    <x v="2225"/>
    <d v="2017-04-03T01:00:00"/>
  </r>
  <r>
    <x v="2226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0.47799999999999998"/>
    <n v="159.33333333333334"/>
    <x v="5"/>
    <x v="21"/>
    <x v="2226"/>
    <d v="2017-03-26T23:59:00"/>
  </r>
  <r>
    <x v="2227"/>
    <s v="Debut Studio EP // Sam Hibbard"/>
    <s v="Creating and playing music is what i love. I long to produce &amp; release fresh, raw and relevant songs that come straight from the heart."/>
    <n v="3000"/>
    <n v="280"/>
    <x v="1"/>
    <x v="4"/>
    <s v="GBP"/>
    <n v="1491768000"/>
    <n v="1489097112"/>
    <b v="0"/>
    <n v="8"/>
    <b v="0"/>
    <s v="music/faith"/>
    <n v="9.3333333333333338E-2"/>
    <n v="35"/>
    <x v="5"/>
    <x v="21"/>
    <x v="2227"/>
    <d v="2017-04-09T20:00:00"/>
  </r>
  <r>
    <x v="2228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5.0000000000000001E-4"/>
    <n v="5"/>
    <x v="5"/>
    <x v="21"/>
    <x v="2228"/>
    <d v="2017-03-27T04:36:00"/>
  </r>
  <r>
    <x v="2229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0.11708333333333333"/>
    <n v="61.086956521739133"/>
    <x v="5"/>
    <x v="21"/>
    <x v="2229"/>
    <d v="2017-04-10T01:00:00"/>
  </r>
  <r>
    <x v="2230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n v="0"/>
    <x v="5"/>
    <x v="21"/>
    <x v="2230"/>
    <d v="2017-04-01T00:40:11"/>
  </r>
  <r>
    <x v="2231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0.20208000000000001"/>
    <n v="114.81818181818181"/>
    <x v="5"/>
    <x v="21"/>
    <x v="2231"/>
    <d v="2017-04-09T23:47:28"/>
  </r>
  <r>
    <x v="2232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n v="0"/>
    <x v="5"/>
    <x v="21"/>
    <x v="2232"/>
    <d v="2017-03-26T03:33:00"/>
  </r>
  <r>
    <x v="2233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.2311459353574929E-2"/>
    <n v="54"/>
    <x v="5"/>
    <x v="21"/>
    <x v="2233"/>
    <d v="2017-04-11T20:44:05"/>
  </r>
  <r>
    <x v="2234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0.2606"/>
    <n v="65.974683544303801"/>
    <x v="5"/>
    <x v="21"/>
    <x v="2234"/>
    <d v="2017-04-01T04:00:00"/>
  </r>
  <r>
    <x v="2235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6.666666666666667E-5"/>
    <n v="1"/>
    <x v="0"/>
    <x v="22"/>
    <x v="2235"/>
    <d v="2015-02-04T19:36:46"/>
  </r>
  <r>
    <x v="2236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5.5555555555555558E-3"/>
    <n v="25"/>
    <x v="0"/>
    <x v="22"/>
    <x v="2236"/>
    <d v="2015-10-29T01:07:14"/>
  </r>
  <r>
    <x v="2237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3.9999999999999998E-6"/>
    <n v="1"/>
    <x v="0"/>
    <x v="22"/>
    <x v="2237"/>
    <d v="2016-05-03T16:41:56"/>
  </r>
  <r>
    <x v="2238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3.1818181818181819E-3"/>
    <n v="35"/>
    <x v="0"/>
    <x v="22"/>
    <x v="2238"/>
    <d v="2014-11-01T02:12:42"/>
  </r>
  <r>
    <x v="2239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E-2"/>
    <n v="3"/>
    <x v="0"/>
    <x v="22"/>
    <x v="2239"/>
    <d v="2016-07-04T15:46:00"/>
  </r>
  <r>
    <x v="224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b v="0"/>
    <n v="34"/>
    <b v="0"/>
    <s v="technology/web"/>
    <n v="0.27383999999999997"/>
    <n v="402.70588235294116"/>
    <x v="0"/>
    <x v="22"/>
    <x v="2240"/>
    <d v="2015-11-15T15:13:09"/>
  </r>
  <r>
    <x v="2241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8.6666666666666663E-4"/>
    <n v="26"/>
    <x v="0"/>
    <x v="22"/>
    <x v="2241"/>
    <d v="2015-10-17T16:01:55"/>
  </r>
  <r>
    <x v="2242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s v="technology/web"/>
    <n v="0"/>
    <n v="0"/>
    <x v="0"/>
    <x v="22"/>
    <x v="2242"/>
    <d v="2016-02-10T16:42:44"/>
  </r>
  <r>
    <x v="2243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s v="technology/web"/>
    <n v="8.9999999999999998E-4"/>
    <n v="9"/>
    <x v="0"/>
    <x v="22"/>
    <x v="2243"/>
    <d v="2015-10-29T21:40:48"/>
  </r>
  <r>
    <x v="2244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s v="technology/web"/>
    <n v="2.7199999999999998E-2"/>
    <n v="8.5"/>
    <x v="0"/>
    <x v="22"/>
    <x v="2244"/>
    <d v="2015-07-08T15:17:02"/>
  </r>
  <r>
    <x v="2245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s v="technology/web"/>
    <n v="7.0000000000000001E-3"/>
    <n v="8.75"/>
    <x v="0"/>
    <x v="22"/>
    <x v="2245"/>
    <d v="2017-01-31T05:00:00"/>
  </r>
  <r>
    <x v="2246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13333333333331E-2"/>
    <n v="135.03571428571428"/>
    <x v="0"/>
    <x v="22"/>
    <x v="2246"/>
    <d v="2015-08-01T17:53:00"/>
  </r>
  <r>
    <x v="2247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s v="technology/web"/>
    <n v="0"/>
    <n v="0"/>
    <x v="0"/>
    <x v="22"/>
    <x v="2247"/>
    <d v="2016-01-09T14:48:16"/>
  </r>
  <r>
    <x v="2248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.9199999999999999E-3"/>
    <n v="20.5"/>
    <x v="0"/>
    <x v="22"/>
    <x v="2248"/>
    <d v="2014-11-14T18:16:31"/>
  </r>
  <r>
    <x v="224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6589147286821705"/>
    <n v="64.36363636363636"/>
    <x v="0"/>
    <x v="22"/>
    <x v="2249"/>
    <d v="2014-10-19T16:26:12"/>
  </r>
  <r>
    <x v="2250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s v="technology/web"/>
    <n v="0"/>
    <n v="0"/>
    <x v="0"/>
    <x v="22"/>
    <x v="2250"/>
    <d v="2016-06-12T08:29:03"/>
  </r>
  <r>
    <x v="2251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000000000000001E-2"/>
    <n v="200"/>
    <x v="0"/>
    <x v="22"/>
    <x v="2251"/>
    <d v="2016-01-06T20:38:37"/>
  </r>
  <r>
    <x v="2252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2"/>
    <x v="2252"/>
    <d v="2016-12-02T23:36:43"/>
  </r>
  <r>
    <x v="2253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0"/>
    <x v="22"/>
    <x v="2253"/>
    <d v="2015-03-24T20:11:45"/>
  </r>
  <r>
    <x v="22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.0833333333333335E-4"/>
    <n v="50"/>
    <x v="0"/>
    <x v="22"/>
    <x v="2254"/>
    <d v="2015-12-13T06:47:40"/>
  </r>
  <r>
    <x v="2255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s v="technology/web"/>
    <n v="1.2E-4"/>
    <n v="4"/>
    <x v="0"/>
    <x v="22"/>
    <x v="2255"/>
    <d v="2014-12-17T18:30:45"/>
  </r>
  <r>
    <x v="2256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3.6666666666666666E-3"/>
    <n v="27.5"/>
    <x v="0"/>
    <x v="22"/>
    <x v="2256"/>
    <d v="2015-10-26T15:48:33"/>
  </r>
  <r>
    <x v="2257"/>
    <s v="International/Domestic Student room platform"/>
    <s v="i would like to develop an international free platform for domestic and international students to find accomodation in all countries"/>
    <n v="50000"/>
    <n v="0"/>
    <x v="2"/>
    <x v="18"/>
    <s v="EUR"/>
    <n v="1482052815"/>
    <n v="1479460815"/>
    <b v="0"/>
    <n v="0"/>
    <b v="0"/>
    <s v="technology/web"/>
    <n v="0"/>
    <n v="0"/>
    <x v="0"/>
    <x v="22"/>
    <x v="2257"/>
    <d v="2016-12-18T09:20:15"/>
  </r>
  <r>
    <x v="2258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9.0666666666666662E-4"/>
    <n v="34"/>
    <x v="0"/>
    <x v="22"/>
    <x v="2258"/>
    <d v="2015-02-17T01:40:47"/>
  </r>
  <r>
    <x v="2259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b v="0"/>
    <n v="1"/>
    <b v="0"/>
    <s v="technology/web"/>
    <n v="5.5555555555555558E-5"/>
    <n v="1"/>
    <x v="0"/>
    <x v="22"/>
    <x v="2259"/>
    <d v="2016-03-12T22:37:55"/>
  </r>
  <r>
    <x v="2260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s v="technology/web"/>
    <n v="0"/>
    <n v="0"/>
    <x v="0"/>
    <x v="22"/>
    <x v="2260"/>
    <d v="2015-07-10T18:50:49"/>
  </r>
  <r>
    <x v="2261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2.0000000000000001E-4"/>
    <n v="1"/>
    <x v="0"/>
    <x v="22"/>
    <x v="2261"/>
    <d v="2016-07-14T16:25:33"/>
  </r>
  <r>
    <x v="2262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0"/>
    <x v="22"/>
    <x v="2262"/>
    <d v="2015-01-01T20:13:14"/>
  </r>
  <r>
    <x v="2263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7"/>
    <s v="NZD"/>
    <n v="1452942000"/>
    <n v="1449785223"/>
    <b v="0"/>
    <n v="5"/>
    <b v="0"/>
    <s v="technology/web"/>
    <n v="0.01"/>
    <n v="49"/>
    <x v="0"/>
    <x v="22"/>
    <x v="2263"/>
    <d v="2016-01-16T11:00:00"/>
  </r>
  <r>
    <x v="2264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s v="technology/web"/>
    <n v="8.0000000000000002E-3"/>
    <n v="20"/>
    <x v="0"/>
    <x v="22"/>
    <x v="2264"/>
    <d v="2016-01-01T20:20:12"/>
  </r>
  <r>
    <x v="2265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1.6705882352941177E-3"/>
    <n v="142"/>
    <x v="0"/>
    <x v="22"/>
    <x v="2265"/>
    <d v="2016-02-18T19:09:29"/>
  </r>
  <r>
    <x v="2266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4.2399999999999998E-3"/>
    <n v="53"/>
    <x v="0"/>
    <x v="22"/>
    <x v="2266"/>
    <d v="2015-07-27T03:59:00"/>
  </r>
  <r>
    <x v="2267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0"/>
    <x v="22"/>
    <x v="2267"/>
    <d v="2015-11-04T18:11:28"/>
  </r>
  <r>
    <x v="2268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3.892538925389254E-3"/>
    <n v="38.444444444444443"/>
    <x v="0"/>
    <x v="22"/>
    <x v="2268"/>
    <d v="2015-01-18T01:12:00"/>
  </r>
  <r>
    <x v="2269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s v="technology/web"/>
    <n v="7.1556350626118068E-3"/>
    <n v="20"/>
    <x v="0"/>
    <x v="22"/>
    <x v="2269"/>
    <d v="2016-10-19T10:38:27"/>
  </r>
  <r>
    <x v="227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2"/>
    <x v="2270"/>
    <d v="2015-06-13T16:37:23"/>
  </r>
  <r>
    <x v="2271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1.2500000000000001E-5"/>
    <n v="1"/>
    <x v="0"/>
    <x v="22"/>
    <x v="2271"/>
    <d v="2015-03-28T10:19:12"/>
  </r>
  <r>
    <x v="2272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2E-3"/>
    <n v="10"/>
    <x v="0"/>
    <x v="22"/>
    <x v="2272"/>
    <d v="2016-05-20T14:08:22"/>
  </r>
  <r>
    <x v="2273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s v="technology/web"/>
    <n v="1.12E-4"/>
    <n v="2"/>
    <x v="0"/>
    <x v="22"/>
    <x v="2273"/>
    <d v="2015-09-07T13:53:13"/>
  </r>
  <r>
    <x v="2274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583333333333334E-2"/>
    <n v="35"/>
    <x v="0"/>
    <x v="22"/>
    <x v="2274"/>
    <d v="2014-12-25T20:27:03"/>
  </r>
  <r>
    <x v="2275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.3333333333333332E-4"/>
    <n v="1"/>
    <x v="0"/>
    <x v="22"/>
    <x v="2275"/>
    <d v="2016-09-22T21:47:47"/>
  </r>
  <r>
    <x v="2276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0"/>
    <x v="22"/>
    <x v="2276"/>
    <d v="2015-08-02T00:18:24"/>
  </r>
  <r>
    <x v="2277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0"/>
    <x v="22"/>
    <x v="2277"/>
    <d v="2015-03-15T18:00:00"/>
  </r>
  <r>
    <x v="2278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1.1111111111111112E-4"/>
    <n v="1"/>
    <x v="0"/>
    <x v="22"/>
    <x v="2278"/>
    <d v="2015-03-19T21:31:27"/>
  </r>
  <r>
    <x v="2279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0"/>
    <x v="22"/>
    <x v="2279"/>
    <d v="2015-03-16T16:11:56"/>
  </r>
  <r>
    <x v="2280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s v="technology/web"/>
    <n v="0"/>
    <n v="0"/>
    <x v="0"/>
    <x v="22"/>
    <x v="2280"/>
    <d v="2015-12-01T00:00:00"/>
  </r>
  <r>
    <x v="2281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5.5999999999999999E-3"/>
    <n v="14"/>
    <x v="0"/>
    <x v="22"/>
    <x v="2281"/>
    <d v="2015-02-15T20:30:07"/>
  </r>
  <r>
    <x v="2282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s v="technology/web"/>
    <n v="9.0833333333333335E-2"/>
    <n v="389.28571428571428"/>
    <x v="0"/>
    <x v="22"/>
    <x v="2282"/>
    <d v="2015-04-16T18:10:33"/>
  </r>
  <r>
    <x v="2283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s v="technology/web"/>
    <n v="3.3444444444444443E-2"/>
    <n v="150.5"/>
    <x v="0"/>
    <x v="22"/>
    <x v="2283"/>
    <d v="2016-11-17T19:28:06"/>
  </r>
  <r>
    <x v="2284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1.3333333333333334E-4"/>
    <n v="1"/>
    <x v="0"/>
    <x v="22"/>
    <x v="2284"/>
    <d v="2015-07-08T14:44:59"/>
  </r>
  <r>
    <x v="2285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s v="technology/web"/>
    <n v="4.4600000000000001E-2"/>
    <n v="24.777777777777779"/>
    <x v="0"/>
    <x v="22"/>
    <x v="2285"/>
    <d v="2016-02-08T13:01:00"/>
  </r>
  <r>
    <x v="2286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6.0999999999999997E-4"/>
    <n v="30.5"/>
    <x v="0"/>
    <x v="22"/>
    <x v="2286"/>
    <d v="2015-07-22T13:02:10"/>
  </r>
  <r>
    <x v="2287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33333333333333E-2"/>
    <n v="250"/>
    <x v="0"/>
    <x v="22"/>
    <x v="2287"/>
    <d v="2014-12-03T05:34:20"/>
  </r>
  <r>
    <x v="2288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s v="technology/web"/>
    <n v="0.23"/>
    <n v="16.428571428571427"/>
    <x v="0"/>
    <x v="22"/>
    <x v="2288"/>
    <d v="2015-04-06T15:15:45"/>
  </r>
  <r>
    <x v="2289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.0399999999999999E-3"/>
    <n v="13"/>
    <x v="0"/>
    <x v="22"/>
    <x v="2289"/>
    <d v="2016-04-16T18:43:26"/>
  </r>
  <r>
    <x v="2290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4.2599999999999999E-3"/>
    <n v="53.25"/>
    <x v="0"/>
    <x v="22"/>
    <x v="2290"/>
    <d v="2015-05-04T01:40:38"/>
  </r>
  <r>
    <x v="2291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2.9999999999999997E-4"/>
    <n v="3"/>
    <x v="0"/>
    <x v="22"/>
    <x v="2291"/>
    <d v="2016-11-02T21:31:32"/>
  </r>
  <r>
    <x v="2292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2.6666666666666666E-3"/>
    <n v="10"/>
    <x v="0"/>
    <x v="22"/>
    <x v="2292"/>
    <d v="2016-07-31T16:00:00"/>
  </r>
  <r>
    <x v="2293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2857142857143"/>
    <x v="0"/>
    <x v="22"/>
    <x v="2293"/>
    <d v="2014-12-05T00:03:01"/>
  </r>
  <r>
    <x v="2294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6.2E-4"/>
    <n v="15.5"/>
    <x v="0"/>
    <x v="22"/>
    <x v="2294"/>
    <d v="2015-03-08T15:16:00"/>
  </r>
  <r>
    <x v="229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58E-2"/>
    <n v="84.944444444444443"/>
    <x v="0"/>
    <x v="0"/>
    <x v="2295"/>
    <d v="2014-11-09T18:47:59"/>
  </r>
  <r>
    <x v="2296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9.4999999999999998E-3"/>
    <n v="10.555555555555555"/>
    <x v="0"/>
    <x v="0"/>
    <x v="2296"/>
    <d v="2016-10-23T15:29:19"/>
  </r>
  <r>
    <x v="2297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4.0000000000000001E-3"/>
    <n v="39"/>
    <x v="0"/>
    <x v="0"/>
    <x v="2297"/>
    <d v="2015-01-16T10:30:47"/>
  </r>
  <r>
    <x v="2298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0"/>
    <x v="2298"/>
    <d v="2015-07-18T20:14:16"/>
  </r>
  <r>
    <x v="2299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33333333333335E-2"/>
    <n v="31.172413793103448"/>
    <x v="0"/>
    <x v="0"/>
    <x v="2299"/>
    <d v="2015-04-13T15:59:35"/>
  </r>
  <r>
    <x v="2300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8640000000000001"/>
    <n v="155.33333333333334"/>
    <x v="0"/>
    <x v="0"/>
    <x v="2300"/>
    <d v="2017-01-13T17:04:21"/>
  </r>
  <r>
    <x v="2301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4.0000000000000003E-5"/>
    <n v="2"/>
    <x v="0"/>
    <x v="0"/>
    <x v="2301"/>
    <d v="2014-08-17T19:58:18"/>
  </r>
  <r>
    <x v="2302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s v="technology/wearables"/>
    <n v="0.1002"/>
    <n v="178.92857142857142"/>
    <x v="0"/>
    <x v="0"/>
    <x v="2302"/>
    <d v="2016-10-29T08:57:43"/>
  </r>
  <r>
    <x v="2303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600000000000002E-2"/>
    <n v="27.36"/>
    <x v="0"/>
    <x v="0"/>
    <x v="2303"/>
    <d v="2015-05-11T19:57:02"/>
  </r>
  <r>
    <x v="2304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x v="0"/>
    <x v="2304"/>
    <d v="2016-07-06T15:00:58"/>
  </r>
  <r>
    <x v="2305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s v="technology/wearables"/>
    <n v="0.29276666666666668"/>
    <n v="84.99677419354839"/>
    <x v="0"/>
    <x v="0"/>
    <x v="2305"/>
    <d v="2016-06-19T08:10:00"/>
  </r>
  <r>
    <x v="2306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426666666666665"/>
    <n v="788.5333333333333"/>
    <x v="0"/>
    <x v="0"/>
    <x v="2306"/>
    <d v="2015-01-14T04:00:00"/>
  </r>
  <r>
    <x v="2307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1628"/>
    <n v="50.29767441860465"/>
    <x v="0"/>
    <x v="0"/>
    <x v="2307"/>
    <d v="2015-01-01T04:59:00"/>
  </r>
  <r>
    <x v="2308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2.0500000000000002E-3"/>
    <n v="68.333333333333329"/>
    <x v="0"/>
    <x v="0"/>
    <x v="2308"/>
    <d v="2014-09-01T20:10:17"/>
  </r>
  <r>
    <x v="2309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.9999999999999997E-4"/>
    <n v="7.5"/>
    <x v="0"/>
    <x v="0"/>
    <x v="2309"/>
    <d v="2014-08-12T02:47:07"/>
  </r>
  <r>
    <x v="2310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4849999999999999"/>
    <n v="34.269230769230766"/>
    <x v="0"/>
    <x v="0"/>
    <x v="2310"/>
    <d v="2015-01-01T06:59:00"/>
  </r>
  <r>
    <x v="2311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s v="technology/wearables"/>
    <n v="1.4710000000000001E-2"/>
    <n v="61.291666666666664"/>
    <x v="0"/>
    <x v="0"/>
    <x v="2311"/>
    <d v="2015-02-07T18:26:21"/>
  </r>
  <r>
    <x v="2312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s v="technology/wearables"/>
    <n v="0.25584000000000001"/>
    <n v="133.25"/>
    <x v="0"/>
    <x v="0"/>
    <x v="2312"/>
    <d v="2016-06-28T09:41:35"/>
  </r>
  <r>
    <x v="2313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06896551724136E-2"/>
    <n v="65.17647058823529"/>
    <x v="0"/>
    <x v="0"/>
    <x v="2313"/>
    <d v="2016-05-21T09:02:18"/>
  </r>
  <r>
    <x v="2314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485964912280703"/>
    <n v="93.90425531914893"/>
    <x v="0"/>
    <x v="0"/>
    <x v="2314"/>
    <d v="2016-09-03T16:41:49"/>
  </r>
  <r>
    <x v="231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5912000000000002"/>
    <n v="150.65116279069767"/>
    <x v="0"/>
    <x v="0"/>
    <x v="2315"/>
    <d v="2014-09-17T12:02:11"/>
  </r>
  <r>
    <x v="2316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4.0000000000000002E-4"/>
    <n v="1"/>
    <x v="0"/>
    <x v="0"/>
    <x v="2316"/>
    <d v="2016-10-26T19:20:04"/>
  </r>
  <r>
    <x v="2317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.06E-3"/>
    <n v="13.25"/>
    <x v="0"/>
    <x v="0"/>
    <x v="2317"/>
    <d v="2017-03-14T17:22:02"/>
  </r>
  <r>
    <x v="2318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8.5142857142857138E-3"/>
    <n v="99.333333333333329"/>
    <x v="0"/>
    <x v="0"/>
    <x v="2318"/>
    <d v="2016-10-31T21:36:04"/>
  </r>
  <r>
    <x v="2319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37500000000001E-2"/>
    <n v="177.39259259259259"/>
    <x v="0"/>
    <x v="0"/>
    <x v="2319"/>
    <d v="2014-07-25T03:00:00"/>
  </r>
  <r>
    <x v="2320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7650000000000002"/>
    <n v="55.3"/>
    <x v="0"/>
    <x v="0"/>
    <x v="2320"/>
    <d v="2015-01-12T20:47:52"/>
  </r>
  <r>
    <x v="2321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s v="technology/wearables"/>
    <n v="0"/>
    <n v="0"/>
    <x v="0"/>
    <x v="0"/>
    <x v="2321"/>
    <d v="2015-08-03T16:09:30"/>
  </r>
  <r>
    <x v="2322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x v="0"/>
    <x v="2322"/>
    <d v="2017-02-05T18:00:53"/>
  </r>
  <r>
    <x v="2323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2989999999999999"/>
    <n v="405.5"/>
    <x v="0"/>
    <x v="0"/>
    <x v="2323"/>
    <d v="2015-10-15T02:30:53"/>
  </r>
  <r>
    <x v="23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648750000000004"/>
    <n v="343.14732142857144"/>
    <x v="0"/>
    <x v="0"/>
    <x v="2324"/>
    <d v="2016-12-08T04:59:00"/>
  </r>
  <r>
    <x v="2325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34"/>
    <n v="72.588235294117652"/>
    <x v="0"/>
    <x v="0"/>
    <x v="2325"/>
    <d v="2016-09-09T06:00:00"/>
  </r>
  <r>
    <x v="2326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.1999999999999998E-3"/>
    <n v="26"/>
    <x v="0"/>
    <x v="0"/>
    <x v="2326"/>
    <d v="2015-07-01T00:40:46"/>
  </r>
  <r>
    <x v="2327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s v="technology/wearables"/>
    <n v="6.5299999999999997E-2"/>
    <n v="6.4975124378109452"/>
    <x v="0"/>
    <x v="0"/>
    <x v="2327"/>
    <d v="2016-12-22T09:01:03"/>
  </r>
  <r>
    <x v="2328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338000000000003"/>
    <n v="119.38513513513513"/>
    <x v="0"/>
    <x v="0"/>
    <x v="2328"/>
    <d v="2015-04-30T19:23:47"/>
  </r>
  <r>
    <x v="2329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3.933333333333333E-3"/>
    <n v="84.285714285714292"/>
    <x v="0"/>
    <x v="0"/>
    <x v="2329"/>
    <d v="2017-02-01T15:55:59"/>
  </r>
  <r>
    <x v="2330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E-2"/>
    <n v="90.857142857142861"/>
    <x v="0"/>
    <x v="0"/>
    <x v="2330"/>
    <d v="2014-10-31T12:30:20"/>
  </r>
  <r>
    <x v="2331"/>
    <s v="trustee"/>
    <s v="Show your fidelity by wearing the Trustee rings! Show where you are (at)!"/>
    <n v="175000"/>
    <n v="1"/>
    <x v="2"/>
    <x v="18"/>
    <s v="EUR"/>
    <n v="1406326502"/>
    <n v="1403734502"/>
    <b v="0"/>
    <n v="1"/>
    <b v="0"/>
    <s v="technology/wearables"/>
    <n v="5.7142857142857145E-6"/>
    <n v="1"/>
    <x v="0"/>
    <x v="0"/>
    <x v="2331"/>
    <d v="2014-07-25T22:15:02"/>
  </r>
  <r>
    <x v="2332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0"/>
    <x v="2332"/>
    <d v="2016-02-03T12:33:09"/>
  </r>
  <r>
    <x v="2333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390000000000001"/>
    <n v="530.68965517241384"/>
    <x v="0"/>
    <x v="0"/>
    <x v="2333"/>
    <d v="2014-09-18T02:00:00"/>
  </r>
  <r>
    <x v="2334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4221076923077"/>
    <n v="120.39184269662923"/>
    <x v="0"/>
    <x v="0"/>
    <x v="2334"/>
    <d v="2013-11-22T16:00:00"/>
  </r>
  <r>
    <x v="233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0"/>
    <x v="2335"/>
    <d v="2017-01-10T16:31:21"/>
  </r>
  <r>
    <x v="2336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s v="technology/wearables"/>
    <n v="0.26600000000000001"/>
    <n v="291.33333333333331"/>
    <x v="0"/>
    <x v="0"/>
    <x v="2336"/>
    <d v="2014-07-23T15:54:40"/>
  </r>
  <r>
    <x v="233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0813400000000002"/>
    <n v="124.9191891891892"/>
    <x v="0"/>
    <x v="0"/>
    <x v="2337"/>
    <d v="2016-11-24T18:26:27"/>
  </r>
  <r>
    <x v="2338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00000000000002E-2"/>
    <n v="119.57142857142857"/>
    <x v="0"/>
    <x v="0"/>
    <x v="2338"/>
    <d v="2017-01-31T23:32:00"/>
  </r>
  <r>
    <x v="2339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s v="technology/wearables"/>
    <n v="8.7454545454545458E-3"/>
    <n v="120.25"/>
    <x v="0"/>
    <x v="0"/>
    <x v="2339"/>
    <d v="2017-02-20T04:37:48"/>
  </r>
  <r>
    <x v="2340"/>
    <s v="SomnoScope"/>
    <s v="The closest thing ever to the Holy Grail of wearables technology"/>
    <n v="100000"/>
    <n v="977"/>
    <x v="2"/>
    <x v="18"/>
    <s v="EUR"/>
    <n v="1484999278"/>
    <n v="1482407278"/>
    <b v="0"/>
    <n v="5"/>
    <b v="0"/>
    <s v="technology/wearables"/>
    <n v="9.7699999999999992E-3"/>
    <n v="195.4"/>
    <x v="0"/>
    <x v="0"/>
    <x v="2340"/>
    <d v="2017-01-21T11:47:58"/>
  </r>
  <r>
    <x v="2341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0"/>
    <x v="2341"/>
    <d v="2016-12-14T18:39:00"/>
  </r>
  <r>
    <x v="2342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s v="technology/wearables"/>
    <n v="0.78927352941176465"/>
    <n v="117.69868421052631"/>
    <x v="0"/>
    <x v="0"/>
    <x v="2342"/>
    <d v="2017-01-01T15:55:27"/>
  </r>
  <r>
    <x v="234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s v="technology/wearables"/>
    <n v="0.22092500000000001"/>
    <n v="23.948509485094849"/>
    <x v="0"/>
    <x v="0"/>
    <x v="2343"/>
    <d v="2014-09-13T13:56:40"/>
  </r>
  <r>
    <x v="2344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4.0666666666666663E-3"/>
    <n v="30.5"/>
    <x v="0"/>
    <x v="0"/>
    <x v="2344"/>
    <d v="2014-12-05T00:59:19"/>
  </r>
  <r>
    <x v="2345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s v="technology/wearables"/>
    <n v="0"/>
    <n v="0"/>
    <x v="0"/>
    <x v="0"/>
    <x v="2345"/>
    <d v="2014-08-20T00:44:00"/>
  </r>
  <r>
    <x v="2346"/>
    <s v="Anti Snore Wearable"/>
    <s v="Our wearable and app automates the poke you normally get from your bedpartner to make you stop snoring and making you turn to the side."/>
    <n v="100000"/>
    <n v="33791"/>
    <x v="2"/>
    <x v="18"/>
    <s v="EUR"/>
    <n v="1481716868"/>
    <n v="1478257268"/>
    <b v="0"/>
    <n v="338"/>
    <b v="0"/>
    <s v="technology/wearables"/>
    <n v="0.33790999999999999"/>
    <n v="99.973372781065095"/>
    <x v="0"/>
    <x v="0"/>
    <x v="2346"/>
    <d v="2016-12-14T12:01:08"/>
  </r>
  <r>
    <x v="234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2.1649484536082476E-3"/>
    <n v="26.25"/>
    <x v="0"/>
    <x v="0"/>
    <x v="2347"/>
    <d v="2016-02-14T16:20:32"/>
  </r>
  <r>
    <x v="2348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s v="technology/wearables"/>
    <n v="7.9600000000000001E-3"/>
    <n v="199"/>
    <x v="0"/>
    <x v="0"/>
    <x v="2348"/>
    <d v="2016-06-05T12:42:12"/>
  </r>
  <r>
    <x v="2349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4993333333333334"/>
    <n v="80.321428571428569"/>
    <x v="0"/>
    <x v="0"/>
    <x v="2349"/>
    <d v="2017-02-28T18:54:42"/>
  </r>
  <r>
    <x v="2350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09090909090906E-2"/>
    <n v="115.75"/>
    <x v="0"/>
    <x v="0"/>
    <x v="2350"/>
    <d v="2015-11-05T03:10:40"/>
  </r>
  <r>
    <x v="2351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0214285714285715"/>
    <n v="44.6875"/>
    <x v="0"/>
    <x v="0"/>
    <x v="2351"/>
    <d v="2014-12-01T00:00:00"/>
  </r>
  <r>
    <x v="2352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3.0500000000000002E-3"/>
    <n v="76.25"/>
    <x v="0"/>
    <x v="0"/>
    <x v="2352"/>
    <d v="2014-09-05T20:30:02"/>
  </r>
  <r>
    <x v="2353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7.4999999999999997E-3"/>
    <n v="22.5"/>
    <x v="0"/>
    <x v="0"/>
    <x v="2353"/>
    <d v="2017-02-18T05:59:00"/>
  </r>
  <r>
    <x v="235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33333333333333E-2"/>
    <n v="19.399999999999999"/>
    <x v="0"/>
    <x v="0"/>
    <x v="2354"/>
    <d v="2016-02-23T00:57:56"/>
  </r>
  <r>
    <x v="2355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155555555555554"/>
    <n v="110.28571428571429"/>
    <x v="0"/>
    <x v="0"/>
    <x v="2355"/>
    <d v="2015-08-11T00:12:06"/>
  </r>
  <r>
    <x v="2356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220000000000001E-2"/>
    <n v="37.451612903225808"/>
    <x v="0"/>
    <x v="0"/>
    <x v="2356"/>
    <d v="2017-02-10T02:19:05"/>
  </r>
  <r>
    <x v="2357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066666666666669E-2"/>
    <n v="41.75"/>
    <x v="0"/>
    <x v="0"/>
    <x v="2357"/>
    <d v="2016-02-18T20:14:20"/>
  </r>
  <r>
    <x v="2358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3333333333334E-2"/>
    <n v="24.083333333333332"/>
    <x v="0"/>
    <x v="0"/>
    <x v="2358"/>
    <d v="2016-11-29T17:01:45"/>
  </r>
  <r>
    <x v="2359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325999999999999"/>
    <n v="69.40625"/>
    <x v="0"/>
    <x v="0"/>
    <x v="2359"/>
    <d v="2016-04-18T14:00:00"/>
  </r>
  <r>
    <x v="2360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b v="0"/>
    <n v="16"/>
    <b v="0"/>
    <s v="technology/wearables"/>
    <n v="2.4840000000000001E-2"/>
    <n v="155.25"/>
    <x v="0"/>
    <x v="0"/>
    <x v="2360"/>
    <d v="2017-02-18T23:59:00"/>
  </r>
  <r>
    <x v="2361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066666666666666E-2"/>
    <n v="57.2"/>
    <x v="0"/>
    <x v="0"/>
    <x v="2361"/>
    <d v="2016-09-09T18:00:48"/>
  </r>
  <r>
    <x v="2362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0"/>
    <x v="0"/>
    <x v="2362"/>
    <d v="2016-06-30T18:45:06"/>
  </r>
  <r>
    <x v="2363"/>
    <s v="Led Shirt - WiFi Controlled"/>
    <s v="T-Shirt with Led panel controlled by Android app over WiFi. _x000a_Multiple shirts, games, text, video effects support,"/>
    <n v="4000"/>
    <n v="480"/>
    <x v="2"/>
    <x v="18"/>
    <s v="EUR"/>
    <n v="1457812364"/>
    <n v="1455220364"/>
    <b v="0"/>
    <n v="8"/>
    <b v="0"/>
    <s v="technology/wearables"/>
    <n v="0.12"/>
    <n v="60"/>
    <x v="0"/>
    <x v="0"/>
    <x v="2363"/>
    <d v="2016-03-12T19:52:44"/>
  </r>
  <r>
    <x v="2364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0"/>
    <x v="2364"/>
    <d v="2016-02-21T01:02:56"/>
  </r>
  <r>
    <x v="2365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s v="technology/wearables"/>
    <n v="0.28039999999999998"/>
    <n v="58.416666666666664"/>
    <x v="0"/>
    <x v="0"/>
    <x v="2365"/>
    <d v="2016-01-17T18:01:01"/>
  </r>
  <r>
    <x v="2366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390000000000002"/>
    <n v="158.63636363636363"/>
    <x v="0"/>
    <x v="0"/>
    <x v="2366"/>
    <d v="2016-06-04T15:41:12"/>
  </r>
  <r>
    <x v="2367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39942857142857141"/>
    <n v="99.857142857142861"/>
    <x v="0"/>
    <x v="0"/>
    <x v="2367"/>
    <d v="2016-11-18T15:43:32"/>
  </r>
  <r>
    <x v="2368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8.3999999999999995E-3"/>
    <n v="25.2"/>
    <x v="0"/>
    <x v="0"/>
    <x v="2368"/>
    <d v="2015-01-25T03:56:39"/>
  </r>
  <r>
    <x v="236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406666666666666"/>
    <n v="89.191780821917803"/>
    <x v="0"/>
    <x v="0"/>
    <x v="2369"/>
    <d v="2015-08-20T20:00:39"/>
  </r>
  <r>
    <x v="237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13333333333335E-2"/>
    <n v="182.6236559139785"/>
    <x v="0"/>
    <x v="0"/>
    <x v="2370"/>
    <d v="2016-09-13T07:05:00"/>
  </r>
  <r>
    <x v="2371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19999999999999E-2"/>
    <n v="50.647058823529413"/>
    <x v="0"/>
    <x v="0"/>
    <x v="2371"/>
    <d v="2015-04-26T20:55:59"/>
  </r>
  <r>
    <x v="2372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16666666666665E-2"/>
    <n v="33.285714285714285"/>
    <x v="0"/>
    <x v="0"/>
    <x v="2372"/>
    <d v="2016-11-17T14:15:33"/>
  </r>
  <r>
    <x v="237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328275684711328"/>
    <n v="51.823529411764703"/>
    <x v="0"/>
    <x v="0"/>
    <x v="2373"/>
    <d v="2015-04-10T04:59:00"/>
  </r>
  <r>
    <x v="237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886"/>
    <n v="113.62573099415205"/>
    <x v="0"/>
    <x v="0"/>
    <x v="2374"/>
    <d v="2015-01-19T04:11:05"/>
  </r>
  <r>
    <x v="2375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100628930817611"/>
    <n v="136.46276595744681"/>
    <x v="0"/>
    <x v="0"/>
    <x v="2375"/>
    <d v="2017-03-14T14:02:35"/>
  </r>
  <r>
    <x v="2376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188421052631581"/>
    <n v="364.35454545454547"/>
    <x v="0"/>
    <x v="0"/>
    <x v="2376"/>
    <d v="2017-02-20T19:00:00"/>
  </r>
  <r>
    <x v="2377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48"/>
    <n v="19.243243243243242"/>
    <x v="0"/>
    <x v="0"/>
    <x v="2377"/>
    <d v="2016-02-11T17:05:53"/>
  </r>
  <r>
    <x v="2378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771428571428571E-2"/>
    <n v="41.888888888888886"/>
    <x v="0"/>
    <x v="0"/>
    <x v="2378"/>
    <d v="2016-10-17T15:15:19"/>
  </r>
  <r>
    <x v="2379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s v="technology/wearables"/>
    <n v="7.9909090909090902E-3"/>
    <n v="30.310344827586206"/>
    <x v="0"/>
    <x v="0"/>
    <x v="2379"/>
    <d v="2015-09-01T15:05:19"/>
  </r>
  <r>
    <x v="238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2E-2"/>
    <n v="49.666666666666664"/>
    <x v="0"/>
    <x v="0"/>
    <x v="2380"/>
    <d v="2016-10-26T03:59:00"/>
  </r>
  <r>
    <x v="2381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4799999999999999"/>
    <n v="59.2"/>
    <x v="0"/>
    <x v="0"/>
    <x v="2381"/>
    <d v="2016-10-06T15:15:32"/>
  </r>
  <r>
    <x v="2382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7810000000000001"/>
    <n v="43.97530864197531"/>
    <x v="0"/>
    <x v="0"/>
    <x v="2382"/>
    <d v="2016-04-22T05:06:14"/>
  </r>
  <r>
    <x v="2383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25E-2"/>
    <n v="26.5"/>
    <x v="0"/>
    <x v="0"/>
    <x v="2383"/>
    <d v="2014-08-15T20:20:34"/>
  </r>
  <r>
    <x v="2384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x v="0"/>
    <x v="2384"/>
    <d v="2017-02-09T07:16:47"/>
  </r>
  <r>
    <x v="2385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s v="technology/wearables"/>
    <n v="0.4592"/>
    <n v="164"/>
    <x v="0"/>
    <x v="0"/>
    <x v="2385"/>
    <d v="2017-01-23T04:59:00"/>
  </r>
  <r>
    <x v="2386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.2599999999999999E-3"/>
    <n v="45.2"/>
    <x v="0"/>
    <x v="0"/>
    <x v="2386"/>
    <d v="2015-06-01T17:01:00"/>
  </r>
  <r>
    <x v="2387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4625"/>
    <n v="153.88888888888889"/>
    <x v="0"/>
    <x v="0"/>
    <x v="2387"/>
    <d v="2014-09-04T06:59:00"/>
  </r>
  <r>
    <x v="238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549999999999999E-2"/>
    <n v="51.375"/>
    <x v="0"/>
    <x v="0"/>
    <x v="2388"/>
    <d v="2015-11-09T01:21:33"/>
  </r>
  <r>
    <x v="2389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5.5999999999999999E-3"/>
    <n v="93.333333333333329"/>
    <x v="0"/>
    <x v="0"/>
    <x v="2389"/>
    <d v="2016-03-25T16:59:16"/>
  </r>
  <r>
    <x v="2390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069999999999999E-2"/>
    <n v="108.625"/>
    <x v="0"/>
    <x v="0"/>
    <x v="2390"/>
    <d v="2016-06-28T16:43:05"/>
  </r>
  <r>
    <x v="2391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1.9259999999999999E-2"/>
    <n v="160.5"/>
    <x v="0"/>
    <x v="0"/>
    <x v="2391"/>
    <d v="2015-08-14T01:24:57"/>
  </r>
  <r>
    <x v="2392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s v="technology/wearables"/>
    <n v="0.33666666666666667"/>
    <n v="75.75"/>
    <x v="0"/>
    <x v="0"/>
    <x v="2392"/>
    <d v="2016-02-21T22:36:37"/>
  </r>
  <r>
    <x v="2393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x v="0"/>
    <x v="2393"/>
    <d v="2016-02-25T07:25:01"/>
  </r>
  <r>
    <x v="2394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2817600000000002"/>
    <n v="301.93916666666667"/>
    <x v="0"/>
    <x v="0"/>
    <x v="2394"/>
    <d v="2016-06-20T18:59:00"/>
  </r>
  <r>
    <x v="2395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4860000000000001"/>
    <n v="47.935483870967744"/>
    <x v="0"/>
    <x v="0"/>
    <x v="2395"/>
    <d v="2014-11-30T22:42:02"/>
  </r>
  <r>
    <x v="2396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1.2375123751237513E-4"/>
    <n v="2.75"/>
    <x v="0"/>
    <x v="0"/>
    <x v="2396"/>
    <d v="2014-08-09T22:43:42"/>
  </r>
  <r>
    <x v="2397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1.7142857142857143E-4"/>
    <n v="1"/>
    <x v="0"/>
    <x v="0"/>
    <x v="2397"/>
    <d v="2016-10-02T18:04:46"/>
  </r>
  <r>
    <x v="2398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0"/>
    <x v="2398"/>
    <d v="2016-08-23T20:54:00"/>
  </r>
  <r>
    <x v="239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E-2"/>
    <n v="35.333333333333336"/>
    <x v="0"/>
    <x v="0"/>
    <x v="2399"/>
    <d v="2015-03-28T01:46:48"/>
  </r>
  <r>
    <x v="2400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0"/>
    <x v="2400"/>
    <d v="2015-12-31T23:00:00"/>
  </r>
  <r>
    <x v="2401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s v="technology/wearables"/>
    <n v="0.1275"/>
    <n v="110.8695652173913"/>
    <x v="0"/>
    <x v="0"/>
    <x v="2401"/>
    <d v="2016-01-10T00:00:00"/>
  </r>
  <r>
    <x v="2402"/>
    <s v="Kidswatcher"/>
    <s v="Always know where your precious children are. Let them explore the world freely and in a secure way by using the Kidswatcher."/>
    <n v="50000"/>
    <n v="6610"/>
    <x v="2"/>
    <x v="18"/>
    <s v="EUR"/>
    <n v="1403507050"/>
    <n v="1400051050"/>
    <b v="0"/>
    <n v="41"/>
    <b v="0"/>
    <s v="technology/wearables"/>
    <n v="0.13220000000000001"/>
    <n v="161.21951219512195"/>
    <x v="0"/>
    <x v="0"/>
    <x v="2402"/>
    <d v="2014-06-23T07:04:10"/>
  </r>
  <r>
    <x v="2403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s v="technology/wearables"/>
    <n v="0"/>
    <n v="0"/>
    <x v="0"/>
    <x v="0"/>
    <x v="2403"/>
    <d v="2016-10-01T08:33:45"/>
  </r>
  <r>
    <x v="2404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6769999999999999"/>
    <n v="52.40625"/>
    <x v="0"/>
    <x v="0"/>
    <x v="2404"/>
    <d v="2016-09-28T22:24:55"/>
  </r>
  <r>
    <x v="240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.0399999999999999E-3"/>
    <n v="13"/>
    <x v="0"/>
    <x v="0"/>
    <x v="2405"/>
    <d v="2014-09-03T18:49:24"/>
  </r>
  <r>
    <x v="2406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s v="technology/wearables"/>
    <n v="4.24E-2"/>
    <n v="30.285714285714285"/>
    <x v="0"/>
    <x v="0"/>
    <x v="2406"/>
    <d v="2016-07-12T18:51:00"/>
  </r>
  <r>
    <x v="2407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4.6699999999999997E-3"/>
    <n v="116.75"/>
    <x v="0"/>
    <x v="0"/>
    <x v="2407"/>
    <d v="2016-05-07T21:11:59"/>
  </r>
  <r>
    <x v="2408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087142857142858"/>
    <n v="89.59693877551021"/>
    <x v="0"/>
    <x v="0"/>
    <x v="2408"/>
    <d v="2016-11-12T05:00:00"/>
  </r>
  <r>
    <x v="24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45000000000001E-2"/>
    <n v="424.45454545454544"/>
    <x v="0"/>
    <x v="0"/>
    <x v="2409"/>
    <d v="2014-11-30T22:59:00"/>
  </r>
  <r>
    <x v="2410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599999999999998E-2"/>
    <n v="80.666666666666671"/>
    <x v="0"/>
    <x v="0"/>
    <x v="2410"/>
    <d v="2014-11-29T16:00:00"/>
  </r>
  <r>
    <x v="2411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250000000000001E-2"/>
    <n v="13"/>
    <x v="0"/>
    <x v="0"/>
    <x v="2411"/>
    <d v="2014-07-27T15:27:00"/>
  </r>
  <r>
    <x v="2412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2999999999999999E-2"/>
    <n v="8.125"/>
    <x v="0"/>
    <x v="0"/>
    <x v="2412"/>
    <d v="2014-11-28T03:28:17"/>
  </r>
  <r>
    <x v="2413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s v="technology/wearables"/>
    <n v="0.58558333333333334"/>
    <n v="153.42794759825327"/>
    <x v="0"/>
    <x v="0"/>
    <x v="2413"/>
    <d v="2015-11-19T05:03:21"/>
  </r>
  <r>
    <x v="2414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s v="technology/wearables"/>
    <n v="7.7886666666666673E-2"/>
    <n v="292.07499999999999"/>
    <x v="0"/>
    <x v="0"/>
    <x v="2414"/>
    <d v="2014-11-13T08:02:00"/>
  </r>
  <r>
    <x v="2415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44444444444446E-2"/>
    <n v="65.666666666666671"/>
    <x v="2"/>
    <x v="23"/>
    <x v="2415"/>
    <d v="2013-07-07T05:28:23"/>
  </r>
  <r>
    <x v="2416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2.7E-2"/>
    <n v="16.2"/>
    <x v="2"/>
    <x v="23"/>
    <x v="2416"/>
    <d v="2014-02-19T09:08:42"/>
  </r>
  <r>
    <x v="2417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673333333333333E-2"/>
    <n v="34.128378378378379"/>
    <x v="2"/>
    <x v="23"/>
    <x v="2417"/>
    <d v="2013-08-04T23:06:22"/>
  </r>
  <r>
    <x v="2418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2"/>
    <x v="23"/>
    <x v="2418"/>
    <d v="2013-12-21T20:32:11"/>
  </r>
  <r>
    <x v="2419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1.5E-3"/>
    <n v="11.25"/>
    <x v="2"/>
    <x v="23"/>
    <x v="2419"/>
    <d v="2016-04-10T07:54:24"/>
  </r>
  <r>
    <x v="2420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8636363636363635"/>
    <n v="40.476190476190474"/>
    <x v="2"/>
    <x v="23"/>
    <x v="2420"/>
    <d v="2013-11-26T06:30:59"/>
  </r>
  <r>
    <x v="2421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7.0000000000000001E-3"/>
    <n v="35"/>
    <x v="2"/>
    <x v="23"/>
    <x v="2421"/>
    <d v="2012-10-01T00:17:02"/>
  </r>
  <r>
    <x v="2422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2"/>
    <x v="23"/>
    <x v="2422"/>
    <d v="2015-11-17T19:04:53"/>
  </r>
  <r>
    <x v="2423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6.8000000000000005E-4"/>
    <n v="12.75"/>
    <x v="2"/>
    <x v="23"/>
    <x v="2423"/>
    <d v="2014-02-05T19:58:17"/>
  </r>
  <r>
    <x v="2424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33333333333334E-2"/>
    <n v="10"/>
    <x v="2"/>
    <x v="23"/>
    <x v="2424"/>
    <d v="2011-10-16T23:09:01"/>
  </r>
  <r>
    <x v="2425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092592592592589E-2"/>
    <n v="113.56666666666666"/>
    <x v="2"/>
    <x v="23"/>
    <x v="2425"/>
    <d v="2014-01-04T04:09:05"/>
  </r>
  <r>
    <x v="2426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4999999999999998E-2"/>
    <n v="15"/>
    <x v="2"/>
    <x v="23"/>
    <x v="2426"/>
    <d v="2012-05-06T21:41:56"/>
  </r>
  <r>
    <x v="2427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2765333333333329"/>
    <n v="48.281025641025643"/>
    <x v="2"/>
    <x v="23"/>
    <x v="2427"/>
    <d v="2014-09-11T09:04:10"/>
  </r>
  <r>
    <x v="2428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9376000000000002"/>
    <n v="43.976047904191617"/>
    <x v="2"/>
    <x v="23"/>
    <x v="2428"/>
    <d v="2016-01-14T04:00:11"/>
  </r>
  <r>
    <x v="2429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4999999999999997E-2"/>
    <n v="9"/>
    <x v="2"/>
    <x v="23"/>
    <x v="2429"/>
    <d v="2011-07-22T04:42:01"/>
  </r>
  <r>
    <x v="2430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23"/>
    <x v="2430"/>
    <d v="2016-05-14T13:35:36"/>
  </r>
  <r>
    <x v="2431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050000000000006E-2"/>
    <n v="18.581632653061224"/>
    <x v="2"/>
    <x v="23"/>
    <x v="2431"/>
    <d v="2014-05-11T03:18:53"/>
  </r>
  <r>
    <x v="2432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.7647058823529413E-4"/>
    <n v="3"/>
    <x v="2"/>
    <x v="23"/>
    <x v="2432"/>
    <d v="2015-01-28T22:14:52"/>
  </r>
  <r>
    <x v="2433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5.5999999999999999E-3"/>
    <n v="18.666666666666668"/>
    <x v="2"/>
    <x v="23"/>
    <x v="2433"/>
    <d v="2012-08-10T21:44:48"/>
  </r>
  <r>
    <x v="2434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s v="games/video games"/>
    <n v="8.2000000000000007E-3"/>
    <n v="410"/>
    <x v="2"/>
    <x v="23"/>
    <x v="2434"/>
    <d v="2014-08-02T15:49:43"/>
  </r>
  <r>
    <x v="2435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2"/>
    <x v="23"/>
    <x v="2435"/>
    <d v="2014-08-08T21:53:24"/>
  </r>
  <r>
    <x v="2436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s v="games/video games"/>
    <n v="3.4200000000000001E-2"/>
    <n v="114"/>
    <x v="2"/>
    <x v="23"/>
    <x v="2436"/>
    <d v="2016-03-14T15:06:15"/>
  </r>
  <r>
    <x v="2437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8.3333333333333339E-4"/>
    <n v="7.5"/>
    <x v="2"/>
    <x v="23"/>
    <x v="2437"/>
    <d v="2014-08-24T20:48:11"/>
  </r>
  <r>
    <x v="2438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2"/>
    <x v="23"/>
    <x v="2438"/>
    <d v="2014-06-15T17:08:07"/>
  </r>
  <r>
    <x v="2439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182977777777778"/>
    <n v="43.41727891156463"/>
    <x v="2"/>
    <x v="23"/>
    <x v="2439"/>
    <d v="2014-04-24T19:11:07"/>
  </r>
  <r>
    <x v="2440"/>
    <s v="Farabel"/>
    <s v="Farabel is a single player turn-based fantasy strategy game for Mac/PC/Linux"/>
    <n v="15000"/>
    <n v="1174"/>
    <x v="2"/>
    <x v="0"/>
    <s v="EUR"/>
    <n v="1435293175"/>
    <n v="1432701175"/>
    <b v="0"/>
    <n v="49"/>
    <b v="0"/>
    <s v="games/video games"/>
    <n v="7.8266666666666665E-2"/>
    <n v="23.959183673469386"/>
    <x v="2"/>
    <x v="23"/>
    <x v="2440"/>
    <d v="2015-06-26T04:32:55"/>
  </r>
  <r>
    <x v="2441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3.8464497269020693E-4"/>
    <n v="5"/>
    <x v="2"/>
    <x v="23"/>
    <x v="2441"/>
    <d v="2015-05-29T04:27:33"/>
  </r>
  <r>
    <x v="2442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s v="games/video games"/>
    <n v="0.125"/>
    <n v="12.5"/>
    <x v="2"/>
    <x v="23"/>
    <x v="2442"/>
    <d v="2016-04-10T18:41:12"/>
  </r>
  <r>
    <x v="2443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00000000000001E-2"/>
    <n v="3"/>
    <x v="2"/>
    <x v="23"/>
    <x v="2443"/>
    <d v="2013-01-06T00:37:18"/>
  </r>
  <r>
    <x v="2444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s v="games/video games"/>
    <n v="0.14083333333333334"/>
    <n v="10.5625"/>
    <x v="2"/>
    <x v="23"/>
    <x v="2444"/>
    <d v="2016-02-11T23:22:17"/>
  </r>
  <r>
    <x v="2445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300055555555556"/>
    <n v="122.00037037037038"/>
    <x v="2"/>
    <x v="23"/>
    <x v="2445"/>
    <d v="2011-10-09T17:07:13"/>
  </r>
  <r>
    <x v="2446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47999999999997E-2"/>
    <n v="267.80851063829789"/>
    <x v="2"/>
    <x v="23"/>
    <x v="2446"/>
    <d v="2013-08-30T12:53:40"/>
  </r>
  <r>
    <x v="244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7933333333333334"/>
    <n v="74.206896551724142"/>
    <x v="2"/>
    <x v="23"/>
    <x v="2447"/>
    <d v="2014-10-04T03:30:00"/>
  </r>
  <r>
    <x v="2448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4.6999999999999999E-4"/>
    <n v="6.7142857142857144"/>
    <x v="2"/>
    <x v="23"/>
    <x v="2448"/>
    <d v="2014-03-02T19:01:17"/>
  </r>
  <r>
    <x v="2449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20000000000004E-2"/>
    <n v="81.954545454545453"/>
    <x v="2"/>
    <x v="23"/>
    <x v="2449"/>
    <d v="2014-04-13T18:18:15"/>
  </r>
  <r>
    <x v="2450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s v="games/video games"/>
    <n v="5.0000000000000001E-3"/>
    <n v="25"/>
    <x v="2"/>
    <x v="23"/>
    <x v="2450"/>
    <d v="2015-05-13T20:04:28"/>
  </r>
  <r>
    <x v="2451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23"/>
    <x v="2451"/>
    <d v="2016-02-14T02:39:31"/>
  </r>
  <r>
    <x v="2452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4.0999999999999999E-4"/>
    <n v="6.833333333333333"/>
    <x v="2"/>
    <x v="23"/>
    <x v="2452"/>
    <d v="2016-07-14T18:12:00"/>
  </r>
  <r>
    <x v="2453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24999999999999E-2"/>
    <n v="17.708333333333332"/>
    <x v="2"/>
    <x v="23"/>
    <x v="2453"/>
    <d v="2013-12-09T05:59:00"/>
  </r>
  <r>
    <x v="2454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199999999999999E-2"/>
    <n v="16.2"/>
    <x v="2"/>
    <x v="23"/>
    <x v="2454"/>
    <d v="2016-06-18T05:19:50"/>
  </r>
  <r>
    <x v="2455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s v="games/video games"/>
    <n v="4.9516666666666667E-2"/>
    <n v="80.297297297297291"/>
    <x v="2"/>
    <x v="23"/>
    <x v="2455"/>
    <d v="2014-06-11T09:50:21"/>
  </r>
  <r>
    <x v="2456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1.5900000000000001E-3"/>
    <n v="71.55"/>
    <x v="2"/>
    <x v="23"/>
    <x v="2456"/>
    <d v="2014-03-24T02:15:27"/>
  </r>
  <r>
    <x v="2457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249999999999998"/>
    <n v="23.571428571428573"/>
    <x v="2"/>
    <x v="23"/>
    <x v="2457"/>
    <d v="2012-04-04T16:46:15"/>
  </r>
  <r>
    <x v="2458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2"/>
    <x v="23"/>
    <x v="2458"/>
    <d v="2014-07-23T20:40:24"/>
  </r>
  <r>
    <x v="2459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E-2"/>
    <n v="34.88095238095238"/>
    <x v="2"/>
    <x v="23"/>
    <x v="2459"/>
    <d v="2012-04-13T14:17:15"/>
  </r>
  <r>
    <x v="2460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4.4999999999999997E-3"/>
    <n v="15"/>
    <x v="2"/>
    <x v="23"/>
    <x v="2460"/>
    <d v="2016-11-18T19:03:10"/>
  </r>
  <r>
    <x v="2461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5.1000000000000004E-3"/>
    <n v="23.181818181818183"/>
    <x v="2"/>
    <x v="23"/>
    <x v="2461"/>
    <d v="2012-12-07T22:23:42"/>
  </r>
  <r>
    <x v="2462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4.0000000000000002E-4"/>
    <n v="1"/>
    <x v="2"/>
    <x v="23"/>
    <x v="2462"/>
    <d v="2016-01-08T04:53:10"/>
  </r>
  <r>
    <x v="2463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5537409090909089"/>
    <n v="100.23371794871794"/>
    <x v="2"/>
    <x v="23"/>
    <x v="2463"/>
    <d v="2015-01-19T08:30:00"/>
  </r>
  <r>
    <x v="2464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s v="games/video games"/>
    <n v="5.0000000000000001E-3"/>
    <n v="5"/>
    <x v="2"/>
    <x v="23"/>
    <x v="2464"/>
    <d v="2014-08-14T23:27:00"/>
  </r>
  <r>
    <x v="2465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s v="games/video games"/>
    <n v="1.6666666666666668E-3"/>
    <n v="3.3333333333333335"/>
    <x v="2"/>
    <x v="23"/>
    <x v="2465"/>
    <d v="2013-10-09T08:18:07"/>
  </r>
  <r>
    <x v="2466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.325E-3"/>
    <n v="13.25"/>
    <x v="2"/>
    <x v="23"/>
    <x v="2466"/>
    <d v="2016-03-30T15:41:35"/>
  </r>
  <r>
    <x v="2467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3.5704000000000004E-4"/>
    <n v="17.852"/>
    <x v="2"/>
    <x v="23"/>
    <x v="2467"/>
    <d v="2012-06-09T20:20:08"/>
  </r>
  <r>
    <x v="2468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23"/>
    <x v="2468"/>
    <d v="2015-12-25T14:21:53"/>
  </r>
  <r>
    <x v="2469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.4222222222222221E-2"/>
    <n v="36.333333333333336"/>
    <x v="2"/>
    <x v="23"/>
    <x v="2469"/>
    <d v="2014-04-05T02:59:39"/>
  </r>
  <r>
    <x v="2470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.3809523809523812E-3"/>
    <n v="5"/>
    <x v="2"/>
    <x v="23"/>
    <x v="2470"/>
    <d v="2014-04-06T19:01:04"/>
  </r>
  <r>
    <x v="2471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2"/>
    <x v="23"/>
    <x v="2471"/>
    <d v="2011-10-28T20:56:40"/>
  </r>
  <r>
    <x v="2472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1.16E-4"/>
    <n v="5.8"/>
    <x v="2"/>
    <x v="23"/>
    <x v="2472"/>
    <d v="2016-03-13T21:25:16"/>
  </r>
  <r>
    <x v="2473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s v="games/video games"/>
    <n v="0"/>
    <n v="0"/>
    <x v="2"/>
    <x v="23"/>
    <x v="2473"/>
    <d v="2013-05-30T16:53:45"/>
  </r>
  <r>
    <x v="2474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2.2000000000000001E-3"/>
    <n v="3.6666666666666665"/>
    <x v="2"/>
    <x v="23"/>
    <x v="2474"/>
    <d v="2014-04-19T12:34:08"/>
  </r>
  <r>
    <x v="2475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23"/>
    <x v="2475"/>
    <d v="2017-01-11T17:49:08"/>
  </r>
  <r>
    <x v="2476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2"/>
    <x v="23"/>
    <x v="2476"/>
    <d v="2017-01-07T07:12:49"/>
  </r>
  <r>
    <x v="247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2"/>
    <x v="23"/>
    <x v="2477"/>
    <d v="2010-03-15T06:59:00"/>
  </r>
  <r>
    <x v="2478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0454545454545454"/>
    <n v="23"/>
    <x v="2"/>
    <x v="23"/>
    <x v="2478"/>
    <d v="2010-11-30T05:00:00"/>
  </r>
  <r>
    <x v="2479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00000000000001E-2"/>
    <n v="31.555555555555557"/>
    <x v="2"/>
    <x v="23"/>
    <x v="2479"/>
    <d v="2015-08-05T00:33:53"/>
  </r>
  <r>
    <x v="2480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5.0000000000000001E-4"/>
    <n v="5"/>
    <x v="2"/>
    <x v="23"/>
    <x v="2480"/>
    <d v="2014-12-08T23:21:27"/>
  </r>
  <r>
    <x v="2481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s v="games/video games"/>
    <n v="0.28842857142857142"/>
    <n v="34.220338983050844"/>
    <x v="2"/>
    <x v="23"/>
    <x v="2481"/>
    <d v="2015-03-12T11:07:43"/>
  </r>
  <r>
    <x v="2482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s v="games/video games"/>
    <n v="1.6666666666666668E-3"/>
    <n v="25"/>
    <x v="2"/>
    <x v="23"/>
    <x v="2482"/>
    <d v="2014-09-21T18:32:49"/>
  </r>
  <r>
    <x v="2483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1799999999999999"/>
    <n v="19.666666666666668"/>
    <x v="2"/>
    <x v="23"/>
    <x v="2483"/>
    <d v="2016-03-10T00:35:00"/>
  </r>
  <r>
    <x v="2484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2.0238095238095236E-3"/>
    <n v="21.25"/>
    <x v="2"/>
    <x v="23"/>
    <x v="2484"/>
    <d v="2014-08-16T02:04:23"/>
  </r>
  <r>
    <x v="2485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33333333333339"/>
    <x v="2"/>
    <x v="23"/>
    <x v="2485"/>
    <d v="2015-07-12T04:58:11"/>
  </r>
  <r>
    <x v="2486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29899999999997E-2"/>
    <n v="21.34333333333333"/>
    <x v="2"/>
    <x v="23"/>
    <x v="2486"/>
    <d v="2014-02-03T11:41:32"/>
  </r>
  <r>
    <x v="2487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E-2"/>
    <n v="5.333333333333333"/>
    <x v="2"/>
    <x v="23"/>
    <x v="2487"/>
    <d v="2011-04-24T06:59:00"/>
  </r>
  <r>
    <x v="2488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33333333333333E-2"/>
    <n v="34.666666666666664"/>
    <x v="2"/>
    <x v="23"/>
    <x v="2488"/>
    <d v="2013-04-27T21:16:31"/>
  </r>
  <r>
    <x v="2489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00000000000004E-2"/>
    <n v="21.727272727272727"/>
    <x v="2"/>
    <x v="23"/>
    <x v="2489"/>
    <d v="2012-10-04T23:07:13"/>
  </r>
  <r>
    <x v="2490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5.9612499999999998E-4"/>
    <n v="11.922499999999999"/>
    <x v="2"/>
    <x v="23"/>
    <x v="2490"/>
    <d v="2013-10-19T12:13:06"/>
  </r>
  <r>
    <x v="2491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s v="games/video games"/>
    <n v="0.28405999999999998"/>
    <n v="26.59737827715356"/>
    <x v="2"/>
    <x v="23"/>
    <x v="2491"/>
    <d v="2014-12-05T18:30:29"/>
  </r>
  <r>
    <x v="2492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s v="games/video games"/>
    <n v="0.128"/>
    <n v="10.666666666666666"/>
    <x v="2"/>
    <x v="23"/>
    <x v="2492"/>
    <d v="2013-11-09T01:18:59"/>
  </r>
  <r>
    <x v="2493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199999999999998E-2"/>
    <n v="29.035714285714285"/>
    <x v="2"/>
    <x v="23"/>
    <x v="2493"/>
    <d v="2016-11-03T18:00:08"/>
  </r>
  <r>
    <x v="249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1.1199999999999999E-3"/>
    <n v="50.909090909090907"/>
    <x v="2"/>
    <x v="23"/>
    <x v="2494"/>
    <d v="2013-01-11T20:00:24"/>
  </r>
  <r>
    <x v="2495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2"/>
    <x v="23"/>
    <x v="2495"/>
    <d v="2014-11-14T06:39:19"/>
  </r>
  <r>
    <x v="2496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23"/>
    <x v="2496"/>
    <d v="2015-12-30T16:50:10"/>
  </r>
  <r>
    <x v="249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25"/>
    <n v="45"/>
    <x v="2"/>
    <x v="23"/>
    <x v="2497"/>
    <d v="2010-07-21T19:00:00"/>
  </r>
  <r>
    <x v="2498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098591549295775E-2"/>
    <n v="25.291666666666668"/>
    <x v="2"/>
    <x v="23"/>
    <x v="2498"/>
    <d v="2013-09-14T13:07:20"/>
  </r>
  <r>
    <x v="2499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0433333333333334"/>
    <n v="51.292134831460672"/>
    <x v="2"/>
    <x v="23"/>
    <x v="2499"/>
    <d v="2013-11-27T06:41:54"/>
  </r>
  <r>
    <x v="2500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2.0000000000000001E-4"/>
    <n v="1"/>
    <x v="2"/>
    <x v="23"/>
    <x v="2500"/>
    <d v="2016-02-11T16:18:30"/>
  </r>
  <r>
    <x v="2501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6.9641025641025639E-3"/>
    <n v="49.381818181818183"/>
    <x v="2"/>
    <x v="23"/>
    <x v="2501"/>
    <d v="2014-11-16T08:05:48"/>
  </r>
  <r>
    <x v="2502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s v="games/video games"/>
    <n v="0.02"/>
    <n v="1"/>
    <x v="2"/>
    <x v="23"/>
    <x v="2502"/>
    <d v="2015-04-02T16:36:22"/>
  </r>
  <r>
    <x v="2503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2"/>
    <x v="23"/>
    <x v="2503"/>
    <d v="2010-07-31T00:00:00"/>
  </r>
  <r>
    <x v="2504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8.0999999999999996E-3"/>
    <n v="101.25"/>
    <x v="2"/>
    <x v="23"/>
    <x v="2504"/>
    <d v="2016-07-13T06:49:59"/>
  </r>
  <r>
    <x v="2505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2.6222222222222224E-3"/>
    <n v="19.666666666666668"/>
    <x v="2"/>
    <x v="23"/>
    <x v="2505"/>
    <d v="2016-06-29T20:20:14"/>
  </r>
  <r>
    <x v="2506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1.6666666666666668E-3"/>
    <n v="12.5"/>
    <x v="2"/>
    <x v="23"/>
    <x v="2506"/>
    <d v="2014-03-15T18:58:29"/>
  </r>
  <r>
    <x v="2507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.1244548809124457E-5"/>
    <n v="8.5"/>
    <x v="2"/>
    <x v="23"/>
    <x v="2507"/>
    <d v="2015-01-10T07:59:00"/>
  </r>
  <r>
    <x v="2508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8.0000000000000002E-3"/>
    <n v="1"/>
    <x v="2"/>
    <x v="23"/>
    <x v="2508"/>
    <d v="2014-01-28T15:10:27"/>
  </r>
  <r>
    <x v="2509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s v="games/video games"/>
    <n v="2.3E-2"/>
    <n v="23"/>
    <x v="2"/>
    <x v="23"/>
    <x v="2509"/>
    <d v="2016-03-31T16:56:25"/>
  </r>
  <r>
    <x v="2510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660714285714284E-2"/>
    <n v="17.987951807228917"/>
    <x v="2"/>
    <x v="23"/>
    <x v="2510"/>
    <d v="2013-09-16T20:30:06"/>
  </r>
  <r>
    <x v="2511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192"/>
    <n v="370.94736842105266"/>
    <x v="2"/>
    <x v="23"/>
    <x v="2511"/>
    <d v="2016-12-23T07:59:00"/>
  </r>
  <r>
    <x v="2512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00366666666668E-2"/>
    <n v="63.569485530546629"/>
    <x v="2"/>
    <x v="23"/>
    <x v="2512"/>
    <d v="2013-02-04T20:29:34"/>
  </r>
  <r>
    <x v="2513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7.2222222222222219E-3"/>
    <n v="13"/>
    <x v="2"/>
    <x v="23"/>
    <x v="2513"/>
    <d v="2011-07-16T17:32:54"/>
  </r>
  <r>
    <x v="2514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8.5000000000000006E-3"/>
    <n v="5.3125"/>
    <x v="2"/>
    <x v="23"/>
    <x v="2514"/>
    <d v="2012-05-19T17:05:05"/>
  </r>
  <r>
    <x v="2515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s v="publishing/translations"/>
    <n v="1.6620689655172414E-2"/>
    <n v="48.2"/>
    <x v="6"/>
    <x v="24"/>
    <x v="2515"/>
    <d v="2015-02-22T12:14:45"/>
  </r>
  <r>
    <x v="2516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4.1999999999999997E-3"/>
    <n v="6.1764705882352944"/>
    <x v="6"/>
    <x v="24"/>
    <x v="2516"/>
    <d v="2014-11-28T17:20:01"/>
  </r>
  <r>
    <x v="2517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s v="publishing/translations"/>
    <n v="1.25E-3"/>
    <n v="5"/>
    <x v="6"/>
    <x v="24"/>
    <x v="2517"/>
    <d v="2015-12-12T10:00:00"/>
  </r>
  <r>
    <x v="2518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5.0000000000000001E-3"/>
    <n v="7.5"/>
    <x v="6"/>
    <x v="24"/>
    <x v="2518"/>
    <d v="2014-08-12T12:52:58"/>
  </r>
  <r>
    <x v="2519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s v="publishing/translations"/>
    <n v="7.1999999999999995E-2"/>
    <n v="12"/>
    <x v="6"/>
    <x v="24"/>
    <x v="2519"/>
    <d v="2015-11-13T21:55:56"/>
  </r>
  <r>
    <x v="2520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6"/>
    <x v="24"/>
    <x v="2520"/>
    <d v="2015-01-01T04:12:15"/>
  </r>
  <r>
    <x v="2521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s v="publishing/translations"/>
    <n v="1.6666666666666666E-4"/>
    <n v="1"/>
    <x v="6"/>
    <x v="24"/>
    <x v="2521"/>
    <d v="2016-06-03T07:38:40"/>
  </r>
  <r>
    <x v="2522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s v="publishing/translations"/>
    <n v="2.3333333333333335E-3"/>
    <n v="2.3333333333333335"/>
    <x v="6"/>
    <x v="24"/>
    <x v="2522"/>
    <d v="2015-02-06T01:25:00"/>
  </r>
  <r>
    <x v="2523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14285714285714E-2"/>
    <n v="24.615384615384617"/>
    <x v="6"/>
    <x v="24"/>
    <x v="2523"/>
    <d v="2014-12-04T01:31:39"/>
  </r>
  <r>
    <x v="2524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s v="publishing/translations"/>
    <n v="0.05"/>
    <n v="100"/>
    <x v="6"/>
    <x v="24"/>
    <x v="2524"/>
    <d v="2016-02-20T10:29:30"/>
  </r>
  <r>
    <x v="2525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2E-3"/>
    <n v="1"/>
    <x v="6"/>
    <x v="24"/>
    <x v="2525"/>
    <d v="2017-01-03T06:04:27"/>
  </r>
  <r>
    <x v="2526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181818181818182"/>
    <n v="88.888888888888886"/>
    <x v="6"/>
    <x v="24"/>
    <x v="2526"/>
    <d v="2015-08-16T16:13:11"/>
  </r>
  <r>
    <x v="2527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6"/>
    <x v="24"/>
    <x v="2527"/>
    <d v="2015-11-21T23:13:39"/>
  </r>
  <r>
    <x v="2528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22222222222223E-2"/>
    <n v="27.5"/>
    <x v="6"/>
    <x v="24"/>
    <x v="2528"/>
    <d v="2015-09-15T11:11:00"/>
  </r>
  <r>
    <x v="2529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2E-3"/>
    <n v="6"/>
    <x v="6"/>
    <x v="24"/>
    <x v="2529"/>
    <d v="2016-02-25T10:57:14"/>
  </r>
  <r>
    <x v="25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34920634920634E-2"/>
    <n v="44.5"/>
    <x v="6"/>
    <x v="24"/>
    <x v="2530"/>
    <d v="2016-10-09T10:56:59"/>
  </r>
  <r>
    <x v="2531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272727272727271E-2"/>
    <n v="1"/>
    <x v="6"/>
    <x v="24"/>
    <x v="2531"/>
    <d v="2016-06-28T16:01:26"/>
  </r>
  <r>
    <x v="253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6"/>
    <x v="24"/>
    <x v="2532"/>
    <d v="2015-02-08T21:58:29"/>
  </r>
  <r>
    <x v="253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7"/>
    <s v="NZD"/>
    <n v="1474436704"/>
    <n v="1471844704"/>
    <b v="0"/>
    <n v="2"/>
    <b v="0"/>
    <s v="publishing/translations"/>
    <n v="1.0399999999999999E-3"/>
    <n v="13"/>
    <x v="6"/>
    <x v="24"/>
    <x v="2533"/>
    <d v="2016-09-21T05:45:04"/>
  </r>
  <r>
    <x v="2534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3.3333333333333335E-3"/>
    <n v="100"/>
    <x v="6"/>
    <x v="24"/>
    <x v="2534"/>
    <d v="2016-01-01T08:38:51"/>
  </r>
  <r>
    <x v="2535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036"/>
    <n v="109.07142857142857"/>
    <x v="6"/>
    <x v="24"/>
    <x v="2535"/>
    <d v="2016-11-15T18:13:22"/>
  </r>
  <r>
    <x v="2536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6"/>
    <x v="24"/>
    <x v="2536"/>
    <d v="2015-04-29T03:09:19"/>
  </r>
  <r>
    <x v="2537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6"/>
    <x v="24"/>
    <x v="2537"/>
    <d v="2015-08-24T09:22:00"/>
  </r>
  <r>
    <x v="2538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6"/>
    <x v="24"/>
    <x v="2538"/>
    <d v="2016-09-18T20:26:25"/>
  </r>
  <r>
    <x v="2539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4.4999999999999998E-2"/>
    <n v="15"/>
    <x v="6"/>
    <x v="24"/>
    <x v="2539"/>
    <d v="2016-04-02T08:06:57"/>
  </r>
  <r>
    <x v="2540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6"/>
    <x v="24"/>
    <x v="2540"/>
    <d v="2015-04-10T01:27:22"/>
  </r>
  <r>
    <x v="2541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00000000000005E-2"/>
    <n v="80.599999999999994"/>
    <x v="6"/>
    <x v="24"/>
    <x v="2541"/>
    <d v="2014-12-19T19:31:28"/>
  </r>
  <r>
    <x v="254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1947058823529412"/>
    <n v="115.55319148936171"/>
    <x v="6"/>
    <x v="24"/>
    <x v="2542"/>
    <d v="2015-11-26T06:03:36"/>
  </r>
  <r>
    <x v="2543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6"/>
    <x v="24"/>
    <x v="2543"/>
    <d v="2015-07-20T18:43:48"/>
  </r>
  <r>
    <x v="2544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s v="publishing/translations"/>
    <n v="6.7083333333333328E-2"/>
    <n v="80.5"/>
    <x v="6"/>
    <x v="24"/>
    <x v="2544"/>
    <d v="2016-12-10T11:00:00"/>
  </r>
  <r>
    <x v="2545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6"/>
    <x v="24"/>
    <x v="2545"/>
    <d v="2015-06-08T15:00:00"/>
  </r>
  <r>
    <x v="2546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s v="publishing/translations"/>
    <n v="1E-3"/>
    <n v="7.5"/>
    <x v="6"/>
    <x v="24"/>
    <x v="2546"/>
    <d v="2015-10-11T18:43:40"/>
  </r>
  <r>
    <x v="254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7.7000000000000002E-3"/>
    <n v="38.5"/>
    <x v="6"/>
    <x v="24"/>
    <x v="2547"/>
    <d v="2016-02-21T08:24:17"/>
  </r>
  <r>
    <x v="2548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6900000000000002"/>
    <n v="36.68181818181818"/>
    <x v="6"/>
    <x v="24"/>
    <x v="2548"/>
    <d v="2014-07-13T04:59:00"/>
  </r>
  <r>
    <x v="2549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b v="0"/>
    <n v="8"/>
    <b v="0"/>
    <s v="publishing/translations"/>
    <n v="0.03"/>
    <n v="75"/>
    <x v="6"/>
    <x v="24"/>
    <x v="2549"/>
    <d v="2016-04-27T13:55:00"/>
  </r>
  <r>
    <x v="2550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s v="publishing/translations"/>
    <n v="6.6055045871559637E-2"/>
    <n v="30"/>
    <x v="6"/>
    <x v="24"/>
    <x v="2550"/>
    <d v="2015-03-07T19:55:01"/>
  </r>
  <r>
    <x v="255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s v="publishing/translations"/>
    <n v="7.6923076923076926E-5"/>
    <n v="1"/>
    <x v="6"/>
    <x v="24"/>
    <x v="2551"/>
    <d v="2016-05-26T17:57:43"/>
  </r>
  <r>
    <x v="2552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s v="publishing/translations"/>
    <n v="1.1222222222222222E-2"/>
    <n v="673.33333333333337"/>
    <x v="6"/>
    <x v="24"/>
    <x v="2552"/>
    <d v="2015-09-11T18:22:49"/>
  </r>
  <r>
    <x v="2553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6"/>
    <x v="24"/>
    <x v="2553"/>
    <d v="2016-05-25T15:29:18"/>
  </r>
  <r>
    <x v="2554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b v="0"/>
    <n v="0"/>
    <b v="0"/>
    <s v="publishing/translations"/>
    <n v="0"/>
    <n v="0"/>
    <x v="6"/>
    <x v="24"/>
    <x v="2554"/>
    <d v="2017-01-02T22:13:29"/>
  </r>
  <r>
    <x v="2555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6"/>
    <x v="24"/>
    <x v="2555"/>
    <d v="2015-09-12T20:57:42"/>
  </r>
  <r>
    <x v="2556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6"/>
    <x v="24"/>
    <x v="2556"/>
    <d v="2015-06-14T13:00:55"/>
  </r>
  <r>
    <x v="255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s v="publishing/translations"/>
    <n v="0"/>
    <n v="0"/>
    <x v="6"/>
    <x v="24"/>
    <x v="2557"/>
    <d v="2016-04-21T10:44:38"/>
  </r>
  <r>
    <x v="2558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.4999999999999999E-4"/>
    <n v="25"/>
    <x v="6"/>
    <x v="24"/>
    <x v="2558"/>
    <d v="2016-07-08T17:32:14"/>
  </r>
  <r>
    <x v="2559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n v="0"/>
    <x v="6"/>
    <x v="24"/>
    <x v="2559"/>
    <d v="2015-05-22T05:25:00"/>
  </r>
  <r>
    <x v="2560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6"/>
    <x v="24"/>
    <x v="2560"/>
    <d v="2015-05-10T19:28:25"/>
  </r>
  <r>
    <x v="2561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.0000000000000001E-5"/>
    <n v="1"/>
    <x v="6"/>
    <x v="24"/>
    <x v="2561"/>
    <d v="2016-02-20T04:06:37"/>
  </r>
  <r>
    <x v="2562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4.0000000000000003E-5"/>
    <n v="1"/>
    <x v="3"/>
    <x v="3"/>
    <x v="2562"/>
    <d v="2015-03-01T23:02:35"/>
  </r>
  <r>
    <x v="2563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s v="theater/spaces"/>
    <n v="0.20424999999999999"/>
    <n v="202.22772277227722"/>
    <x v="3"/>
    <x v="3"/>
    <x v="2563"/>
    <d v="2015-12-16T20:18:00"/>
  </r>
  <r>
    <x v="2564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3"/>
    <x v="3"/>
    <x v="2564"/>
    <d v="2015-04-13T03:06:20"/>
  </r>
  <r>
    <x v="2565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3"/>
    <x v="3"/>
    <x v="2565"/>
    <d v="2015-06-07T21:56:38"/>
  </r>
  <r>
    <x v="2566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3"/>
    <x v="3"/>
    <x v="2566"/>
    <d v="2015-05-24T03:21:00"/>
  </r>
  <r>
    <x v="2567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s v="theater/spaces"/>
    <n v="1E-3"/>
    <n v="1"/>
    <x v="3"/>
    <x v="3"/>
    <x v="2567"/>
    <d v="2016-08-15T12:44:52"/>
  </r>
  <r>
    <x v="2568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880000000000001E-2"/>
    <n v="82.461538461538467"/>
    <x v="3"/>
    <x v="3"/>
    <x v="2568"/>
    <d v="2016-11-24T17:11:00"/>
  </r>
  <r>
    <x v="2569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4.8000000000000001E-5"/>
    <n v="2.6666666666666665"/>
    <x v="3"/>
    <x v="3"/>
    <x v="2569"/>
    <d v="2015-06-02T15:34:53"/>
  </r>
  <r>
    <x v="257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000000000000001E-2"/>
    <n v="12.5"/>
    <x v="3"/>
    <x v="3"/>
    <x v="2570"/>
    <d v="2015-11-19T20:45:17"/>
  </r>
  <r>
    <x v="2571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3"/>
    <x v="3"/>
    <x v="2571"/>
    <d v="2016-01-23T08:45:52"/>
  </r>
  <r>
    <x v="2572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s v="theater/spaces"/>
    <n v="0.23628571428571429"/>
    <n v="23.62857142857143"/>
    <x v="3"/>
    <x v="3"/>
    <x v="2572"/>
    <d v="2017-02-08T09:59:05"/>
  </r>
  <r>
    <x v="2573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1.5E-3"/>
    <n v="37.5"/>
    <x v="3"/>
    <x v="3"/>
    <x v="2573"/>
    <d v="2015-05-28T15:59:00"/>
  </r>
  <r>
    <x v="2574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4.0000000000000001E-3"/>
    <n v="13.333333333333334"/>
    <x v="3"/>
    <x v="3"/>
    <x v="2574"/>
    <d v="2014-10-02T03:59:00"/>
  </r>
  <r>
    <x v="2575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3"/>
    <x v="3"/>
    <x v="2575"/>
    <d v="2015-03-02T01:04:00"/>
  </r>
  <r>
    <x v="2576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5.0000000000000002E-5"/>
    <n v="1"/>
    <x v="3"/>
    <x v="3"/>
    <x v="2576"/>
    <d v="2015-01-09T22:59:50"/>
  </r>
  <r>
    <x v="2577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3"/>
    <x v="3"/>
    <x v="2577"/>
    <d v="2014-09-29T15:16:24"/>
  </r>
  <r>
    <x v="2578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s v="theater/spaces"/>
    <n v="0"/>
    <n v="0"/>
    <x v="3"/>
    <x v="3"/>
    <x v="2578"/>
    <d v="2016-04-03T14:36:51"/>
  </r>
  <r>
    <x v="2579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s v="theater/spaces"/>
    <n v="1.6666666666666666E-4"/>
    <n v="1"/>
    <x v="3"/>
    <x v="3"/>
    <x v="2579"/>
    <d v="2016-05-20T08:59:00"/>
  </r>
  <r>
    <x v="2580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066666666666665E-2"/>
    <n v="41"/>
    <x v="3"/>
    <x v="3"/>
    <x v="2580"/>
    <d v="2014-08-08T22:27:26"/>
  </r>
  <r>
    <x v="2581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1.5227272727272728E-3"/>
    <n v="55.833333333333336"/>
    <x v="3"/>
    <x v="3"/>
    <x v="2581"/>
    <d v="2015-09-28T06:35:34"/>
  </r>
  <r>
    <x v="2582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3"/>
    <x v="3"/>
    <x v="2582"/>
    <d v="2014-08-13T18:49:08"/>
  </r>
  <r>
    <x v="2583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6839999999999999"/>
    <n v="99.761194029850742"/>
    <x v="3"/>
    <x v="3"/>
    <x v="2583"/>
    <d v="2015-09-30T18:00:00"/>
  </r>
  <r>
    <x v="2584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19566666666666666"/>
    <n v="25.521739130434781"/>
    <x v="3"/>
    <x v="3"/>
    <x v="2584"/>
    <d v="2016-10-22T22:08:58"/>
  </r>
  <r>
    <x v="2585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294666666666667"/>
    <n v="117.65277777777777"/>
    <x v="3"/>
    <x v="3"/>
    <x v="2585"/>
    <d v="2015-11-22T06:59:00"/>
  </r>
  <r>
    <x v="2586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4.0000000000000002E-4"/>
    <n v="5"/>
    <x v="3"/>
    <x v="3"/>
    <x v="2586"/>
    <d v="2014-07-30T01:19:32"/>
  </r>
  <r>
    <x v="2587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0.11985714285714286"/>
    <n v="2796.6666666666665"/>
    <x v="3"/>
    <x v="3"/>
    <x v="2587"/>
    <d v="2016-07-10T05:28:57"/>
  </r>
  <r>
    <x v="2588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7"/>
    <s v="NZD"/>
    <n v="1441837879"/>
    <n v="1439245879"/>
    <b v="0"/>
    <n v="1"/>
    <b v="0"/>
    <s v="theater/spaces"/>
    <n v="2.5000000000000001E-2"/>
    <n v="200"/>
    <x v="3"/>
    <x v="3"/>
    <x v="2588"/>
    <d v="2015-09-09T22:31:19"/>
  </r>
  <r>
    <x v="2589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6.9999999999999999E-4"/>
    <n v="87.5"/>
    <x v="3"/>
    <x v="3"/>
    <x v="2589"/>
    <d v="2015-10-16T16:35:52"/>
  </r>
  <r>
    <x v="259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99999999999999"/>
    <n v="20.142857142857142"/>
    <x v="3"/>
    <x v="3"/>
    <x v="2590"/>
    <d v="2014-12-14T20:00:34"/>
  </r>
  <r>
    <x v="2591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s v="theater/spaces"/>
    <n v="3.3399999999999999E-2"/>
    <n v="20.875"/>
    <x v="3"/>
    <x v="3"/>
    <x v="2591"/>
    <d v="2016-12-07T17:36:09"/>
  </r>
  <r>
    <x v="2592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59775"/>
    <n v="61.307692307692307"/>
    <x v="3"/>
    <x v="3"/>
    <x v="2592"/>
    <d v="2015-04-21T05:59:00"/>
  </r>
  <r>
    <x v="2593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1.6666666666666666E-4"/>
    <n v="1"/>
    <x v="3"/>
    <x v="3"/>
    <x v="2593"/>
    <d v="2016-10-30T01:46:00"/>
  </r>
  <r>
    <x v="2594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2.3035714285714285E-4"/>
    <n v="92.142857142857139"/>
    <x v="3"/>
    <x v="3"/>
    <x v="2594"/>
    <d v="2015-06-14T19:19:00"/>
  </r>
  <r>
    <x v="259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b v="0"/>
    <n v="3"/>
    <b v="0"/>
    <s v="theater/spaces"/>
    <n v="8.8000000000000003E-4"/>
    <n v="7.333333333333333"/>
    <x v="3"/>
    <x v="3"/>
    <x v="2595"/>
    <d v="2016-03-10T13:42:39"/>
  </r>
  <r>
    <x v="2596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00000000000005E-2"/>
    <n v="64.8"/>
    <x v="3"/>
    <x v="3"/>
    <x v="2596"/>
    <d v="2016-08-19T02:27:20"/>
  </r>
  <r>
    <x v="2597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060000000000001"/>
    <n v="30.12"/>
    <x v="3"/>
    <x v="3"/>
    <x v="2597"/>
    <d v="2015-10-09T15:38:43"/>
  </r>
  <r>
    <x v="2598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s v="theater/spaces"/>
    <n v="4.7727272727272731E-3"/>
    <n v="52.5"/>
    <x v="3"/>
    <x v="3"/>
    <x v="2598"/>
    <d v="2017-03-02T22:57:58"/>
  </r>
  <r>
    <x v="2599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1.1833333333333333E-3"/>
    <n v="23.666666666666668"/>
    <x v="3"/>
    <x v="3"/>
    <x v="2599"/>
    <d v="2015-02-26T03:19:55"/>
  </r>
  <r>
    <x v="2600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8.4173998587352451E-3"/>
    <n v="415.77777777777777"/>
    <x v="3"/>
    <x v="3"/>
    <x v="2600"/>
    <d v="2015-03-22T16:07:15"/>
  </r>
  <r>
    <x v="2601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1.8799999999999999E-4"/>
    <n v="53.714285714285715"/>
    <x v="3"/>
    <x v="3"/>
    <x v="2601"/>
    <d v="2014-12-27T01:40:44"/>
  </r>
  <r>
    <x v="2602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.1029999999999998E-3"/>
    <n v="420.6"/>
    <x v="3"/>
    <x v="3"/>
    <x v="2602"/>
    <d v="2015-09-20T04:21:31"/>
  </r>
  <r>
    <x v="2603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3"/>
    <x v="3"/>
    <x v="2603"/>
    <d v="2015-11-15T23:09:06"/>
  </r>
  <r>
    <x v="2604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2.8E-3"/>
    <n v="18.666666666666668"/>
    <x v="3"/>
    <x v="3"/>
    <x v="2604"/>
    <d v="2014-09-01T05:00:00"/>
  </r>
  <r>
    <x v="2605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1579206701157921"/>
    <n v="78.333333333333329"/>
    <x v="3"/>
    <x v="3"/>
    <x v="2605"/>
    <d v="2015-05-05T18:48:00"/>
  </r>
  <r>
    <x v="2606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00000000000002E-2"/>
    <n v="67.777777777777771"/>
    <x v="3"/>
    <x v="3"/>
    <x v="2606"/>
    <d v="2015-09-29T21:12:39"/>
  </r>
  <r>
    <x v="260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s v="theater/spaces"/>
    <n v="2.5000000000000001E-3"/>
    <n v="16.666666666666668"/>
    <x v="3"/>
    <x v="3"/>
    <x v="2607"/>
    <d v="2015-08-17T16:05:59"/>
  </r>
  <r>
    <x v="260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6.2500000000000003E-3"/>
    <n v="62.5"/>
    <x v="3"/>
    <x v="3"/>
    <x v="2608"/>
    <d v="2016-12-21T04:36:30"/>
  </r>
  <r>
    <x v="2609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1.9384615384615384E-3"/>
    <n v="42"/>
    <x v="3"/>
    <x v="3"/>
    <x v="2609"/>
    <d v="2015-01-08T13:41:00"/>
  </r>
  <r>
    <x v="2610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416000000000001"/>
    <n v="130.0888888888889"/>
    <x v="3"/>
    <x v="3"/>
    <x v="2610"/>
    <d v="2016-07-09T01:59:00"/>
  </r>
  <r>
    <x v="2611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0888888888889E-2"/>
    <n v="1270.2222222222222"/>
    <x v="3"/>
    <x v="3"/>
    <x v="2611"/>
    <d v="2015-05-01T18:39:05"/>
  </r>
  <r>
    <x v="2612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5920000000000001"/>
    <n v="88.444444444444443"/>
    <x v="3"/>
    <x v="3"/>
    <x v="2612"/>
    <d v="2016-08-14T22:45:43"/>
  </r>
  <r>
    <x v="2613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31900000000001E-2"/>
    <n v="56.342380952380957"/>
    <x v="3"/>
    <x v="3"/>
    <x v="2613"/>
    <d v="2015-10-15T22:00:00"/>
  </r>
  <r>
    <x v="2614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s v="theater/spaces"/>
    <n v="0.22750000000000001"/>
    <n v="53.529411764705884"/>
    <x v="3"/>
    <x v="3"/>
    <x v="2614"/>
    <d v="2014-06-01T03:59:00"/>
  </r>
  <r>
    <x v="2615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2.5000000000000001E-4"/>
    <n v="25"/>
    <x v="3"/>
    <x v="3"/>
    <x v="2615"/>
    <d v="2015-09-20T19:05:56"/>
  </r>
  <r>
    <x v="2616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3.351206434316354E-3"/>
    <n v="50"/>
    <x v="3"/>
    <x v="3"/>
    <x v="2616"/>
    <d v="2016-08-01T00:36:20"/>
  </r>
  <r>
    <x v="2617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750000000000001E-2"/>
    <n v="56.785714285714285"/>
    <x v="3"/>
    <x v="3"/>
    <x v="2617"/>
    <d v="2015-05-20T19:48:46"/>
  </r>
  <r>
    <x v="2618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s v="theater/spaces"/>
    <n v="0.17150000000000001"/>
    <n v="40.833333333333336"/>
    <x v="3"/>
    <x v="3"/>
    <x v="2618"/>
    <d v="2016-10-07T14:00:00"/>
  </r>
  <r>
    <x v="2619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08004104669061E-2"/>
    <n v="65.111111111111114"/>
    <x v="3"/>
    <x v="3"/>
    <x v="2619"/>
    <d v="2016-02-08T00:17:00"/>
  </r>
  <r>
    <x v="2620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3900000000000001"/>
    <n v="55.6"/>
    <x v="3"/>
    <x v="3"/>
    <x v="2620"/>
    <d v="2016-02-12T04:33:11"/>
  </r>
  <r>
    <x v="2621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225"/>
    <n v="140.53846153846155"/>
    <x v="3"/>
    <x v="3"/>
    <x v="2621"/>
    <d v="2014-10-20T14:56:15"/>
  </r>
  <r>
    <x v="2622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b v="0"/>
    <n v="12"/>
    <b v="0"/>
    <s v="theater/spaces"/>
    <n v="0.12"/>
    <n v="25"/>
    <x v="3"/>
    <x v="3"/>
    <x v="2622"/>
    <d v="2015-07-16T07:56:00"/>
  </r>
  <r>
    <x v="2623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s v="theater/spaces"/>
    <n v="0.391125"/>
    <n v="69.533333333333331"/>
    <x v="3"/>
    <x v="3"/>
    <x v="2623"/>
    <d v="2016-08-23T08:10:18"/>
  </r>
  <r>
    <x v="2624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.6829268292682929E-3"/>
    <n v="5.5"/>
    <x v="3"/>
    <x v="3"/>
    <x v="2624"/>
    <d v="2015-06-12T03:45:06"/>
  </r>
  <r>
    <x v="2625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0.29625000000000001"/>
    <n v="237"/>
    <x v="3"/>
    <x v="3"/>
    <x v="2625"/>
    <d v="2015-02-03T02:00:00"/>
  </r>
  <r>
    <x v="2626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36099230111206"/>
    <n v="79.870967741935488"/>
    <x v="3"/>
    <x v="3"/>
    <x v="2626"/>
    <d v="2014-10-19T05:00:00"/>
  </r>
  <r>
    <x v="2627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s v="theater/spaces"/>
    <n v="4.1000000000000002E-2"/>
    <n v="10.25"/>
    <x v="3"/>
    <x v="3"/>
    <x v="2627"/>
    <d v="2015-09-16T22:00:00"/>
  </r>
  <r>
    <x v="2628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197625"/>
    <n v="272.58620689655174"/>
    <x v="3"/>
    <x v="3"/>
    <x v="2628"/>
    <d v="2015-05-11T19:32:31"/>
  </r>
  <r>
    <x v="2629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5.1999999999999995E-4"/>
    <n v="13"/>
    <x v="3"/>
    <x v="3"/>
    <x v="2629"/>
    <d v="2015-04-28T15:19:54"/>
  </r>
  <r>
    <x v="263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030188679245285"/>
    <n v="58.184210526315788"/>
    <x v="3"/>
    <x v="3"/>
    <x v="2630"/>
    <d v="2014-08-28T03:00:10"/>
  </r>
  <r>
    <x v="2631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4.0000000000000002E-4"/>
    <n v="10"/>
    <x v="3"/>
    <x v="3"/>
    <x v="2631"/>
    <d v="2017-02-19T00:45:19"/>
  </r>
  <r>
    <x v="2632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6640000000000003"/>
    <n v="70.10526315789474"/>
    <x v="3"/>
    <x v="3"/>
    <x v="2632"/>
    <d v="2014-10-04T14:17:00"/>
  </r>
  <r>
    <x v="2633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363636363636365E-2"/>
    <n v="57.888888888888886"/>
    <x v="3"/>
    <x v="3"/>
    <x v="2633"/>
    <d v="2016-11-01T02:55:34"/>
  </r>
  <r>
    <x v="2634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35339894712751E-2"/>
    <n v="125.27027027027027"/>
    <x v="3"/>
    <x v="3"/>
    <x v="2634"/>
    <d v="2015-04-17T17:33:02"/>
  </r>
  <r>
    <x v="263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3"/>
    <x v="3"/>
    <x v="2635"/>
    <d v="2014-09-21T15:10:50"/>
  </r>
  <r>
    <x v="2636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3"/>
    <x v="3"/>
    <x v="2636"/>
    <d v="2016-06-05T10:43:47"/>
  </r>
  <r>
    <x v="2637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7333333333333336"/>
    <n v="43"/>
    <x v="3"/>
    <x v="3"/>
    <x v="2637"/>
    <d v="2015-04-01T12:22:05"/>
  </r>
  <r>
    <x v="2638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s v="theater/spaces"/>
    <n v="1E-3"/>
    <n v="1"/>
    <x v="3"/>
    <x v="3"/>
    <x v="2638"/>
    <d v="2016-05-27T13:12:00"/>
  </r>
  <r>
    <x v="2639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3"/>
    <x v="3"/>
    <x v="2639"/>
    <d v="2016-07-02T15:35:23"/>
  </r>
  <r>
    <x v="264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5.0000000000000001E-4"/>
    <n v="5"/>
    <x v="3"/>
    <x v="3"/>
    <x v="2640"/>
    <d v="2015-03-27T00:05:32"/>
  </r>
  <r>
    <x v="2641"/>
    <s v="Subtropisch zwemparadijs Tropicana"/>
    <s v="Wij willen Tropicana het subtropisch zwemparadijs van Rotterdam op een nieuwe locatie gaan bouwen."/>
    <n v="1300000"/>
    <n v="128"/>
    <x v="2"/>
    <x v="18"/>
    <s v="EUR"/>
    <n v="1462484196"/>
    <n v="1457303796"/>
    <b v="0"/>
    <n v="10"/>
    <b v="0"/>
    <s v="theater/spaces"/>
    <n v="9.8461538461538464E-5"/>
    <n v="12.8"/>
    <x v="3"/>
    <x v="3"/>
    <x v="2641"/>
    <d v="2016-05-05T21:36:36"/>
  </r>
  <r>
    <x v="2642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0"/>
    <x v="4"/>
    <x v="2642"/>
    <d v="2014-09-15T20:09:00"/>
  </r>
  <r>
    <x v="2643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4"/>
    <x v="2643"/>
    <d v="2016-07-15T06:57:00"/>
  </r>
  <r>
    <x v="2644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s v="food/restaurants"/>
    <n v="2.5545454545454545E-2"/>
    <n v="40.142857142857146"/>
    <x v="4"/>
    <x v="25"/>
    <x v="2644"/>
    <d v="2015-09-27T18:38:24"/>
  </r>
  <r>
    <x v="2645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7.8181818181818181E-4"/>
    <n v="17.2"/>
    <x v="4"/>
    <x v="25"/>
    <x v="2645"/>
    <d v="2014-09-21T19:48:38"/>
  </r>
  <r>
    <x v="2646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4"/>
    <x v="25"/>
    <x v="2646"/>
    <d v="2016-06-07T21:06:00"/>
  </r>
  <r>
    <x v="2647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4"/>
    <x v="25"/>
    <x v="2647"/>
    <d v="2014-11-15T01:22:14"/>
  </r>
  <r>
    <x v="2648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4"/>
    <x v="25"/>
    <x v="2648"/>
    <d v="2015-03-14T00:20:16"/>
  </r>
  <r>
    <x v="2649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s v="food/restaurants"/>
    <n v="6.0000000000000001E-3"/>
    <n v="15"/>
    <x v="4"/>
    <x v="25"/>
    <x v="2649"/>
    <d v="2015-10-03T21:00:00"/>
  </r>
  <r>
    <x v="2650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4"/>
    <x v="25"/>
    <x v="2650"/>
    <d v="2015-05-11T01:45:04"/>
  </r>
  <r>
    <x v="2651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4"/>
    <x v="25"/>
    <x v="2651"/>
    <d v="2014-08-14T22:50:34"/>
  </r>
  <r>
    <x v="2652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s v="food/restaurants"/>
    <n v="1.0526315789473684E-2"/>
    <n v="35.714285714285715"/>
    <x v="4"/>
    <x v="25"/>
    <x v="2652"/>
    <d v="2015-04-20T18:25:49"/>
  </r>
  <r>
    <x v="2653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1.5E-3"/>
    <n v="37.5"/>
    <x v="4"/>
    <x v="25"/>
    <x v="2653"/>
    <d v="2015-05-14T23:56:12"/>
  </r>
  <r>
    <x v="2654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s v="food/restaurants"/>
    <n v="0"/>
    <n v="0"/>
    <x v="4"/>
    <x v="25"/>
    <x v="2654"/>
    <d v="2016-02-01T10:43:33"/>
  </r>
  <r>
    <x v="2655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4"/>
    <x v="25"/>
    <x v="2655"/>
    <d v="2014-12-13T21:02:41"/>
  </r>
  <r>
    <x v="2656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4"/>
    <x v="25"/>
    <x v="2656"/>
    <d v="2017-02-26T00:09:49"/>
  </r>
  <r>
    <x v="2657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00000000000002E-2"/>
    <n v="52.5"/>
    <x v="4"/>
    <x v="25"/>
    <x v="2657"/>
    <d v="2014-08-20T09:21:17"/>
  </r>
  <r>
    <x v="2658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86"/>
    <n v="77.5"/>
    <x v="4"/>
    <x v="25"/>
    <x v="2658"/>
    <d v="2015-02-22T20:09:13"/>
  </r>
  <r>
    <x v="2659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4"/>
    <x v="25"/>
    <x v="2659"/>
    <d v="2014-11-29T16:40:52"/>
  </r>
  <r>
    <x v="2660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s v="food/restaurants"/>
    <n v="9.8166666666666666E-2"/>
    <n v="53.545454545454547"/>
    <x v="4"/>
    <x v="25"/>
    <x v="2660"/>
    <d v="2015-03-19T18:15:30"/>
  </r>
  <r>
    <x v="2661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4"/>
    <x v="25"/>
    <x v="2661"/>
    <d v="2014-11-13T17:20:28"/>
  </r>
  <r>
    <x v="2662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4.3333333333333331E-4"/>
    <n v="16.25"/>
    <x v="4"/>
    <x v="25"/>
    <x v="2662"/>
    <d v="2014-07-19T03:43:24"/>
  </r>
  <r>
    <x v="2663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4"/>
    <x v="25"/>
    <x v="2663"/>
    <d v="2016-10-15T19:21:00"/>
  </r>
  <r>
    <x v="2664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s v="theater/plays"/>
    <n v="0.01"/>
    <n v="10"/>
    <x v="3"/>
    <x v="10"/>
    <x v="2664"/>
    <d v="2015-12-13T18:44:57"/>
  </r>
  <r>
    <x v="2665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s v="theater/plays"/>
    <n v="0"/>
    <n v="0"/>
    <x v="3"/>
    <x v="10"/>
    <x v="2665"/>
    <d v="2014-06-21T11:00:00"/>
  </r>
  <r>
    <x v="2666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3"/>
    <x v="10"/>
    <x v="2666"/>
    <d v="2016-06-13T04:00:00"/>
  </r>
  <r>
    <x v="2667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s v="theater/plays"/>
    <n v="5.4545454545454543E-2"/>
    <n v="30"/>
    <x v="3"/>
    <x v="10"/>
    <x v="2667"/>
    <d v="2017-01-04T13:06:20"/>
  </r>
  <r>
    <x v="2668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1546666666666667"/>
    <n v="60.666666666666664"/>
    <x v="3"/>
    <x v="10"/>
    <x v="2668"/>
    <d v="2015-06-08T00:23:53"/>
  </r>
  <r>
    <x v="2669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3"/>
    <x v="10"/>
    <x v="2669"/>
    <d v="2015-05-29T16:36:34"/>
  </r>
  <r>
    <x v="2670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3"/>
    <x v="10"/>
    <x v="2670"/>
    <d v="2016-05-23T19:21:05"/>
  </r>
  <r>
    <x v="2671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2E-3"/>
    <n v="23.333333333333332"/>
    <x v="3"/>
    <x v="10"/>
    <x v="2671"/>
    <d v="2015-05-29T15:34:19"/>
  </r>
  <r>
    <x v="2672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s v="theater/plays"/>
    <n v="0.01"/>
    <n v="5"/>
    <x v="3"/>
    <x v="10"/>
    <x v="2672"/>
    <d v="2016-04-23T10:16:40"/>
  </r>
  <r>
    <x v="2673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875E-2"/>
    <n v="23.923076923076923"/>
    <x v="3"/>
    <x v="10"/>
    <x v="2673"/>
    <d v="2014-09-06T00:10:11"/>
  </r>
  <r>
    <x v="2674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s v="theater/plays"/>
    <n v="0"/>
    <n v="0"/>
    <x v="3"/>
    <x v="10"/>
    <x v="2674"/>
    <d v="2016-01-29T23:17:00"/>
  </r>
  <r>
    <x v="2675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E-2"/>
    <n v="15.833333333333334"/>
    <x v="3"/>
    <x v="10"/>
    <x v="2675"/>
    <d v="2014-06-21T01:05:03"/>
  </r>
  <r>
    <x v="2676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s v="theater/plays"/>
    <n v="0"/>
    <n v="0"/>
    <x v="3"/>
    <x v="10"/>
    <x v="2676"/>
    <d v="2014-09-14T04:34:57"/>
  </r>
  <r>
    <x v="2677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s v="theater/plays"/>
    <n v="0.41699999999999998"/>
    <n v="29.785714285714285"/>
    <x v="3"/>
    <x v="10"/>
    <x v="2677"/>
    <d v="2015-05-07T17:11:59"/>
  </r>
  <r>
    <x v="2678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3"/>
    <x v="10"/>
    <x v="2678"/>
    <d v="2016-01-29T23:34:00"/>
  </r>
  <r>
    <x v="2679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666666666666664E-2"/>
    <n v="24.333333333333332"/>
    <x v="3"/>
    <x v="10"/>
    <x v="2679"/>
    <d v="2015-08-08T21:34:00"/>
  </r>
  <r>
    <x v="2680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3"/>
    <x v="10"/>
    <x v="2680"/>
    <d v="2017-02-20T18:00:00"/>
  </r>
  <r>
    <x v="2681"/>
    <s v="Gay Party Superposh 'Winter Wonderland'"/>
    <s v="Een Gay Party in het centrum van Amersfoort. _x000a_Een geweldige avond uit, met een show, optredens en DJ's."/>
    <n v="1000"/>
    <n v="0"/>
    <x v="2"/>
    <x v="18"/>
    <s v="EUR"/>
    <n v="1417778880"/>
    <n v="1415711095"/>
    <b v="0"/>
    <n v="0"/>
    <b v="0"/>
    <s v="theater/plays"/>
    <n v="0"/>
    <n v="0"/>
    <x v="3"/>
    <x v="10"/>
    <x v="2681"/>
    <d v="2014-12-05T11:28:00"/>
  </r>
  <r>
    <x v="2682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1.7500000000000002E-2"/>
    <n v="35"/>
    <x v="3"/>
    <x v="10"/>
    <x v="2682"/>
    <d v="2015-10-16T08:41:44"/>
  </r>
  <r>
    <x v="2683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00000000000004E-2"/>
    <n v="29.555555555555557"/>
    <x v="3"/>
    <x v="10"/>
    <x v="2683"/>
    <d v="2016-06-19T19:12:56"/>
  </r>
  <r>
    <x v="2684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0.32"/>
    <n v="26.666666666666668"/>
    <x v="3"/>
    <x v="10"/>
    <x v="2684"/>
    <d v="2015-09-24T14:10:48"/>
  </r>
  <r>
    <x v="2685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.3307086614173228E-3"/>
    <n v="18.333333333333332"/>
    <x v="3"/>
    <x v="10"/>
    <x v="2685"/>
    <d v="2014-06-24T18:57:09"/>
  </r>
  <r>
    <x v="2686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4.0000000000000002E-4"/>
    <n v="20"/>
    <x v="3"/>
    <x v="10"/>
    <x v="2686"/>
    <d v="2014-09-09T16:12:03"/>
  </r>
  <r>
    <x v="2687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s v="theater/plays"/>
    <n v="1.6E-2"/>
    <n v="13.333333333333334"/>
    <x v="3"/>
    <x v="10"/>
    <x v="2687"/>
    <d v="2015-07-17T13:18:00"/>
  </r>
  <r>
    <x v="2688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3"/>
    <x v="10"/>
    <x v="2688"/>
    <d v="2015-01-06T02:44:19"/>
  </r>
  <r>
    <x v="2689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8.9999999999999993E-3"/>
    <n v="22.5"/>
    <x v="3"/>
    <x v="10"/>
    <x v="2689"/>
    <d v="2016-10-14T22:00:00"/>
  </r>
  <r>
    <x v="2690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016"/>
    <n v="50.4"/>
    <x v="3"/>
    <x v="10"/>
    <x v="2690"/>
    <d v="2016-07-04T04:00:00"/>
  </r>
  <r>
    <x v="2691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011733333333334"/>
    <n v="105.02933333333334"/>
    <x v="3"/>
    <x v="10"/>
    <x v="2691"/>
    <d v="2016-10-05T19:50:54"/>
  </r>
  <r>
    <x v="2692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8.8500000000000002E-3"/>
    <n v="35.4"/>
    <x v="3"/>
    <x v="10"/>
    <x v="2692"/>
    <d v="2016-07-19T14:14:41"/>
  </r>
  <r>
    <x v="26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3333333333329"/>
    <x v="3"/>
    <x v="10"/>
    <x v="2693"/>
    <d v="2014-05-17T04:32:45"/>
  </r>
  <r>
    <x v="2694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699999999999998E-2"/>
    <n v="35.92307692307692"/>
    <x v="3"/>
    <x v="10"/>
    <x v="2694"/>
    <d v="2014-12-21T17:43:33"/>
  </r>
  <r>
    <x v="2695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3"/>
    <x v="10"/>
    <x v="2695"/>
    <d v="2015-06-20T02:47:18"/>
  </r>
  <r>
    <x v="2696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119999999999998"/>
    <n v="119.125"/>
    <x v="3"/>
    <x v="10"/>
    <x v="2696"/>
    <d v="2015-01-28T19:37:11"/>
  </r>
  <r>
    <x v="2697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199999999999998E-2"/>
    <n v="90.333333333333329"/>
    <x v="3"/>
    <x v="10"/>
    <x v="2697"/>
    <d v="2017-01-17T20:16:26"/>
  </r>
  <r>
    <x v="2698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3.5E-4"/>
    <n v="2.3333333333333335"/>
    <x v="3"/>
    <x v="10"/>
    <x v="2698"/>
    <d v="2016-05-05T03:04:53"/>
  </r>
  <r>
    <x v="2699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3"/>
    <x v="10"/>
    <x v="2699"/>
    <d v="2015-07-16T17:51:19"/>
  </r>
  <r>
    <x v="2700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0833333333333334"/>
    <n v="108.33333333333333"/>
    <x v="3"/>
    <x v="10"/>
    <x v="2700"/>
    <d v="2016-11-30T17:00:00"/>
  </r>
  <r>
    <x v="270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s v="theater/plays"/>
    <n v="2.1000000000000001E-2"/>
    <n v="15.75"/>
    <x v="3"/>
    <x v="10"/>
    <x v="2701"/>
    <d v="2015-07-03T14:46:35"/>
  </r>
  <r>
    <x v="2702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2.5892857142857141E-3"/>
    <n v="29"/>
    <x v="3"/>
    <x v="10"/>
    <x v="2702"/>
    <d v="2016-01-20T17:24:21"/>
  </r>
  <r>
    <x v="2703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333333333333334"/>
    <n v="96.551724137931032"/>
    <x v="3"/>
    <x v="10"/>
    <x v="2703"/>
    <d v="2015-08-20T17:05:00"/>
  </r>
  <r>
    <x v="270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3"/>
    <x v="10"/>
    <x v="2704"/>
    <d v="2014-12-03T15:20:36"/>
  </r>
  <r>
    <x v="2705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3600000000000002"/>
    <n v="63"/>
    <x v="3"/>
    <x v="10"/>
    <x v="2705"/>
    <d v="2016-05-01T14:18:38"/>
  </r>
  <r>
    <x v="2706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08"/>
    <n v="381.6"/>
    <x v="3"/>
    <x v="10"/>
    <x v="2706"/>
    <d v="2016-02-06T04:59:00"/>
  </r>
  <r>
    <x v="2707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4.1111111111111114E-3"/>
    <n v="46.25"/>
    <x v="3"/>
    <x v="10"/>
    <x v="2707"/>
    <d v="2014-12-05T17:27:15"/>
  </r>
  <r>
    <x v="2708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2500000000000001"/>
    <n v="26"/>
    <x v="3"/>
    <x v="10"/>
    <x v="2708"/>
    <d v="2015-03-14T00:50:01"/>
  </r>
  <r>
    <x v="2709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3"/>
    <x v="10"/>
    <x v="2709"/>
    <d v="2015-09-19T03:59:00"/>
  </r>
  <r>
    <x v="271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1.6666666666666668E-3"/>
    <n v="5"/>
    <x v="3"/>
    <x v="10"/>
    <x v="2710"/>
    <d v="2015-01-11T10:15:24"/>
  </r>
  <r>
    <x v="271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3"/>
    <x v="10"/>
    <x v="2711"/>
    <d v="2014-10-18T04:59:00"/>
  </r>
  <r>
    <x v="2712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066666666666665"/>
    <n v="81.571428571428569"/>
    <x v="3"/>
    <x v="10"/>
    <x v="2712"/>
    <d v="2014-08-29T20:43:05"/>
  </r>
  <r>
    <x v="2713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00000000000001E-2"/>
    <n v="7"/>
    <x v="3"/>
    <x v="10"/>
    <x v="2713"/>
    <d v="2014-08-09T03:00:00"/>
  </r>
  <r>
    <x v="2714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00000000000001E-2"/>
    <n v="27.3"/>
    <x v="3"/>
    <x v="10"/>
    <x v="2714"/>
    <d v="2016-04-15T20:12:08"/>
  </r>
  <r>
    <x v="2715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09090909090912E-2"/>
    <n v="29.411764705882351"/>
    <x v="3"/>
    <x v="10"/>
    <x v="2715"/>
    <d v="2014-08-25T21:00:00"/>
  </r>
  <r>
    <x v="2716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5.0000000000000001E-3"/>
    <n v="12.5"/>
    <x v="3"/>
    <x v="10"/>
    <x v="2716"/>
    <d v="2015-01-09T02:00:00"/>
  </r>
  <r>
    <x v="2717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3"/>
    <x v="10"/>
    <x v="2717"/>
    <d v="2015-04-03T22:40:15"/>
  </r>
  <r>
    <x v="27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9E-2"/>
    <n v="5.75"/>
    <x v="3"/>
    <x v="10"/>
    <x v="2718"/>
    <d v="2014-06-22T21:00:00"/>
  </r>
  <r>
    <x v="2719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0833333333333334"/>
    <n v="52.083333333333336"/>
    <x v="3"/>
    <x v="10"/>
    <x v="2719"/>
    <d v="2016-12-12T06:00:00"/>
  </r>
  <r>
    <x v="2720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3333333333333E-2"/>
    <n v="183.33333333333334"/>
    <x v="3"/>
    <x v="10"/>
    <x v="2720"/>
    <d v="2015-10-11T15:29:05"/>
  </r>
  <r>
    <x v="2721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33333333333335E-2"/>
    <n v="26.333333333333332"/>
    <x v="3"/>
    <x v="10"/>
    <x v="2721"/>
    <d v="2015-10-31T15:57:33"/>
  </r>
  <r>
    <x v="2722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3"/>
    <x v="10"/>
    <x v="2722"/>
    <d v="2016-07-24T01:52:38"/>
  </r>
  <r>
    <x v="2723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1909090909090914"/>
    <n v="486.42857142857144"/>
    <x v="3"/>
    <x v="10"/>
    <x v="2723"/>
    <d v="2014-08-09T05:37:12"/>
  </r>
  <r>
    <x v="2724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8.0000000000000002E-3"/>
    <n v="3"/>
    <x v="3"/>
    <x v="10"/>
    <x v="2724"/>
    <d v="2015-02-07T21:42:19"/>
  </r>
  <r>
    <x v="2725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.6666666666666666E-4"/>
    <n v="25"/>
    <x v="3"/>
    <x v="10"/>
    <x v="2725"/>
    <d v="2015-08-24T10:33:16"/>
  </r>
  <r>
    <x v="272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7.7999999999999996E-3"/>
    <n v="9.75"/>
    <x v="3"/>
    <x v="10"/>
    <x v="2726"/>
    <d v="2015-09-09T04:00:18"/>
  </r>
  <r>
    <x v="2727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s v="theater/plays"/>
    <n v="0.05"/>
    <n v="18.75"/>
    <x v="3"/>
    <x v="10"/>
    <x v="2727"/>
    <d v="2014-11-09T12:00:00"/>
  </r>
  <r>
    <x v="2728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7771428571428571"/>
    <n v="36.588235294117645"/>
    <x v="3"/>
    <x v="10"/>
    <x v="2728"/>
    <d v="2016-09-07T01:21:53"/>
  </r>
  <r>
    <x v="2729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166666666666662E-2"/>
    <n v="80.714285714285708"/>
    <x v="3"/>
    <x v="10"/>
    <x v="2729"/>
    <d v="2015-08-01T01:00:00"/>
  </r>
  <r>
    <x v="2730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8.0000000000000004E-4"/>
    <n v="1"/>
    <x v="3"/>
    <x v="10"/>
    <x v="2730"/>
    <d v="2016-05-14T21:03:57"/>
  </r>
  <r>
    <x v="2731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E-2"/>
    <n v="52.8"/>
    <x v="3"/>
    <x v="10"/>
    <x v="2731"/>
    <d v="2016-06-08T17:33:39"/>
  </r>
  <r>
    <x v="2732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.1111111111111112E-4"/>
    <n v="20"/>
    <x v="3"/>
    <x v="10"/>
    <x v="2732"/>
    <d v="2014-11-25T19:46:00"/>
  </r>
  <r>
    <x v="2733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s v="theater/plays"/>
    <n v="3.3333333333333335E-5"/>
    <n v="1"/>
    <x v="3"/>
    <x v="10"/>
    <x v="2733"/>
    <d v="2015-06-12T20:11:27"/>
  </r>
  <r>
    <x v="2734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6499999999999999"/>
    <n v="46.928571428571431"/>
    <x v="3"/>
    <x v="10"/>
    <x v="2734"/>
    <d v="2015-06-27T18:27:06"/>
  </r>
  <r>
    <x v="2735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58171745152354"/>
    <n v="78.07692307692308"/>
    <x v="3"/>
    <x v="10"/>
    <x v="2735"/>
    <d v="2016-01-15T03:09:34"/>
  </r>
  <r>
    <x v="2736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2.0000000000000001E-4"/>
    <n v="1"/>
    <x v="3"/>
    <x v="10"/>
    <x v="2736"/>
    <d v="2014-09-06T22:08:59"/>
  </r>
  <r>
    <x v="2737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s v="theater/plays"/>
    <n v="4.0000000000000003E-5"/>
    <n v="1"/>
    <x v="3"/>
    <x v="10"/>
    <x v="2737"/>
    <d v="2015-03-14T20:46:34"/>
  </r>
  <r>
    <x v="2738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s v="theater/plays"/>
    <n v="0.61099999999999999"/>
    <n v="203.66666666666666"/>
    <x v="3"/>
    <x v="10"/>
    <x v="2738"/>
    <d v="2016-03-16T08:33:10"/>
  </r>
  <r>
    <x v="2739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s v="theater/plays"/>
    <n v="7.8378378378378383E-2"/>
    <n v="20.714285714285715"/>
    <x v="3"/>
    <x v="10"/>
    <x v="2739"/>
    <d v="2014-05-19T11:26:29"/>
  </r>
  <r>
    <x v="2740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185"/>
    <n v="48.555555555555557"/>
    <x v="3"/>
    <x v="10"/>
    <x v="2740"/>
    <d v="2015-09-16T05:37:27"/>
  </r>
  <r>
    <x v="2741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239999999999998"/>
    <n v="68.099999999999994"/>
    <x v="3"/>
    <x v="10"/>
    <x v="2741"/>
    <d v="2015-10-29T15:06:47"/>
  </r>
  <r>
    <x v="2742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000000000000006E-2"/>
    <n v="8.5"/>
    <x v="3"/>
    <x v="10"/>
    <x v="2742"/>
    <d v="2014-08-05T14:52:09"/>
  </r>
  <r>
    <x v="2743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s v="theater/plays"/>
    <n v="0.26840000000000003"/>
    <n v="51.615384615384613"/>
    <x v="3"/>
    <x v="10"/>
    <x v="2743"/>
    <d v="2015-03-25T18:01:10"/>
  </r>
  <r>
    <x v="2744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00000000000002E-2"/>
    <n v="60.064516129032256"/>
    <x v="3"/>
    <x v="10"/>
    <x v="2744"/>
    <d v="2015-08-19T04:06:16"/>
  </r>
  <r>
    <x v="2745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00000000000006E-2"/>
    <n v="72.400000000000006"/>
    <x v="3"/>
    <x v="10"/>
    <x v="2745"/>
    <d v="2015-03-23T03:55:12"/>
  </r>
  <r>
    <x v="2746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3"/>
    <x v="10"/>
    <x v="2746"/>
    <d v="2015-08-17T16:15:59"/>
  </r>
  <r>
    <x v="2747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272727272727273"/>
    <n v="51.666666666666664"/>
    <x v="3"/>
    <x v="10"/>
    <x v="2747"/>
    <d v="2015-01-10T03:23:00"/>
  </r>
  <r>
    <x v="2748"/>
    <s v="Elektra Bekent - Afstudeervoorstelling"/>
    <s v="Mijn solo voorstelling gaat over Elektra (Sophokles) en hoe zij als jongere alles beleeft en meemaakt!"/>
    <n v="850"/>
    <n v="131"/>
    <x v="2"/>
    <x v="18"/>
    <s v="EUR"/>
    <n v="1422100800"/>
    <n v="1416932133"/>
    <b v="0"/>
    <n v="4"/>
    <b v="0"/>
    <s v="theater/plays"/>
    <n v="0.15411764705882353"/>
    <n v="32.75"/>
    <x v="3"/>
    <x v="10"/>
    <x v="2748"/>
    <d v="2015-01-24T12:00:00"/>
  </r>
  <r>
    <x v="2749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3"/>
    <x v="10"/>
    <x v="2749"/>
    <d v="2015-04-18T22:30:00"/>
  </r>
  <r>
    <x v="2750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466666666666668"/>
    <n v="61"/>
    <x v="3"/>
    <x v="10"/>
    <x v="2750"/>
    <d v="2015-05-25T21:38:16"/>
  </r>
  <r>
    <x v="2751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s v="theater/plays"/>
    <n v="0.13333333333333333"/>
    <n v="10"/>
    <x v="3"/>
    <x v="10"/>
    <x v="2751"/>
    <d v="2015-05-28T16:38:09"/>
  </r>
  <r>
    <x v="2752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s v="theater/plays"/>
    <n v="6.6666666666666671E-3"/>
    <n v="10"/>
    <x v="3"/>
    <x v="10"/>
    <x v="2752"/>
    <d v="2015-03-23T18:00:00"/>
  </r>
  <r>
    <x v="2753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428571428571427"/>
    <n v="37.5"/>
    <x v="3"/>
    <x v="10"/>
    <x v="2753"/>
    <d v="2015-11-12T06:59:00"/>
  </r>
  <r>
    <x v="2754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s v="theater/plays"/>
    <n v="0.18"/>
    <n v="45"/>
    <x v="3"/>
    <x v="10"/>
    <x v="2754"/>
    <d v="2014-07-15T22:00:00"/>
  </r>
  <r>
    <x v="2755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s v="theater/plays"/>
    <n v="0.20125000000000001"/>
    <n v="100.625"/>
    <x v="3"/>
    <x v="10"/>
    <x v="2755"/>
    <d v="2016-07-17T10:47:48"/>
  </r>
  <r>
    <x v="2756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7899999999999999"/>
    <n v="25.571428571428573"/>
    <x v="3"/>
    <x v="10"/>
    <x v="2756"/>
    <d v="2014-08-12T01:53:58"/>
  </r>
  <r>
    <x v="2757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3"/>
    <x v="10"/>
    <x v="2757"/>
    <d v="2015-12-17T22:05:50"/>
  </r>
  <r>
    <x v="2758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3"/>
    <x v="10"/>
    <x v="2758"/>
    <d v="2014-09-06T05:09:04"/>
  </r>
  <r>
    <x v="2759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3"/>
    <x v="10"/>
    <x v="2759"/>
    <d v="2014-07-03T17:02:44"/>
  </r>
  <r>
    <x v="2760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3"/>
    <x v="10"/>
    <x v="2760"/>
    <d v="2014-07-05T03:59:00"/>
  </r>
  <r>
    <x v="2761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3"/>
    <x v="10"/>
    <x v="2761"/>
    <d v="2014-08-10T16:45:02"/>
  </r>
  <r>
    <x v="2762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.3764705882352941E-2"/>
    <n v="202"/>
    <x v="3"/>
    <x v="10"/>
    <x v="2762"/>
    <d v="2016-10-08T09:20:39"/>
  </r>
  <r>
    <x v="2763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s v="theater/plays"/>
    <n v="0.01"/>
    <n v="25"/>
    <x v="3"/>
    <x v="10"/>
    <x v="2763"/>
    <d v="2015-07-05T22:59:00"/>
  </r>
  <r>
    <x v="2764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E-2"/>
    <n v="25.647058823529413"/>
    <x v="3"/>
    <x v="10"/>
    <x v="2764"/>
    <d v="2014-07-20T18:51:27"/>
  </r>
  <r>
    <x v="2765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s v="theater/plays"/>
    <n v="0.21940000000000001"/>
    <n v="47.695652173913047"/>
    <x v="3"/>
    <x v="10"/>
    <x v="2765"/>
    <d v="2014-05-11T11:50:52"/>
  </r>
  <r>
    <x v="2766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299999999999999"/>
    <n v="56.05263157894737"/>
    <x v="3"/>
    <x v="10"/>
    <x v="2766"/>
    <d v="2014-06-01T01:44:24"/>
  </r>
  <r>
    <x v="2767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489795918367345"/>
    <n v="81.319999999999993"/>
    <x v="3"/>
    <x v="10"/>
    <x v="2767"/>
    <d v="2014-06-03T06:59:00"/>
  </r>
  <r>
    <x v="2768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049999999999999E-2"/>
    <n v="70.166666666666671"/>
    <x v="3"/>
    <x v="10"/>
    <x v="2768"/>
    <d v="2015-10-01T15:02:54"/>
  </r>
  <r>
    <x v="2769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E-2"/>
    <n v="23.625"/>
    <x v="3"/>
    <x v="10"/>
    <x v="2769"/>
    <d v="2014-10-04T06:59:00"/>
  </r>
  <r>
    <x v="2770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161904761904761"/>
    <n v="188.55555555555554"/>
    <x v="3"/>
    <x v="10"/>
    <x v="2770"/>
    <d v="2015-07-19T05:23:11"/>
  </r>
  <r>
    <x v="2771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376923076923078"/>
    <n v="49.511627906976742"/>
    <x v="3"/>
    <x v="10"/>
    <x v="2771"/>
    <d v="2015-10-18T19:36:29"/>
  </r>
  <r>
    <x v="2772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3"/>
    <x v="10"/>
    <x v="2772"/>
    <d v="2015-06-11T18:24:44"/>
  </r>
  <r>
    <x v="2773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7999999999999999E-2"/>
    <n v="9.5"/>
    <x v="3"/>
    <x v="10"/>
    <x v="2773"/>
    <d v="2015-01-01T02:59:03"/>
  </r>
  <r>
    <x v="2774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s v="theater/plays"/>
    <n v="0.34079999999999999"/>
    <n v="35.5"/>
    <x v="3"/>
    <x v="10"/>
    <x v="2774"/>
    <d v="2015-07-17T10:32:59"/>
  </r>
  <r>
    <x v="2775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2E-3"/>
    <n v="10"/>
    <x v="3"/>
    <x v="10"/>
    <x v="2775"/>
    <d v="2015-03-27T03:34:36"/>
  </r>
  <r>
    <x v="2776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2.5999999999999998E-4"/>
    <n v="13"/>
    <x v="3"/>
    <x v="10"/>
    <x v="2776"/>
    <d v="2014-09-01T20:09:38"/>
  </r>
  <r>
    <x v="2777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254545454545455"/>
    <n v="89.4"/>
    <x v="3"/>
    <x v="10"/>
    <x v="2777"/>
    <d v="2015-05-09T21:14:18"/>
  </r>
  <r>
    <x v="2778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000000000000001E-2"/>
    <n v="25"/>
    <x v="3"/>
    <x v="10"/>
    <x v="2778"/>
    <d v="2015-03-26T22:17:51"/>
  </r>
  <r>
    <x v="2779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2.0000000000000001E-4"/>
    <n v="1"/>
    <x v="3"/>
    <x v="10"/>
    <x v="2779"/>
    <d v="2015-03-08T16:50:03"/>
  </r>
  <r>
    <x v="2780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1999999999999998E-2"/>
    <n v="65"/>
    <x v="3"/>
    <x v="10"/>
    <x v="2780"/>
    <d v="2014-08-01T17:12:00"/>
  </r>
  <r>
    <x v="2781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s v="theater/plays"/>
    <n v="0.02"/>
    <n v="10"/>
    <x v="3"/>
    <x v="10"/>
    <x v="2781"/>
    <d v="2015-05-22T21:00:00"/>
  </r>
  <r>
    <x v="2782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4.0000000000000002E-4"/>
    <n v="1"/>
    <x v="3"/>
    <x v="10"/>
    <x v="2782"/>
    <d v="2014-06-25T21:00:00"/>
  </r>
  <r>
    <x v="2783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7666666666666667"/>
    <n v="81.538461538461533"/>
    <x v="3"/>
    <x v="10"/>
    <x v="2783"/>
    <d v="2014-08-12T15:51:50"/>
  </r>
  <r>
    <x v="2784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3"/>
    <x v="10"/>
    <x v="2784"/>
    <d v="2014-11-12T21:47:00"/>
  </r>
  <r>
    <x v="2785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1.3333333333333334E-4"/>
    <n v="1"/>
    <x v="3"/>
    <x v="10"/>
    <x v="2785"/>
    <d v="2016-09-12T16:59:00"/>
  </r>
  <r>
    <x v="2786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3"/>
    <x v="10"/>
    <x v="2786"/>
    <d v="2015-11-05T16:11:45"/>
  </r>
  <r>
    <x v="2787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E-2"/>
    <n v="20"/>
    <x v="3"/>
    <x v="10"/>
    <x v="2787"/>
    <d v="2015-11-17T22:24:14"/>
  </r>
  <r>
    <x v="2788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s v="theater/plays"/>
    <n v="0.26937422295897223"/>
    <n v="46.428571428571431"/>
    <x v="3"/>
    <x v="10"/>
    <x v="2788"/>
    <d v="2014-08-30T05:30:00"/>
  </r>
  <r>
    <x v="2789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5.4999999999999997E-3"/>
    <n v="5.5"/>
    <x v="3"/>
    <x v="10"/>
    <x v="2789"/>
    <d v="2016-03-23T03:29:00"/>
  </r>
  <r>
    <x v="2790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255"/>
    <n v="50.2"/>
    <x v="3"/>
    <x v="10"/>
    <x v="2790"/>
    <d v="2016-06-18T19:32:19"/>
  </r>
  <r>
    <x v="2791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s v="theater/plays"/>
    <n v="0.27100000000000002"/>
    <n v="38.714285714285715"/>
    <x v="3"/>
    <x v="10"/>
    <x v="2791"/>
    <d v="2017-02-26T13:05:58"/>
  </r>
  <r>
    <x v="2792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749999999999999E-2"/>
    <n v="13.111111111111111"/>
    <x v="3"/>
    <x v="10"/>
    <x v="2792"/>
    <d v="2015-01-04T23:26:00"/>
  </r>
  <r>
    <x v="2793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6826666666666668"/>
    <n v="315.5"/>
    <x v="3"/>
    <x v="10"/>
    <x v="2793"/>
    <d v="2015-08-15T18:12:24"/>
  </r>
  <r>
    <x v="2794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2500000000000001"/>
    <n v="37.142857142857146"/>
    <x v="3"/>
    <x v="10"/>
    <x v="2794"/>
    <d v="2015-03-23T04:59:00"/>
  </r>
  <r>
    <x v="2795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3"/>
    <x v="10"/>
    <x v="2795"/>
    <d v="2014-08-24T07:00:00"/>
  </r>
  <r>
    <x v="2796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155"/>
    <n v="128.27380952380952"/>
    <x v="3"/>
    <x v="10"/>
    <x v="2796"/>
    <d v="2014-07-01T06:00:00"/>
  </r>
  <r>
    <x v="2797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666666666666665E-2"/>
    <n v="47.272727272727273"/>
    <x v="3"/>
    <x v="10"/>
    <x v="2797"/>
    <d v="2016-12-06T04:59:00"/>
  </r>
  <r>
    <x v="2798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3"/>
    <x v="10"/>
    <x v="2798"/>
    <d v="2015-02-28T06:00:18"/>
  </r>
  <r>
    <x v="2799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0625"/>
    <n v="42.5"/>
    <x v="3"/>
    <x v="10"/>
    <x v="2799"/>
    <d v="2014-06-17T04:36:18"/>
  </r>
  <r>
    <x v="2800"/>
    <s v="Terry Pratchett's Wyrd Sisters at Paeroa Little Theatre"/>
    <s v="Help us to put on a production of Terry Pratchett's Wyrd Sisters, an ambitions show for our theatre but one I believe we can do."/>
    <n v="2500"/>
    <n v="440"/>
    <x v="2"/>
    <x v="7"/>
    <s v="NZD"/>
    <n v="1420750683"/>
    <n v="1418158683"/>
    <b v="0"/>
    <n v="10"/>
    <b v="0"/>
    <s v="theater/plays"/>
    <n v="0.17599999999999999"/>
    <n v="44"/>
    <x v="3"/>
    <x v="10"/>
    <x v="2800"/>
    <d v="2015-01-08T20:58:03"/>
  </r>
  <r>
    <x v="2801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s v="theater/plays"/>
    <n v="0.3256"/>
    <n v="50.875"/>
    <x v="3"/>
    <x v="10"/>
    <x v="2801"/>
    <d v="2015-08-17T16:00:00"/>
  </r>
  <r>
    <x v="2802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00000000000001E-2"/>
    <n v="62.5"/>
    <x v="3"/>
    <x v="10"/>
    <x v="2802"/>
    <d v="2014-08-12T18:36:01"/>
  </r>
  <r>
    <x v="2803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3999999999999999E-2"/>
    <n v="27"/>
    <x v="3"/>
    <x v="10"/>
    <x v="2803"/>
    <d v="2015-06-11T02:13:11"/>
  </r>
  <r>
    <x v="2804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8.3333333333333332E-3"/>
    <n v="25"/>
    <x v="3"/>
    <x v="10"/>
    <x v="2804"/>
    <d v="2015-12-19T19:49:59"/>
  </r>
  <r>
    <x v="2805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s v="theater/plays"/>
    <n v="0.48833333333333334"/>
    <n v="47.258064516129032"/>
    <x v="3"/>
    <x v="10"/>
    <x v="2805"/>
    <d v="2016-11-14T12:14:02"/>
  </r>
  <r>
    <x v="2806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3"/>
    <x v="10"/>
    <x v="2806"/>
    <d v="2015-08-14T19:38:00"/>
  </r>
  <r>
    <x v="2807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2.9999999999999997E-4"/>
    <n v="1.5"/>
    <x v="3"/>
    <x v="10"/>
    <x v="2807"/>
    <d v="2015-04-15T05:04:00"/>
  </r>
  <r>
    <x v="2808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s v="theater/plays"/>
    <n v="0.11533333333333333"/>
    <n v="24.714285714285715"/>
    <x v="3"/>
    <x v="10"/>
    <x v="2808"/>
    <d v="2015-06-11T23:00:00"/>
  </r>
  <r>
    <x v="2809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s v="theater/plays"/>
    <n v="0.67333333333333334"/>
    <n v="63.125"/>
    <x v="3"/>
    <x v="10"/>
    <x v="2809"/>
    <d v="2015-06-26T13:25:00"/>
  </r>
  <r>
    <x v="2810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3"/>
    <n v="38.25"/>
    <x v="3"/>
    <x v="10"/>
    <x v="2810"/>
    <d v="2014-10-26T20:08:00"/>
  </r>
  <r>
    <x v="2811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66666666666667E-2"/>
    <n v="16.25"/>
    <x v="3"/>
    <x v="10"/>
    <x v="2811"/>
    <d v="2014-07-29T03:14:56"/>
  </r>
  <r>
    <x v="2812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2.2499999999999998E-3"/>
    <n v="33.75"/>
    <x v="3"/>
    <x v="10"/>
    <x v="2812"/>
    <d v="2014-09-11T08:37:22"/>
  </r>
  <r>
    <x v="2813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33333333333334E-2"/>
    <n v="61.666666666666664"/>
    <x v="3"/>
    <x v="10"/>
    <x v="2813"/>
    <d v="2015-09-07T18:09:57"/>
  </r>
  <r>
    <x v="2814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412499999999999"/>
    <n v="83.138888888888886"/>
    <x v="3"/>
    <x v="10"/>
    <x v="2814"/>
    <d v="2014-11-26T20:29:37"/>
  </r>
  <r>
    <x v="2815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6.666666666666667E-5"/>
    <n v="1"/>
    <x v="3"/>
    <x v="10"/>
    <x v="2815"/>
    <d v="2015-04-25T04:35:00"/>
  </r>
  <r>
    <x v="2816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5714285714286"/>
    <x v="3"/>
    <x v="10"/>
    <x v="2816"/>
    <d v="2015-11-30T06:04:09"/>
  </r>
  <r>
    <x v="281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s v="theater/plays"/>
    <n v="0.36359999999999998"/>
    <n v="33.666666666666664"/>
    <x v="3"/>
    <x v="10"/>
    <x v="2817"/>
    <d v="2015-05-10T22:59:00"/>
  </r>
  <r>
    <x v="2818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s v="theater/plays"/>
    <n v="3.3333333333333335E-3"/>
    <n v="5"/>
    <x v="3"/>
    <x v="10"/>
    <x v="2818"/>
    <d v="2016-06-01T23:38:29"/>
  </r>
  <r>
    <x v="2819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b v="0"/>
    <n v="0"/>
    <b v="0"/>
    <s v="theater/plays"/>
    <n v="0"/>
    <n v="0"/>
    <x v="3"/>
    <x v="10"/>
    <x v="2819"/>
    <d v="2016-06-03T11:19:12"/>
  </r>
  <r>
    <x v="2820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s v="theater/plays"/>
    <n v="2.8571428571428571E-3"/>
    <n v="10"/>
    <x v="3"/>
    <x v="10"/>
    <x v="2820"/>
    <d v="2014-09-11T12:39:21"/>
  </r>
  <r>
    <x v="2821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s v="theater/plays"/>
    <n v="2E-3"/>
    <n v="40"/>
    <x v="3"/>
    <x v="10"/>
    <x v="2821"/>
    <d v="2014-08-04T16:00:00"/>
  </r>
  <r>
    <x v="2822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s v="theater/plays"/>
    <n v="1.7999999999999999E-2"/>
    <n v="30"/>
    <x v="3"/>
    <x v="10"/>
    <x v="2822"/>
    <d v="2016-01-18T00:00:00"/>
  </r>
  <r>
    <x v="2823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s v="theater/plays"/>
    <n v="5.3999999999999999E-2"/>
    <n v="45"/>
    <x v="3"/>
    <x v="10"/>
    <x v="2823"/>
    <d v="2016-11-13T10:17:40"/>
  </r>
  <r>
    <x v="2824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s v="theater/plays"/>
    <n v="0"/>
    <n v="0"/>
    <x v="3"/>
    <x v="10"/>
    <x v="2824"/>
    <d v="2014-10-26T18:00:00"/>
  </r>
  <r>
    <x v="2825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33333333333327E-2"/>
    <n v="10.166666666666666"/>
    <x v="3"/>
    <x v="10"/>
    <x v="2825"/>
    <d v="2015-03-02T23:00:00"/>
  </r>
  <r>
    <x v="2826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s v="theater/plays"/>
    <n v="0.12034782608695652"/>
    <n v="81.411764705882348"/>
    <x v="3"/>
    <x v="10"/>
    <x v="2826"/>
    <d v="2015-04-09T23:31:11"/>
  </r>
  <r>
    <x v="2827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266666666666667"/>
    <n v="57.25"/>
    <x v="3"/>
    <x v="10"/>
    <x v="2827"/>
    <d v="2014-06-26T23:02:02"/>
  </r>
  <r>
    <x v="2828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3"/>
    <x v="10"/>
    <x v="2828"/>
    <d v="2014-07-30T20:53:59"/>
  </r>
  <r>
    <x v="2829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3.0000000000000001E-3"/>
    <n v="15"/>
    <x v="3"/>
    <x v="10"/>
    <x v="2829"/>
    <d v="2014-12-27T02:02:28"/>
  </r>
  <r>
    <x v="2830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s v="theater/plays"/>
    <n v="0.01"/>
    <n v="12.5"/>
    <x v="3"/>
    <x v="10"/>
    <x v="2830"/>
    <d v="2014-08-09T06:25:04"/>
  </r>
  <r>
    <x v="2831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020000000000001"/>
    <n v="93"/>
    <x v="3"/>
    <x v="10"/>
    <x v="2831"/>
    <d v="2015-10-16T04:59:00"/>
  </r>
  <r>
    <x v="2832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65E-2"/>
    <n v="32.357142857142854"/>
    <x v="3"/>
    <x v="10"/>
    <x v="2832"/>
    <d v="2016-09-18T19:51:05"/>
  </r>
  <r>
    <x v="2833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n v="0"/>
    <x v="3"/>
    <x v="10"/>
    <x v="2833"/>
    <d v="2016-04-01T06:00:00"/>
  </r>
  <r>
    <x v="2834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3"/>
    <x v="10"/>
    <x v="2834"/>
    <d v="2015-09-06T03:38:27"/>
  </r>
  <r>
    <x v="283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8.3333333333333331E-5"/>
    <n v="1"/>
    <x v="3"/>
    <x v="10"/>
    <x v="2835"/>
    <d v="2016-03-16T03:02:44"/>
  </r>
  <r>
    <x v="2836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5742857142857142"/>
    <n v="91.833333333333329"/>
    <x v="3"/>
    <x v="10"/>
    <x v="2836"/>
    <d v="2016-07-17T00:43:00"/>
  </r>
  <r>
    <x v="2837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3333333333336"/>
    <x v="3"/>
    <x v="10"/>
    <x v="2837"/>
    <d v="2015-10-01T13:00:00"/>
  </r>
  <r>
    <x v="2838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s v="theater/plays"/>
    <n v="0.43833333333333335"/>
    <n v="57.173913043478258"/>
    <x v="3"/>
    <x v="10"/>
    <x v="2838"/>
    <d v="2015-10-04T15:45:46"/>
  </r>
  <r>
    <x v="2839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3"/>
    <x v="10"/>
    <x v="2839"/>
    <d v="2016-12-01T07:18:40"/>
  </r>
  <r>
    <x v="2840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135181975736563"/>
    <n v="248.5"/>
    <x v="3"/>
    <x v="10"/>
    <x v="2840"/>
    <d v="2016-07-11T15:09:20"/>
  </r>
  <r>
    <x v="2841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196620583717357"/>
    <n v="79.400000000000006"/>
    <x v="3"/>
    <x v="10"/>
    <x v="2841"/>
    <d v="2015-06-27T21:44:14"/>
  </r>
  <r>
    <x v="2842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1E-3"/>
    <n v="5"/>
    <x v="3"/>
    <x v="10"/>
    <x v="2842"/>
    <d v="2014-10-07T04:30:00"/>
  </r>
  <r>
    <x v="2843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.2000000000000001E-3"/>
    <n v="5.5"/>
    <x v="3"/>
    <x v="10"/>
    <x v="2843"/>
    <d v="2015-01-02T11:49:11"/>
  </r>
  <r>
    <x v="2844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9.0909090909090905E-3"/>
    <n v="25"/>
    <x v="3"/>
    <x v="10"/>
    <x v="2844"/>
    <d v="2014-11-25T01:00:00"/>
  </r>
  <r>
    <x v="2845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3"/>
    <x v="10"/>
    <x v="2845"/>
    <d v="2015-06-16T21:41:54"/>
  </r>
  <r>
    <x v="2846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5639999999999999"/>
    <n v="137.07692307692307"/>
    <x v="3"/>
    <x v="10"/>
    <x v="2846"/>
    <d v="2015-11-02T16:50:00"/>
  </r>
  <r>
    <x v="2847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3"/>
    <x v="10"/>
    <x v="2847"/>
    <d v="2015-08-27T15:54:35"/>
  </r>
  <r>
    <x v="2848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.5000000000000001E-3"/>
    <n v="5"/>
    <x v="3"/>
    <x v="10"/>
    <x v="2848"/>
    <d v="2015-05-15T19:14:28"/>
  </r>
  <r>
    <x v="2849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00000000000001E-2"/>
    <n v="39"/>
    <x v="3"/>
    <x v="10"/>
    <x v="2849"/>
    <d v="2015-02-28T08:00:00"/>
  </r>
  <r>
    <x v="2850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666666666666664E-2"/>
    <n v="50.5"/>
    <x v="3"/>
    <x v="10"/>
    <x v="2850"/>
    <d v="2016-10-02T03:25:44"/>
  </r>
  <r>
    <x v="2851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n v="0"/>
    <x v="3"/>
    <x v="10"/>
    <x v="2851"/>
    <d v="2014-09-07T07:48:43"/>
  </r>
  <r>
    <x v="2852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0.15770000000000001"/>
    <n v="49.28125"/>
    <x v="3"/>
    <x v="10"/>
    <x v="2852"/>
    <d v="2015-02-11T02:53:41"/>
  </r>
  <r>
    <x v="2853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6.2500000000000003E-3"/>
    <n v="25"/>
    <x v="3"/>
    <x v="10"/>
    <x v="2853"/>
    <d v="2016-04-08T18:35:00"/>
  </r>
  <r>
    <x v="2854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s v="theater/plays"/>
    <n v="5.0000000000000004E-6"/>
    <n v="1"/>
    <x v="3"/>
    <x v="10"/>
    <x v="2854"/>
    <d v="2016-05-03T18:49:02"/>
  </r>
  <r>
    <x v="2855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9.6153846153846159E-4"/>
    <n v="25"/>
    <x v="3"/>
    <x v="10"/>
    <x v="2855"/>
    <d v="2015-10-26T18:58:10"/>
  </r>
  <r>
    <x v="2856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3"/>
    <x v="10"/>
    <x v="2856"/>
    <d v="2016-07-29T23:29:00"/>
  </r>
  <r>
    <x v="2857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s v="theater/plays"/>
    <n v="0"/>
    <n v="0"/>
    <x v="3"/>
    <x v="10"/>
    <x v="2857"/>
    <d v="2014-07-14T15:37:44"/>
  </r>
  <r>
    <x v="2858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285714285714285"/>
    <n v="53.125"/>
    <x v="3"/>
    <x v="10"/>
    <x v="2858"/>
    <d v="2015-11-28T21:22:21"/>
  </r>
  <r>
    <x v="2859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3"/>
    <x v="10"/>
    <x v="2859"/>
    <d v="2016-04-25T00:20:00"/>
  </r>
  <r>
    <x v="2860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.5000000000000001E-4"/>
    <n v="7"/>
    <x v="3"/>
    <x v="10"/>
    <x v="2860"/>
    <d v="2016-07-08T23:25:54"/>
  </r>
  <r>
    <x v="2861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050000000000001"/>
    <n v="40.0625"/>
    <x v="3"/>
    <x v="10"/>
    <x v="2861"/>
    <d v="2014-08-02T14:00:00"/>
  </r>
  <r>
    <x v="286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333333333333335"/>
    <n v="24.333333333333332"/>
    <x v="3"/>
    <x v="10"/>
    <x v="2862"/>
    <d v="2014-09-28T18:55:56"/>
  </r>
  <r>
    <x v="2863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4999999999999999E-2"/>
    <n v="11.25"/>
    <x v="3"/>
    <x v="10"/>
    <x v="2863"/>
    <d v="2016-01-03T20:17:36"/>
  </r>
  <r>
    <x v="2864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s v="theater/plays"/>
    <n v="4.1999999999999997E-3"/>
    <n v="10.5"/>
    <x v="3"/>
    <x v="10"/>
    <x v="2864"/>
    <d v="2014-05-08T21:23:30"/>
  </r>
  <r>
    <x v="286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s v="theater/plays"/>
    <n v="3.214285714285714E-2"/>
    <n v="15"/>
    <x v="3"/>
    <x v="10"/>
    <x v="2865"/>
    <d v="2015-11-28T14:54:54"/>
  </r>
  <r>
    <x v="2866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s v="theater/plays"/>
    <n v="0"/>
    <n v="0"/>
    <x v="3"/>
    <x v="10"/>
    <x v="2866"/>
    <d v="2015-11-18T04:41:57"/>
  </r>
  <r>
    <x v="2867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E-2"/>
    <n v="42"/>
    <x v="3"/>
    <x v="10"/>
    <x v="2867"/>
    <d v="2015-04-19T16:19:46"/>
  </r>
  <r>
    <x v="2868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249999999999999"/>
    <n v="71.25"/>
    <x v="3"/>
    <x v="10"/>
    <x v="2868"/>
    <d v="2016-04-14T04:39:40"/>
  </r>
  <r>
    <x v="2869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6.0000000000000001E-3"/>
    <n v="22.5"/>
    <x v="3"/>
    <x v="10"/>
    <x v="2869"/>
    <d v="2014-07-24T02:59:00"/>
  </r>
  <r>
    <x v="2870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11764705882353"/>
    <n v="41"/>
    <x v="3"/>
    <x v="10"/>
    <x v="2870"/>
    <d v="2017-03-06T06:58:27"/>
  </r>
  <r>
    <x v="2871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0539999999999999"/>
    <n v="47.909090909090907"/>
    <x v="3"/>
    <x v="10"/>
    <x v="2871"/>
    <d v="2016-05-22T19:34:33"/>
  </r>
  <r>
    <x v="2872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690265486725665E-2"/>
    <n v="35.166666666666664"/>
    <x v="3"/>
    <x v="10"/>
    <x v="2872"/>
    <d v="2016-08-29T03:55:00"/>
  </r>
  <r>
    <x v="287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3333333333333334E-4"/>
    <n v="5.5"/>
    <x v="3"/>
    <x v="10"/>
    <x v="2873"/>
    <d v="2016-04-17T20:43:31"/>
  </r>
  <r>
    <x v="2874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9.7142857142857135E-3"/>
    <n v="22.666666666666668"/>
    <x v="3"/>
    <x v="10"/>
    <x v="2874"/>
    <d v="2014-07-21T12:52:06"/>
  </r>
  <r>
    <x v="2875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099999999999999"/>
    <n v="26.375"/>
    <x v="3"/>
    <x v="10"/>
    <x v="2875"/>
    <d v="2015-02-06T01:37:14"/>
  </r>
  <r>
    <x v="2876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100000000000003"/>
    <n v="105.54054054054055"/>
    <x v="3"/>
    <x v="10"/>
    <x v="2876"/>
    <d v="2016-05-09T04:00:00"/>
  </r>
  <r>
    <x v="2877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s v="theater/plays"/>
    <n v="0.32"/>
    <n v="29.09090909090909"/>
    <x v="3"/>
    <x v="10"/>
    <x v="2877"/>
    <d v="2016-06-02T13:07:28"/>
  </r>
  <r>
    <x v="2878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3"/>
    <x v="10"/>
    <x v="2878"/>
    <d v="2016-07-13T20:48:18"/>
  </r>
  <r>
    <x v="2879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7692307692307695"/>
    <n v="62"/>
    <x v="3"/>
    <x v="10"/>
    <x v="2879"/>
    <d v="2014-08-01T07:00:00"/>
  </r>
  <r>
    <x v="2880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00000000000001E-2"/>
    <n v="217.5"/>
    <x v="3"/>
    <x v="10"/>
    <x v="2880"/>
    <d v="2016-07-22T18:55:32"/>
  </r>
  <r>
    <x v="2881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07"/>
    <n v="26.75"/>
    <x v="3"/>
    <x v="10"/>
    <x v="2881"/>
    <d v="2015-01-31T15:25:53"/>
  </r>
  <r>
    <x v="2882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s v="theater/plays"/>
    <n v="1.8333333333333333E-2"/>
    <n v="18.333333333333332"/>
    <x v="3"/>
    <x v="10"/>
    <x v="2882"/>
    <d v="2015-03-29T20:00:00"/>
  </r>
  <r>
    <x v="2883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85714285714292"/>
    <x v="3"/>
    <x v="10"/>
    <x v="2883"/>
    <d v="2014-07-05T14:22:27"/>
  </r>
  <r>
    <x v="2884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33333333333333E-2"/>
    <n v="175"/>
    <x v="3"/>
    <x v="10"/>
    <x v="2884"/>
    <d v="2016-07-17T04:19:09"/>
  </r>
  <r>
    <x v="2885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s v="theater/plays"/>
    <n v="0.2"/>
    <n v="34"/>
    <x v="3"/>
    <x v="10"/>
    <x v="2885"/>
    <d v="2015-07-07T19:26:20"/>
  </r>
  <r>
    <x v="2886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4802513464991025"/>
    <n v="84.282608695652172"/>
    <x v="3"/>
    <x v="10"/>
    <x v="2886"/>
    <d v="2014-05-20T06:59:00"/>
  </r>
  <r>
    <x v="2887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s v="theater/plays"/>
    <n v="6.3333333333333339E-2"/>
    <n v="9.5"/>
    <x v="3"/>
    <x v="10"/>
    <x v="2887"/>
    <d v="2014-11-08T00:00:00"/>
  </r>
  <r>
    <x v="288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050000000000001"/>
    <n v="33.736842105263158"/>
    <x v="3"/>
    <x v="10"/>
    <x v="2888"/>
    <d v="2016-02-20T21:05:00"/>
  </r>
  <r>
    <x v="2889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s v="theater/plays"/>
    <n v="9.7600000000000006E-2"/>
    <n v="37.53846153846154"/>
    <x v="3"/>
    <x v="10"/>
    <x v="2889"/>
    <d v="2016-05-06T13:04:00"/>
  </r>
  <r>
    <x v="2890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s v="theater/plays"/>
    <n v="0.3775"/>
    <n v="11.615384615384615"/>
    <x v="3"/>
    <x v="10"/>
    <x v="2890"/>
    <d v="2014-05-16T22:11:30"/>
  </r>
  <r>
    <x v="2891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33333333333333E-2"/>
    <n v="8"/>
    <x v="3"/>
    <x v="10"/>
    <x v="2891"/>
    <d v="2015-08-29T01:56:53"/>
  </r>
  <r>
    <x v="2892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3"/>
    <x v="10"/>
    <x v="2892"/>
    <d v="2015-11-08T18:59:41"/>
  </r>
  <r>
    <x v="289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s v="theater/plays"/>
    <n v="4.1818181818181817E-2"/>
    <n v="23"/>
    <x v="3"/>
    <x v="10"/>
    <x v="2893"/>
    <d v="2016-03-02T16:08:13"/>
  </r>
  <r>
    <x v="2894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3"/>
    <x v="10"/>
    <x v="2894"/>
    <d v="2015-05-31T15:28:02"/>
  </r>
  <r>
    <x v="2895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00000000000002E-2"/>
    <n v="60.111111111111114"/>
    <x v="3"/>
    <x v="10"/>
    <x v="2895"/>
    <d v="2015-12-11T23:34:19"/>
  </r>
  <r>
    <x v="2896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6.0000000000000002E-5"/>
    <n v="3"/>
    <x v="3"/>
    <x v="10"/>
    <x v="2896"/>
    <d v="2015-05-13T20:45:12"/>
  </r>
  <r>
    <x v="2897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.5000000000000001E-3"/>
    <n v="5"/>
    <x v="3"/>
    <x v="10"/>
    <x v="2897"/>
    <d v="2014-07-19T09:21:30"/>
  </r>
  <r>
    <x v="2898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s v="theater/plays"/>
    <n v="0.35"/>
    <n v="17.5"/>
    <x v="3"/>
    <x v="10"/>
    <x v="2898"/>
    <d v="2015-02-14T11:27:00"/>
  </r>
  <r>
    <x v="2899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6566666666666666"/>
    <n v="29.235294117647058"/>
    <x v="3"/>
    <x v="10"/>
    <x v="2899"/>
    <d v="2014-11-20T16:04:00"/>
  </r>
  <r>
    <x v="2900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s v="theater/plays"/>
    <n v="0"/>
    <n v="0"/>
    <x v="3"/>
    <x v="10"/>
    <x v="2900"/>
    <d v="2015-04-05T08:23:41"/>
  </r>
  <r>
    <x v="2901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7199999999999995"/>
    <n v="59.583333333333336"/>
    <x v="3"/>
    <x v="10"/>
    <x v="2901"/>
    <d v="2015-03-28T22:07:06"/>
  </r>
  <r>
    <x v="2902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6514285714285715"/>
    <n v="82.571428571428569"/>
    <x v="3"/>
    <x v="10"/>
    <x v="2902"/>
    <d v="2014-08-31T19:51:49"/>
  </r>
  <r>
    <x v="2903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1.25E-3"/>
    <n v="10"/>
    <x v="3"/>
    <x v="10"/>
    <x v="2903"/>
    <d v="2016-05-07T14:29:18"/>
  </r>
  <r>
    <x v="2904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s v="theater/plays"/>
    <n v="0.3775"/>
    <n v="32.357142857142854"/>
    <x v="3"/>
    <x v="10"/>
    <x v="2904"/>
    <d v="2017-03-01T19:00:00"/>
  </r>
  <r>
    <x v="2905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E-2"/>
    <n v="5.75"/>
    <x v="3"/>
    <x v="10"/>
    <x v="2905"/>
    <d v="2014-09-27T01:02:41"/>
  </r>
  <r>
    <x v="2906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0050000000000001"/>
    <n v="100.5"/>
    <x v="3"/>
    <x v="10"/>
    <x v="2906"/>
    <d v="2015-02-15T14:05:47"/>
  </r>
  <r>
    <x v="2907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2E-3"/>
    <n v="1"/>
    <x v="3"/>
    <x v="10"/>
    <x v="2907"/>
    <d v="2014-10-08T03:54:17"/>
  </r>
  <r>
    <x v="2908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33333333333334E-2"/>
    <n v="20"/>
    <x v="3"/>
    <x v="10"/>
    <x v="2908"/>
    <d v="2014-10-20T19:23:05"/>
  </r>
  <r>
    <x v="2909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6.666666666666667E-5"/>
    <n v="2"/>
    <x v="3"/>
    <x v="10"/>
    <x v="2909"/>
    <d v="2016-02-16T18:33:07"/>
  </r>
  <r>
    <x v="2910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.5000000000000001E-3"/>
    <n v="5"/>
    <x v="3"/>
    <x v="10"/>
    <x v="2910"/>
    <d v="2014-08-26T16:28:00"/>
  </r>
  <r>
    <x v="2911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s v="theater/plays"/>
    <n v="0.06"/>
    <n v="15"/>
    <x v="3"/>
    <x v="10"/>
    <x v="2911"/>
    <d v="2015-07-22T23:08:27"/>
  </r>
  <r>
    <x v="291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s v="theater/plays"/>
    <n v="3.8860103626943004E-2"/>
    <n v="25"/>
    <x v="3"/>
    <x v="10"/>
    <x v="2912"/>
    <d v="2014-09-09T16:49:20"/>
  </r>
  <r>
    <x v="2913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194444444444443"/>
    <n v="45.842105263157897"/>
    <x v="3"/>
    <x v="10"/>
    <x v="2913"/>
    <d v="2014-10-26T18:29:26"/>
  </r>
  <r>
    <x v="2914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s v="theater/plays"/>
    <n v="7.5999999999999998E-2"/>
    <n v="4.75"/>
    <x v="3"/>
    <x v="10"/>
    <x v="2914"/>
    <d v="2015-01-28T13:04:38"/>
  </r>
  <r>
    <x v="2915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s v="theater/plays"/>
    <n v="0"/>
    <n v="0"/>
    <x v="3"/>
    <x v="10"/>
    <x v="2915"/>
    <d v="2015-05-02T13:04:09"/>
  </r>
  <r>
    <x v="2916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2999999999999999E-2"/>
    <n v="13"/>
    <x v="3"/>
    <x v="10"/>
    <x v="2916"/>
    <d v="2015-02-16T07:13:43"/>
  </r>
  <r>
    <x v="2917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3"/>
    <x v="10"/>
    <x v="2917"/>
    <d v="2016-03-05T05:54:29"/>
  </r>
  <r>
    <x v="2918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1.4285714285714287E-4"/>
    <n v="1"/>
    <x v="3"/>
    <x v="10"/>
    <x v="2918"/>
    <d v="2015-07-19T18:44:23"/>
  </r>
  <r>
    <x v="2919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s v="theater/plays"/>
    <n v="0.14000000000000001"/>
    <n v="10"/>
    <x v="3"/>
    <x v="10"/>
    <x v="2919"/>
    <d v="2014-09-17T20:56:40"/>
  </r>
  <r>
    <x v="2920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00000000000001E-2"/>
    <n v="52.5"/>
    <x v="3"/>
    <x v="10"/>
    <x v="2920"/>
    <d v="2014-09-04T16:07:54"/>
  </r>
  <r>
    <x v="2921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s v="theater/plays"/>
    <n v="8.666666666666667E-2"/>
    <n v="32.5"/>
    <x v="3"/>
    <x v="10"/>
    <x v="2921"/>
    <d v="2016-10-07T21:51:48"/>
  </r>
  <r>
    <x v="2922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.2857142857142851E-3"/>
    <n v="7.25"/>
    <x v="3"/>
    <x v="10"/>
    <x v="2922"/>
    <d v="2016-04-15T16:28:00"/>
  </r>
  <r>
    <x v="2923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6666666666666666"/>
    <n v="33.333333333333336"/>
    <x v="3"/>
    <x v="10"/>
    <x v="2923"/>
    <d v="2015-03-24T03:34:59"/>
  </r>
  <r>
    <x v="2924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8.3333333333333332E-3"/>
    <n v="62.5"/>
    <x v="3"/>
    <x v="10"/>
    <x v="2924"/>
    <d v="2014-10-26T21:52:38"/>
  </r>
  <r>
    <x v="2925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69561111111111107"/>
    <n v="63.558375634517766"/>
    <x v="3"/>
    <x v="10"/>
    <x v="2925"/>
    <d v="2015-02-01T02:54:00"/>
  </r>
  <r>
    <x v="2926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3"/>
    <x v="10"/>
    <x v="2926"/>
    <d v="2016-03-24T22:59:23"/>
  </r>
  <r>
    <x v="2927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00000000000001E-2"/>
    <n v="10"/>
    <x v="3"/>
    <x v="10"/>
    <x v="2927"/>
    <d v="2015-08-31T16:04:57"/>
  </r>
  <r>
    <x v="292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b v="0"/>
    <n v="4"/>
    <b v="0"/>
    <s v="theater/plays"/>
    <n v="0.05"/>
    <n v="62.5"/>
    <x v="3"/>
    <x v="10"/>
    <x v="2928"/>
    <d v="2015-07-26T05:42:16"/>
  </r>
  <r>
    <x v="2929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3"/>
    <x v="10"/>
    <x v="2929"/>
    <d v="2015-12-04T16:43:59"/>
  </r>
  <r>
    <x v="2930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66666666666667E-2"/>
    <n v="30.714285714285715"/>
    <x v="3"/>
    <x v="10"/>
    <x v="2930"/>
    <d v="2017-02-23T01:00:00"/>
  </r>
  <r>
    <x v="2931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50000000000003"/>
    <n v="51"/>
    <x v="3"/>
    <x v="10"/>
    <x v="2931"/>
    <d v="2014-06-05T22:31:40"/>
  </r>
  <r>
    <x v="2932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3"/>
    <x v="10"/>
    <x v="2932"/>
    <d v="2015-12-14T00:36:10"/>
  </r>
  <r>
    <x v="2933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66666666666671"/>
    <x v="3"/>
    <x v="10"/>
    <x v="2933"/>
    <d v="2016-02-03T18:49:00"/>
  </r>
  <r>
    <x v="2934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3"/>
    <x v="10"/>
    <x v="2934"/>
    <d v="2014-12-18T15:02:44"/>
  </r>
  <r>
    <x v="2935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287037037037035E-2"/>
    <n v="59"/>
    <x v="3"/>
    <x v="10"/>
    <x v="2935"/>
    <d v="2015-12-15T20:25:16"/>
  </r>
  <r>
    <x v="2936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s v="theater/plays"/>
    <n v="0.25698702928870293"/>
    <n v="65.340319148936175"/>
    <x v="3"/>
    <x v="10"/>
    <x v="2936"/>
    <d v="2016-10-02T09:00:00"/>
  </r>
  <r>
    <x v="2937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14814814814815E-2"/>
    <n v="100"/>
    <x v="3"/>
    <x v="10"/>
    <x v="2937"/>
    <d v="2015-04-03T21:44:10"/>
  </r>
  <r>
    <x v="2938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6849999999999999"/>
    <n v="147.4"/>
    <x v="3"/>
    <x v="10"/>
    <x v="2938"/>
    <d v="2014-10-21T21:11:27"/>
  </r>
  <r>
    <x v="2939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049999999999997"/>
    <n v="166.05882352941177"/>
    <x v="3"/>
    <x v="10"/>
    <x v="2939"/>
    <d v="2014-07-01T22:30:00"/>
  </r>
  <r>
    <x v="2940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428571428571428"/>
    <n v="40"/>
    <x v="3"/>
    <x v="10"/>
    <x v="2940"/>
    <d v="2016-05-24T14:25:00"/>
  </r>
  <r>
    <x v="2941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039999999999999"/>
    <n v="75.25"/>
    <x v="3"/>
    <x v="10"/>
    <x v="2941"/>
    <d v="2014-10-17T19:10:10"/>
  </r>
  <r>
    <x v="2942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3"/>
    <x v="10"/>
    <x v="2942"/>
    <d v="2015-12-01T05:59:00"/>
  </r>
  <r>
    <x v="2943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25"/>
    <n v="1250"/>
    <x v="3"/>
    <x v="10"/>
    <x v="2943"/>
    <d v="2015-07-18T03:00:00"/>
  </r>
  <r>
    <x v="2944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s v="theater/plays"/>
    <n v="4.1999999999999997E-3"/>
    <n v="10.5"/>
    <x v="3"/>
    <x v="10"/>
    <x v="2944"/>
    <d v="2016-09-06T11:22:34"/>
  </r>
  <r>
    <x v="2945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2.0999999999999999E-3"/>
    <n v="7"/>
    <x v="3"/>
    <x v="10"/>
    <x v="2945"/>
    <d v="2015-01-20T19:16:00"/>
  </r>
  <r>
    <x v="2946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s v="theater/plays"/>
    <n v="0"/>
    <n v="0"/>
    <x v="3"/>
    <x v="10"/>
    <x v="2946"/>
    <d v="2014-11-20T22:58:45"/>
  </r>
  <r>
    <x v="2947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75"/>
    <n v="56.25"/>
    <x v="3"/>
    <x v="10"/>
    <x v="2947"/>
    <d v="2015-04-10T05:00:00"/>
  </r>
  <r>
    <x v="2948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2.0000000000000001E-4"/>
    <n v="1"/>
    <x v="3"/>
    <x v="10"/>
    <x v="2948"/>
    <d v="2014-08-21T04:49:49"/>
  </r>
  <r>
    <x v="2949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42857142857142E-2"/>
    <n v="38.333333333333336"/>
    <x v="3"/>
    <x v="10"/>
    <x v="2949"/>
    <d v="2014-10-22T15:36:50"/>
  </r>
  <r>
    <x v="2950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1999999999999999E-2"/>
    <n v="27.5"/>
    <x v="3"/>
    <x v="10"/>
    <x v="2950"/>
    <d v="2015-01-11T01:00:00"/>
  </r>
  <r>
    <x v="2951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s v="theater/plays"/>
    <n v="0.17652941176470588"/>
    <n v="32.978021978021978"/>
    <x v="3"/>
    <x v="10"/>
    <x v="2951"/>
    <d v="2016-04-11T11:13:07"/>
  </r>
  <r>
    <x v="2952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8.0000000000000004E-4"/>
    <n v="16"/>
    <x v="3"/>
    <x v="10"/>
    <x v="2952"/>
    <d v="2015-07-14T23:00:15"/>
  </r>
  <r>
    <x v="2953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6.6666666666666664E-4"/>
    <n v="1"/>
    <x v="3"/>
    <x v="10"/>
    <x v="2953"/>
    <d v="2014-10-23T15:16:31"/>
  </r>
  <r>
    <x v="2954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3"/>
    <x v="10"/>
    <x v="2954"/>
    <d v="2014-05-09T06:53:00"/>
  </r>
  <r>
    <x v="2955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7533333333333335"/>
    <n v="86.615384615384613"/>
    <x v="3"/>
    <x v="10"/>
    <x v="2955"/>
    <d v="2014-10-13T21:05:16"/>
  </r>
  <r>
    <x v="2956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s v="theater/plays"/>
    <n v="0.22"/>
    <n v="55"/>
    <x v="3"/>
    <x v="10"/>
    <x v="2956"/>
    <d v="2014-11-15T20:00:00"/>
  </r>
  <r>
    <x v="2957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3"/>
    <x v="10"/>
    <x v="2957"/>
    <d v="2016-10-01T04:00:00"/>
  </r>
  <r>
    <x v="29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s v="theater/plays"/>
    <n v="0.1762"/>
    <n v="41.952380952380949"/>
    <x v="3"/>
    <x v="10"/>
    <x v="2958"/>
    <d v="2014-06-19T15:33:51"/>
  </r>
  <r>
    <x v="2959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3333333333329"/>
    <x v="3"/>
    <x v="10"/>
    <x v="2959"/>
    <d v="2016-07-03T19:59:00"/>
  </r>
  <r>
    <x v="2960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s v="theater/plays"/>
    <n v="0.22142857142857142"/>
    <n v="129.16666666666666"/>
    <x v="3"/>
    <x v="10"/>
    <x v="2960"/>
    <d v="2015-11-25T23:00:00"/>
  </r>
  <r>
    <x v="2961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333333333333333E-2"/>
    <n v="23.75"/>
    <x v="3"/>
    <x v="10"/>
    <x v="2961"/>
    <d v="2016-04-01T03:59:00"/>
  </r>
  <r>
    <x v="2962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s v="theater/plays"/>
    <n v="2.5000000000000001E-2"/>
    <n v="35.714285714285715"/>
    <x v="3"/>
    <x v="10"/>
    <x v="2962"/>
    <d v="2014-09-16T03:00:00"/>
  </r>
  <r>
    <x v="2963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s v="theater/plays"/>
    <n v="2.8500000000000001E-2"/>
    <n v="57"/>
    <x v="3"/>
    <x v="10"/>
    <x v="2963"/>
    <d v="2014-06-23T16:00:00"/>
  </r>
  <r>
    <x v="2964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3"/>
    <x v="10"/>
    <x v="2964"/>
    <d v="2016-04-21T02:23:43"/>
  </r>
  <r>
    <x v="2965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1E-2"/>
    <n v="163.33333333333334"/>
    <x v="3"/>
    <x v="10"/>
    <x v="2965"/>
    <d v="2016-07-02T17:44:28"/>
  </r>
  <r>
    <x v="2966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s v="theater/plays"/>
    <n v="1.4210526315789474E-2"/>
    <n v="15"/>
    <x v="3"/>
    <x v="10"/>
    <x v="2966"/>
    <d v="2014-06-27T16:21:24"/>
  </r>
  <r>
    <x v="296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0.1925"/>
    <n v="64.166666666666671"/>
    <x v="3"/>
    <x v="10"/>
    <x v="2967"/>
    <d v="2015-04-29T14:07:06"/>
  </r>
  <r>
    <x v="2968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6.7499999999999999E-3"/>
    <n v="6.75"/>
    <x v="3"/>
    <x v="10"/>
    <x v="2968"/>
    <d v="2014-08-12T22:50:11"/>
  </r>
  <r>
    <x v="2969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.6666666666666668E-3"/>
    <n v="25"/>
    <x v="3"/>
    <x v="10"/>
    <x v="2969"/>
    <d v="2016-05-19T00:56:28"/>
  </r>
  <r>
    <x v="297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0899999999999999"/>
    <n v="179.11764705882354"/>
    <x v="3"/>
    <x v="10"/>
    <x v="2970"/>
    <d v="2015-09-28T02:49:10"/>
  </r>
  <r>
    <x v="2971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3"/>
    <x v="10"/>
    <x v="2971"/>
    <d v="2017-01-13T23:05:00"/>
  </r>
  <r>
    <x v="2972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s v="theater/plays"/>
    <n v="0.34399999999999997"/>
    <n v="33.07692307692308"/>
    <x v="3"/>
    <x v="10"/>
    <x v="2972"/>
    <d v="2015-02-28T12:00:00"/>
  </r>
  <r>
    <x v="2973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6500000000000001"/>
    <n v="27.5"/>
    <x v="3"/>
    <x v="10"/>
    <x v="2973"/>
    <d v="2015-03-01T03:00:00"/>
  </r>
  <r>
    <x v="2974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3"/>
    <x v="10"/>
    <x v="2974"/>
    <d v="2016-12-26T19:18:51"/>
  </r>
  <r>
    <x v="2975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s v="theater/plays"/>
    <n v="4.0000000000000001E-3"/>
    <n v="2"/>
    <x v="3"/>
    <x v="10"/>
    <x v="2975"/>
    <d v="2014-08-21T18:35:11"/>
  </r>
  <r>
    <x v="2976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571428571428572E-2"/>
    <n v="18.5"/>
    <x v="3"/>
    <x v="10"/>
    <x v="2976"/>
    <d v="2015-05-09T04:00:00"/>
  </r>
  <r>
    <x v="2977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s v="theater/plays"/>
    <n v="0.26727272727272727"/>
    <n v="35"/>
    <x v="3"/>
    <x v="10"/>
    <x v="2977"/>
    <d v="2015-11-05T14:16:15"/>
  </r>
  <r>
    <x v="2978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s v="theater/plays"/>
    <n v="0.28799999999999998"/>
    <n v="44.307692307692307"/>
    <x v="3"/>
    <x v="10"/>
    <x v="2978"/>
    <d v="2014-06-30T17:28:00"/>
  </r>
  <r>
    <x v="2979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3"/>
    <x v="10"/>
    <x v="2979"/>
    <d v="2014-10-21T19:51:00"/>
  </r>
  <r>
    <x v="2980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8999999999999996E-2"/>
    <n v="222.5"/>
    <x v="3"/>
    <x v="10"/>
    <x v="2980"/>
    <d v="2016-12-21T17:03:14"/>
  </r>
  <r>
    <x v="2981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s v="theater/plays"/>
    <n v="0"/>
    <n v="0"/>
    <x v="3"/>
    <x v="10"/>
    <x v="2981"/>
    <d v="2017-01-27T18:54:02"/>
  </r>
  <r>
    <x v="2982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1.6666666666666668E-3"/>
    <n v="5"/>
    <x v="3"/>
    <x v="10"/>
    <x v="2982"/>
    <d v="2016-06-19T22:32:01"/>
  </r>
  <r>
    <x v="2983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3"/>
    <x v="10"/>
    <x v="2983"/>
    <d v="2016-06-14T18:54:00"/>
  </r>
  <r>
    <x v="2984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5737410071942445"/>
    <n v="29.166666666666668"/>
    <x v="3"/>
    <x v="10"/>
    <x v="2984"/>
    <d v="2015-03-08T12:57:05"/>
  </r>
  <r>
    <x v="2985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3"/>
    <x v="10"/>
    <x v="2985"/>
    <d v="2015-11-14T23:00:00"/>
  </r>
  <r>
    <x v="2986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1685714285714286"/>
    <n v="126.5"/>
    <x v="3"/>
    <x v="10"/>
    <x v="2986"/>
    <d v="2016-01-14T18:16:56"/>
  </r>
  <r>
    <x v="2987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s v="theater/plays"/>
    <n v="3.3333333333333335E-3"/>
    <n v="10"/>
    <x v="3"/>
    <x v="10"/>
    <x v="2987"/>
    <d v="2016-10-09T10:28:26"/>
  </r>
  <r>
    <x v="2988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2.8571428571428571E-3"/>
    <n v="10"/>
    <x v="3"/>
    <x v="10"/>
    <x v="2988"/>
    <d v="2015-03-24T03:59:00"/>
  </r>
  <r>
    <x v="2989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E-2"/>
    <n v="9.4"/>
    <x v="3"/>
    <x v="10"/>
    <x v="2989"/>
    <d v="2015-11-21T04:00:00"/>
  </r>
  <r>
    <x v="2990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3"/>
    <x v="10"/>
    <x v="2990"/>
    <d v="2016-07-17T17:49:46"/>
  </r>
  <r>
    <x v="2991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s v="theater/plays"/>
    <n v="0.108"/>
    <n v="72"/>
    <x v="3"/>
    <x v="10"/>
    <x v="2991"/>
    <d v="2015-01-16T10:26:00"/>
  </r>
  <r>
    <x v="299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000000000000001E-2"/>
    <n v="30"/>
    <x v="3"/>
    <x v="10"/>
    <x v="2992"/>
    <d v="2015-05-31T17:35:00"/>
  </r>
  <r>
    <x v="2993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000000000000001E-2"/>
    <n v="10.666666666666666"/>
    <x v="3"/>
    <x v="10"/>
    <x v="2993"/>
    <d v="2015-08-07T15:00:00"/>
  </r>
  <r>
    <x v="2994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275"/>
    <n v="25.5"/>
    <x v="3"/>
    <x v="10"/>
    <x v="2994"/>
    <d v="2015-01-16T12:09:11"/>
  </r>
  <r>
    <x v="2995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.8181818181818181E-4"/>
    <n v="20"/>
    <x v="3"/>
    <x v="10"/>
    <x v="2995"/>
    <d v="2015-04-05T03:40:47"/>
  </r>
  <r>
    <x v="2996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s v="theater/plays"/>
    <n v="2.4E-2"/>
    <n v="15"/>
    <x v="3"/>
    <x v="10"/>
    <x v="2996"/>
    <d v="2015-08-22T19:34:53"/>
  </r>
  <r>
    <x v="2997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6499999999999999"/>
    <n v="91.25"/>
    <x v="3"/>
    <x v="10"/>
    <x v="2997"/>
    <d v="2014-10-22T04:59:00"/>
  </r>
  <r>
    <x v="2998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3"/>
    <x v="10"/>
    <x v="2998"/>
    <d v="2016-12-19T00:45:50"/>
  </r>
  <r>
    <x v="2999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s v="theater/plays"/>
    <n v="0.11428571428571428"/>
    <n v="80"/>
    <x v="3"/>
    <x v="10"/>
    <x v="2999"/>
    <d v="2017-02-28T08:51:00"/>
  </r>
  <r>
    <x v="3000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s v="theater/plays"/>
    <n v="0"/>
    <n v="0"/>
    <x v="3"/>
    <x v="10"/>
    <x v="3000"/>
    <d v="2016-01-31T23:55:00"/>
  </r>
  <r>
    <x v="3001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3"/>
    <x v="10"/>
    <x v="3001"/>
    <d v="2016-06-04T17:19:57"/>
  </r>
  <r>
    <x v="300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11111111111112E-2"/>
    <n v="50"/>
    <x v="3"/>
    <x v="10"/>
    <x v="3002"/>
    <d v="2016-09-02T20:24:33"/>
  </r>
  <r>
    <x v="3003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3"/>
    <x v="10"/>
    <x v="3003"/>
    <d v="2014-10-25T02:59:50"/>
  </r>
  <r>
    <x v="3004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3"/>
    <x v="10"/>
    <x v="3004"/>
    <d v="2017-01-25T21:41:22"/>
  </r>
  <r>
    <x v="3005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400000000000002"/>
    <n v="22.833333333333332"/>
    <x v="3"/>
    <x v="10"/>
    <x v="3005"/>
    <d v="2016-05-15T20:21:13"/>
  </r>
  <r>
    <x v="3006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66666666666668"/>
    <x v="3"/>
    <x v="10"/>
    <x v="3006"/>
    <d v="2015-08-26T18:32:00"/>
  </r>
  <r>
    <x v="3007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0.21366666666666667"/>
    <n v="45.785714285714285"/>
    <x v="3"/>
    <x v="10"/>
    <x v="3007"/>
    <d v="2016-10-27T06:40:34"/>
  </r>
  <r>
    <x v="3008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3"/>
    <x v="10"/>
    <x v="3008"/>
    <d v="2016-12-26T00:15:09"/>
  </r>
  <r>
    <x v="3009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0599999999999996"/>
    <n v="106.96969696969697"/>
    <x v="3"/>
    <x v="10"/>
    <x v="3009"/>
    <d v="2015-04-02T01:00:00"/>
  </r>
  <r>
    <x v="3010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500000000000001E-2"/>
    <n v="10.25"/>
    <x v="3"/>
    <x v="10"/>
    <x v="3010"/>
    <d v="2014-09-24T22:00:01"/>
  </r>
  <r>
    <x v="3011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666666666666666E-2"/>
    <n v="59"/>
    <x v="3"/>
    <x v="10"/>
    <x v="3011"/>
    <d v="2017-03-03T05:00:00"/>
  </r>
  <r>
    <x v="3012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s v="theater/plays"/>
    <n v="0"/>
    <n v="0"/>
    <x v="3"/>
    <x v="10"/>
    <x v="3012"/>
    <d v="2015-11-29T13:56:44"/>
  </r>
  <r>
    <x v="3013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s v="theater/plays"/>
    <n v="0.28666666666666668"/>
    <n v="14.333333333333334"/>
    <x v="3"/>
    <x v="10"/>
    <x v="3013"/>
    <d v="2016-07-21T15:02:31"/>
  </r>
  <r>
    <x v="3014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33333333333331E-2"/>
    <n v="15.666666666666666"/>
    <x v="3"/>
    <x v="10"/>
    <x v="3014"/>
    <d v="2015-02-24T03:15:40"/>
  </r>
  <r>
    <x v="3015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s v="theater/plays"/>
    <n v="4.0000000000000002E-4"/>
    <n v="1"/>
    <x v="3"/>
    <x v="10"/>
    <x v="3015"/>
    <d v="2016-02-28T00:00:00"/>
  </r>
  <r>
    <x v="3016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2E-3"/>
    <n v="1"/>
    <x v="3"/>
    <x v="10"/>
    <x v="3016"/>
    <d v="2016-01-08T06:34:00"/>
  </r>
  <r>
    <x v="3017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s v="photography/places"/>
    <n v="5.0000000000000001E-3"/>
    <n v="5"/>
    <x v="7"/>
    <x v="26"/>
    <x v="3017"/>
    <d v="2015-12-19T10:46:30"/>
  </r>
  <r>
    <x v="3018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2999999999999999E-2"/>
    <n v="31"/>
    <x v="7"/>
    <x v="26"/>
    <x v="3018"/>
    <d v="2015-10-26T21:20:00"/>
  </r>
  <r>
    <x v="3019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s v="photography/places"/>
    <n v="7.5000000000000002E-4"/>
    <n v="15"/>
    <x v="7"/>
    <x v="26"/>
    <x v="3019"/>
    <d v="2014-09-25T21:43:11"/>
  </r>
  <r>
    <x v="3020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7"/>
    <x v="26"/>
    <x v="3020"/>
    <d v="2014-05-30T15:35:01"/>
  </r>
  <r>
    <x v="3021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s v="photography/places"/>
    <n v="0.79"/>
    <n v="131.66666666666666"/>
    <x v="7"/>
    <x v="26"/>
    <x v="3021"/>
    <d v="2016-12-25T11:00:00"/>
  </r>
  <r>
    <x v="3022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7"/>
    <x v="26"/>
    <x v="3022"/>
    <d v="2015-04-05T01:30:22"/>
  </r>
  <r>
    <x v="302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1.3333333333333334E-4"/>
    <n v="1"/>
    <x v="7"/>
    <x v="26"/>
    <x v="3023"/>
    <d v="2014-12-13T22:49:25"/>
  </r>
  <r>
    <x v="3024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7"/>
    <x v="26"/>
    <x v="3024"/>
    <d v="2015-01-31T20:12:00"/>
  </r>
  <r>
    <x v="3025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7"/>
    <x v="26"/>
    <x v="3025"/>
    <d v="2015-10-09T23:38:06"/>
  </r>
  <r>
    <x v="3026"/>
    <s v="An Italian Adventure"/>
    <s v="Discover Italy through photography."/>
    <n v="60000"/>
    <n v="1020"/>
    <x v="2"/>
    <x v="10"/>
    <s v="EUR"/>
    <n v="1443040464"/>
    <n v="1440448464"/>
    <b v="0"/>
    <n v="2"/>
    <b v="0"/>
    <s v="photography/places"/>
    <n v="1.7000000000000001E-2"/>
    <n v="510"/>
    <x v="7"/>
    <x v="26"/>
    <x v="3026"/>
    <d v="2015-09-23T20:34:24"/>
  </r>
  <r>
    <x v="302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s v="photography/places"/>
    <n v="0.29228571428571426"/>
    <n v="44.478260869565219"/>
    <x v="7"/>
    <x v="26"/>
    <x v="3027"/>
    <d v="2016-04-03T16:25:41"/>
  </r>
  <r>
    <x v="3028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7"/>
    <x v="26"/>
    <x v="3028"/>
    <d v="2015-03-28T00:44:45"/>
  </r>
  <r>
    <x v="3029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1.3636363636363637E-4"/>
    <n v="1"/>
    <x v="7"/>
    <x v="26"/>
    <x v="3029"/>
    <d v="2015-02-28T20:17:35"/>
  </r>
  <r>
    <x v="3030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0499999999999999"/>
    <n v="20.5"/>
    <x v="7"/>
    <x v="26"/>
    <x v="3030"/>
    <d v="2016-05-15T16:21:00"/>
  </r>
  <r>
    <x v="3031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2.8E-3"/>
    <n v="40"/>
    <x v="7"/>
    <x v="26"/>
    <x v="3031"/>
    <d v="2014-06-18T20:13:00"/>
  </r>
  <r>
    <x v="3032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s v="photography/places"/>
    <n v="2.3076923076923078E-2"/>
    <n v="25"/>
    <x v="7"/>
    <x v="26"/>
    <x v="3032"/>
    <d v="2014-12-13T11:19:29"/>
  </r>
  <r>
    <x v="3033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7"/>
    <x v="26"/>
    <x v="3033"/>
    <d v="2016-09-20T08:29:57"/>
  </r>
  <r>
    <x v="3034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1.25E-3"/>
    <n v="1"/>
    <x v="7"/>
    <x v="26"/>
    <x v="3034"/>
    <d v="2015-07-26T16:00:58"/>
  </r>
  <r>
    <x v="3035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s v="photography/places"/>
    <n v="0"/>
    <n v="0"/>
    <x v="7"/>
    <x v="26"/>
    <x v="3035"/>
    <d v="2016-04-08T11:56:16"/>
  </r>
  <r>
    <x v="3036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00000000000007E-2"/>
    <n v="40.777777777777779"/>
    <x v="7"/>
    <x v="26"/>
    <x v="3036"/>
    <d v="2014-07-15T05:11:00"/>
  </r>
  <r>
    <x v="3037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s v="photography/photobooks"/>
    <n v="0.19600000000000001"/>
    <n v="55.282051282051285"/>
    <x v="7"/>
    <x v="11"/>
    <x v="3037"/>
    <d v="2014-08-03T11:39:39"/>
  </r>
  <r>
    <x v="3038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467839999999994"/>
    <n v="72.16970873786407"/>
    <x v="7"/>
    <x v="11"/>
    <x v="3038"/>
    <d v="2014-08-13T23:31:52"/>
  </r>
  <r>
    <x v="3039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n v="0"/>
    <x v="7"/>
    <x v="11"/>
    <x v="3039"/>
    <d v="2014-08-25T20:38:08"/>
  </r>
  <r>
    <x v="3040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572"/>
    <n v="58.615384615384613"/>
    <x v="7"/>
    <x v="11"/>
    <x v="3040"/>
    <d v="2014-08-03T15:48:04"/>
  </r>
  <r>
    <x v="3041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00000000000003E-2"/>
    <n v="12.466666666666667"/>
    <x v="7"/>
    <x v="11"/>
    <x v="3041"/>
    <d v="2014-09-27T13:27:24"/>
  </r>
  <r>
    <x v="3042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025E-2"/>
    <n v="49.136363636363633"/>
    <x v="7"/>
    <x v="11"/>
    <x v="3042"/>
    <d v="2015-01-13T19:39:19"/>
  </r>
  <r>
    <x v="30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514285714285717"/>
    <n v="150.5"/>
    <x v="7"/>
    <x v="11"/>
    <x v="3043"/>
    <d v="2014-10-14T18:43:14"/>
  </r>
  <r>
    <x v="3044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s v="photography/photobooks"/>
    <n v="0.21309523809523809"/>
    <n v="35.799999999999997"/>
    <x v="7"/>
    <x v="11"/>
    <x v="3044"/>
    <d v="2014-10-23T23:30:40"/>
  </r>
  <r>
    <x v="3045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s v="photography/photobooks"/>
    <n v="0.156"/>
    <n v="45.157894736842103"/>
    <x v="7"/>
    <x v="11"/>
    <x v="3045"/>
    <d v="2014-07-06T17:13:56"/>
  </r>
  <r>
    <x v="3046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566666666666673E-2"/>
    <n v="98.78947368421052"/>
    <x v="7"/>
    <x v="11"/>
    <x v="3046"/>
    <d v="2015-01-19T18:14:58"/>
  </r>
  <r>
    <x v="3047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592"/>
    <n v="88.307692307692307"/>
    <x v="7"/>
    <x v="11"/>
    <x v="3047"/>
    <d v="2014-11-29T14:59:00"/>
  </r>
  <r>
    <x v="3048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101538461538466"/>
    <n v="170.62903225806451"/>
    <x v="7"/>
    <x v="11"/>
    <x v="3048"/>
    <d v="2014-10-24T23:26:00"/>
  </r>
  <r>
    <x v="3049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s v="photography/photobooks"/>
    <n v="6.7000000000000004E-2"/>
    <n v="83.75"/>
    <x v="7"/>
    <x v="11"/>
    <x v="3049"/>
    <d v="2014-10-29T22:57:51"/>
  </r>
  <r>
    <x v="3050"/>
    <s v="All along the Control Tower"/>
    <s v="Photobook â€˜All along the Control Towerâ€™ by Theo and Frans Barten. Photos of more than 50 disused WW2 Control Towers in the UK."/>
    <n v="4800"/>
    <n v="651"/>
    <x v="2"/>
    <x v="18"/>
    <s v="EUR"/>
    <n v="1424421253"/>
    <n v="1421829253"/>
    <b v="1"/>
    <n v="10"/>
    <b v="0"/>
    <s v="photography/photobooks"/>
    <n v="0.135625"/>
    <n v="65.099999999999994"/>
    <x v="7"/>
    <x v="11"/>
    <x v="3050"/>
    <d v="2015-02-20T08:34:13"/>
  </r>
  <r>
    <x v="3051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00000000000001E-2"/>
    <n v="66.333333333333329"/>
    <x v="7"/>
    <x v="11"/>
    <x v="3051"/>
    <d v="2015-03-27T19:43:15"/>
  </r>
  <r>
    <x v="3052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236363636363639"/>
    <n v="104.89473684210526"/>
    <x v="7"/>
    <x v="11"/>
    <x v="3052"/>
    <d v="2016-09-02T16:36:20"/>
  </r>
  <r>
    <x v="3053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39743333333333336"/>
    <n v="78.440789473684205"/>
    <x v="7"/>
    <x v="11"/>
    <x v="3053"/>
    <d v="2016-07-02T14:25:10"/>
  </r>
  <r>
    <x v="3054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5763636363636366"/>
    <n v="59.041666666666664"/>
    <x v="7"/>
    <x v="11"/>
    <x v="3054"/>
    <d v="2016-09-15T14:49:05"/>
  </r>
  <r>
    <x v="3055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491428571428573"/>
    <n v="71.34210526315789"/>
    <x v="7"/>
    <x v="11"/>
    <x v="3055"/>
    <d v="2016-02-21T13:48:09"/>
  </r>
  <r>
    <x v="3056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36925"/>
    <n v="51.227027027027027"/>
    <x v="7"/>
    <x v="11"/>
    <x v="3056"/>
    <d v="2015-05-21T22:47:58"/>
  </r>
  <r>
    <x v="3057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39760000000000001"/>
    <n v="60.242424242424242"/>
    <x v="7"/>
    <x v="11"/>
    <x v="3057"/>
    <d v="2015-01-31T03:25:00"/>
  </r>
  <r>
    <x v="3058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0220833333333332"/>
    <n v="44.935185185185183"/>
    <x v="7"/>
    <x v="11"/>
    <x v="3058"/>
    <d v="2014-10-16T00:00:00"/>
  </r>
  <r>
    <x v="3059"/>
    <s v="Observations in 6x6"/>
    <s v="A photo book that shows a timeless trip from Portugal to Sri Lanka in a subjective point of view through an old Hasselblad objective."/>
    <n v="1900"/>
    <n v="905"/>
    <x v="2"/>
    <x v="18"/>
    <s v="EUR"/>
    <n v="1418649177"/>
    <n v="1416057177"/>
    <b v="1"/>
    <n v="29"/>
    <b v="0"/>
    <s v="photography/photobooks"/>
    <n v="0.47631578947368419"/>
    <n v="31.206896551724139"/>
    <x v="7"/>
    <x v="11"/>
    <x v="3059"/>
    <d v="2014-12-15T13:12:57"/>
  </r>
  <r>
    <x v="3060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329999999999999"/>
    <n v="63.875"/>
    <x v="7"/>
    <x v="11"/>
    <x v="3060"/>
    <d v="2015-04-04T14:43:57"/>
  </r>
  <r>
    <x v="3061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s v="photography/photobooks"/>
    <n v="1.3818181818181818E-2"/>
    <n v="19"/>
    <x v="7"/>
    <x v="11"/>
    <x v="3061"/>
    <d v="2014-10-31T22:45:42"/>
  </r>
  <r>
    <x v="3062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5.0000000000000001E-3"/>
    <n v="10"/>
    <x v="7"/>
    <x v="11"/>
    <x v="3062"/>
    <d v="2015-01-12T06:00:03"/>
  </r>
  <r>
    <x v="3063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575757575757579E-2"/>
    <n v="109.06666666666666"/>
    <x v="7"/>
    <x v="11"/>
    <x v="3063"/>
    <d v="2015-02-05T16:11:18"/>
  </r>
  <r>
    <x v="3064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s v="photography/photobooks"/>
    <n v="3.5666666666666666E-2"/>
    <n v="26.75"/>
    <x v="7"/>
    <x v="11"/>
    <x v="3064"/>
    <d v="2015-01-29T17:46:05"/>
  </r>
  <r>
    <x v="3065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124000000000001"/>
    <n v="109.93525179856115"/>
    <x v="7"/>
    <x v="11"/>
    <x v="3065"/>
    <d v="2015-08-10T06:59:00"/>
  </r>
  <r>
    <x v="3066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.3333333333333334E-2"/>
    <n v="20"/>
    <x v="7"/>
    <x v="11"/>
    <x v="3066"/>
    <d v="2014-11-27T22:24:00"/>
  </r>
  <r>
    <x v="3067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077777777777778"/>
    <n v="55.388888888888886"/>
    <x v="7"/>
    <x v="11"/>
    <x v="3067"/>
    <d v="2015-02-11T13:13:42"/>
  </r>
  <r>
    <x v="3068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1"/>
    <x v="3068"/>
    <d v="2016-10-14T16:00:00"/>
  </r>
  <r>
    <x v="3069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s v="photography/photobooks"/>
    <n v="0.22052631578947368"/>
    <n v="48.720930232558139"/>
    <x v="7"/>
    <x v="11"/>
    <x v="3069"/>
    <d v="2016-07-24T10:32:46"/>
  </r>
  <r>
    <x v="3070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7549999999999999"/>
    <n v="48.25"/>
    <x v="7"/>
    <x v="11"/>
    <x v="3070"/>
    <d v="2016-12-15T13:39:49"/>
  </r>
  <r>
    <x v="3071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36375"/>
    <n v="58.972972972972975"/>
    <x v="7"/>
    <x v="11"/>
    <x v="3071"/>
    <d v="2016-02-04T07:50:33"/>
  </r>
  <r>
    <x v="3072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s v="photography/photobooks"/>
    <n v="1.7457500000000001E-2"/>
    <n v="11.638333333333334"/>
    <x v="7"/>
    <x v="11"/>
    <x v="3072"/>
    <d v="2014-11-11T21:13:28"/>
  </r>
  <r>
    <x v="3073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s v="photography/photobooks"/>
    <n v="0.20449632511889321"/>
    <n v="83.716814159292042"/>
    <x v="7"/>
    <x v="11"/>
    <x v="3073"/>
    <d v="2016-10-10T14:32:50"/>
  </r>
  <r>
    <x v="3074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s v="photography/photobooks"/>
    <n v="0.13852941176470587"/>
    <n v="63.648648648648646"/>
    <x v="7"/>
    <x v="11"/>
    <x v="3074"/>
    <d v="2015-12-15T12:10:00"/>
  </r>
  <r>
    <x v="3075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1"/>
    <x v="3075"/>
    <d v="2015-06-27T21:59:00"/>
  </r>
  <r>
    <x v="3076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08"/>
    <n v="71.86666666666666"/>
    <x v="7"/>
    <x v="11"/>
    <x v="3076"/>
    <d v="2015-02-14T01:43:02"/>
  </r>
  <r>
    <x v="3077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174193548387095"/>
    <n v="104.84615384615384"/>
    <x v="7"/>
    <x v="11"/>
    <x v="3077"/>
    <d v="2015-11-14T17:16:44"/>
  </r>
  <r>
    <x v="3078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1"/>
    <x v="3078"/>
    <d v="2015-10-02T18:00:00"/>
  </r>
  <r>
    <x v="3079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s v="photography/photobooks"/>
    <n v="2.955E-2"/>
    <n v="73.875"/>
    <x v="7"/>
    <x v="11"/>
    <x v="3079"/>
    <d v="2014-09-30T15:19:09"/>
  </r>
  <r>
    <x v="3080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06"/>
    <n v="69.125"/>
    <x v="7"/>
    <x v="11"/>
    <x v="3080"/>
    <d v="2014-09-28T01:38:33"/>
  </r>
  <r>
    <x v="3081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407142857142859"/>
    <n v="120.77083333333333"/>
    <x v="7"/>
    <x v="11"/>
    <x v="3081"/>
    <d v="2017-02-11T16:20:30"/>
  </r>
  <r>
    <x v="3082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s v="photography/photobooks"/>
    <n v="0.10857142857142857"/>
    <n v="42.222222222222221"/>
    <x v="7"/>
    <x v="11"/>
    <x v="3082"/>
    <d v="2015-03-01T21:47:19"/>
  </r>
  <r>
    <x v="3083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33333333333333E-2"/>
    <n v="7.5"/>
    <x v="7"/>
    <x v="11"/>
    <x v="3083"/>
    <d v="2014-08-21T21:50:26"/>
  </r>
  <r>
    <x v="3084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407407407407407E-4"/>
    <n v="1.5384615384615385"/>
    <x v="7"/>
    <x v="11"/>
    <x v="3084"/>
    <d v="2014-10-24T04:00:00"/>
  </r>
  <r>
    <x v="3085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s v="photography/photobooks"/>
    <n v="0.13307692307692306"/>
    <n v="37.608695652173914"/>
    <x v="7"/>
    <x v="11"/>
    <x v="3085"/>
    <d v="2016-07-03T07:38:56"/>
  </r>
  <r>
    <x v="3086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s v="photography/photobooks"/>
    <n v="0"/>
    <n v="0"/>
    <x v="7"/>
    <x v="11"/>
    <x v="3086"/>
    <d v="2014-08-08T21:20:12"/>
  </r>
  <r>
    <x v="3087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s v="photography/photobooks"/>
    <n v="0.49183333333333334"/>
    <n v="42.157142857142858"/>
    <x v="7"/>
    <x v="11"/>
    <x v="3087"/>
    <d v="2015-02-28T07:32:16"/>
  </r>
  <r>
    <x v="3088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7"/>
    <x v="11"/>
    <x v="3088"/>
    <d v="2015-07-01T21:45:37"/>
  </r>
  <r>
    <x v="3089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7"/>
    <x v="11"/>
    <x v="3089"/>
    <d v="2016-07-25T19:00:00"/>
  </r>
  <r>
    <x v="3090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327777777777773"/>
    <n v="94.19"/>
    <x v="7"/>
    <x v="11"/>
    <x v="3090"/>
    <d v="2017-01-30T06:59:00"/>
  </r>
  <r>
    <x v="3091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7"/>
    <x v="11"/>
    <x v="3091"/>
    <d v="2015-04-03T04:37:30"/>
  </r>
  <r>
    <x v="3092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33333333333332E-2"/>
    <n v="6.25"/>
    <x v="7"/>
    <x v="11"/>
    <x v="3092"/>
    <d v="2014-07-30T18:03:16"/>
  </r>
  <r>
    <x v="30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65384615384616E-2"/>
    <n v="213.375"/>
    <x v="7"/>
    <x v="11"/>
    <x v="3093"/>
    <d v="2015-04-01T01:01:30"/>
  </r>
  <r>
    <x v="3094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s v="photography/people"/>
    <n v="5.0799999999999998E-2"/>
    <n v="31.75"/>
    <x v="7"/>
    <x v="27"/>
    <x v="3094"/>
    <d v="2014-07-09T17:24:25"/>
  </r>
  <r>
    <x v="3095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7"/>
    <x v="27"/>
    <x v="3095"/>
    <d v="2016-12-04T15:04:47"/>
  </r>
  <r>
    <x v="3096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2999999999999997E-2"/>
    <n v="88.6875"/>
    <x v="7"/>
    <x v="27"/>
    <x v="3096"/>
    <d v="2016-09-02T07:00:00"/>
  </r>
  <r>
    <x v="3097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146666666666666"/>
    <n v="453.14285714285717"/>
    <x v="7"/>
    <x v="27"/>
    <x v="3097"/>
    <d v="2014-11-30T19:58:01"/>
  </r>
  <r>
    <x v="3098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s v="photography/people"/>
    <n v="3.1875000000000001E-2"/>
    <n v="12.75"/>
    <x v="7"/>
    <x v="27"/>
    <x v="3098"/>
    <d v="2016-08-02T23:00:00"/>
  </r>
  <r>
    <x v="3099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s v="photography/people"/>
    <n v="5.0000000000000001E-4"/>
    <n v="1"/>
    <x v="7"/>
    <x v="27"/>
    <x v="3099"/>
    <d v="2016-03-14T09:24:43"/>
  </r>
  <r>
    <x v="3100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s v="photography/people"/>
    <n v="0.42472727272727273"/>
    <n v="83.428571428571431"/>
    <x v="7"/>
    <x v="27"/>
    <x v="3100"/>
    <d v="2015-03-01T15:21:16"/>
  </r>
  <r>
    <x v="3101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4.1666666666666666E-3"/>
    <n v="25"/>
    <x v="7"/>
    <x v="27"/>
    <x v="3101"/>
    <d v="2015-08-20T18:19:02"/>
  </r>
  <r>
    <x v="3102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7"/>
    <x v="27"/>
    <x v="3102"/>
    <d v="2016-12-11T16:20:08"/>
  </r>
  <r>
    <x v="3103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6966666666666666"/>
    <n v="101.8"/>
    <x v="7"/>
    <x v="27"/>
    <x v="3103"/>
    <d v="2016-02-13T04:42:12"/>
  </r>
  <r>
    <x v="3104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66666666666664"/>
    <x v="7"/>
    <x v="27"/>
    <x v="3104"/>
    <d v="2015-07-03T21:26:26"/>
  </r>
  <r>
    <x v="3105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1.3333333333333333E-3"/>
    <n v="1"/>
    <x v="7"/>
    <x v="27"/>
    <x v="3105"/>
    <d v="2015-02-18T03:26:31"/>
  </r>
  <r>
    <x v="3106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s v="photography/people"/>
    <n v="0"/>
    <n v="0"/>
    <x v="7"/>
    <x v="27"/>
    <x v="3106"/>
    <d v="2015-12-21T14:07:17"/>
  </r>
  <r>
    <x v="3107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7"/>
    <x v="27"/>
    <x v="3107"/>
    <d v="2016-12-07T01:09:02"/>
  </r>
  <r>
    <x v="3108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s v="photography/people"/>
    <n v="7.8E-2"/>
    <n v="26"/>
    <x v="7"/>
    <x v="27"/>
    <x v="3108"/>
    <d v="2015-07-16T21:38:56"/>
  </r>
  <r>
    <x v="3109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7"/>
    <x v="27"/>
    <x v="3109"/>
    <d v="2014-07-10T19:40:11"/>
  </r>
  <r>
    <x v="3110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7"/>
    <x v="27"/>
    <x v="3110"/>
    <d v="2014-08-26T22:20:12"/>
  </r>
  <r>
    <x v="3111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200000000000001"/>
    <n v="218.33333333333334"/>
    <x v="7"/>
    <x v="27"/>
    <x v="3111"/>
    <d v="2014-08-01T02:50:38"/>
  </r>
  <r>
    <x v="3112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s v="photography/people"/>
    <n v="7.6129032258064515E-3"/>
    <n v="33.714285714285715"/>
    <x v="7"/>
    <x v="27"/>
    <x v="3112"/>
    <d v="2014-11-13T12:35:08"/>
  </r>
  <r>
    <x v="3113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s v="photography/people"/>
    <n v="0.125"/>
    <n v="25"/>
    <x v="7"/>
    <x v="27"/>
    <x v="3113"/>
    <d v="2016-01-06T22:50:13"/>
  </r>
  <r>
    <x v="3114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3.3333333333333332E-4"/>
    <n v="3"/>
    <x v="7"/>
    <x v="28"/>
    <x v="3114"/>
    <d v="2014-12-31T17:05:38"/>
  </r>
  <r>
    <x v="3115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s v="photography/nature"/>
    <n v="0.04"/>
    <n v="20"/>
    <x v="7"/>
    <x v="28"/>
    <x v="3115"/>
    <d v="2015-06-30T23:55:00"/>
  </r>
  <r>
    <x v="3116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4.4444444444444444E-3"/>
    <n v="10"/>
    <x v="7"/>
    <x v="28"/>
    <x v="3116"/>
    <d v="2014-11-22T13:13:54"/>
  </r>
  <r>
    <x v="3117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7"/>
    <x v="28"/>
    <x v="3117"/>
    <d v="2015-04-01T00:18:00"/>
  </r>
  <r>
    <x v="3118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.3333333333333332E-4"/>
    <n v="1"/>
    <x v="7"/>
    <x v="28"/>
    <x v="3118"/>
    <d v="2015-03-02T21:16:00"/>
  </r>
  <r>
    <x v="3119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s v="photography/nature"/>
    <n v="0.28899999999999998"/>
    <n v="26.272727272727273"/>
    <x v="7"/>
    <x v="28"/>
    <x v="3119"/>
    <d v="2014-09-17T05:06:39"/>
  </r>
  <r>
    <x v="3120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7"/>
    <x v="28"/>
    <x v="3120"/>
    <d v="2017-02-23T10:14:42"/>
  </r>
  <r>
    <x v="3121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14285714285715E-2"/>
    <n v="60"/>
    <x v="7"/>
    <x v="28"/>
    <x v="3121"/>
    <d v="2015-11-08T22:10:20"/>
  </r>
  <r>
    <x v="3122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3333333333332"/>
    <x v="7"/>
    <x v="28"/>
    <x v="3122"/>
    <d v="2015-11-03T04:15:59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s v="photography/nature"/>
    <n v="0.13466666666666666"/>
    <n v="14.428571428571429"/>
    <x v="7"/>
    <x v="28"/>
    <x v="3123"/>
    <d v="2016-05-12T10:47:14"/>
  </r>
  <r>
    <x v="3124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7"/>
    <x v="28"/>
    <x v="3124"/>
    <d v="2015-05-27T19:47:19"/>
  </r>
  <r>
    <x v="3125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186046511627907"/>
    <n v="132.1875"/>
    <x v="7"/>
    <x v="28"/>
    <x v="3125"/>
    <d v="2014-10-01T03:59:00"/>
  </r>
  <r>
    <x v="3126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7"/>
    <x v="28"/>
    <x v="3126"/>
    <d v="2015-09-02T06:47:27"/>
  </r>
  <r>
    <x v="3127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n v="0"/>
    <x v="7"/>
    <x v="28"/>
    <x v="3127"/>
    <d v="2015-08-02T06:03:10"/>
  </r>
  <r>
    <x v="3128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7"/>
    <x v="28"/>
    <x v="3128"/>
    <d v="2015-09-17T17:00:00"/>
  </r>
  <r>
    <x v="3129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s v="photography/nature"/>
    <n v="0.45133333333333331"/>
    <n v="56.416666666666664"/>
    <x v="7"/>
    <x v="28"/>
    <x v="3129"/>
    <d v="2016-07-04T03:40:24"/>
  </r>
  <r>
    <x v="3130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7"/>
    <x v="28"/>
    <x v="3130"/>
    <d v="2014-09-20T15:40:33"/>
  </r>
  <r>
    <x v="3131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s v="photography/nature"/>
    <n v="4.6666666666666669E-2"/>
    <n v="11.666666666666666"/>
    <x v="7"/>
    <x v="28"/>
    <x v="3131"/>
    <d v="2015-08-28T12:12:00"/>
  </r>
  <r>
    <x v="3132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3.3333333333333335E-3"/>
    <n v="50"/>
    <x v="7"/>
    <x v="28"/>
    <x v="3132"/>
    <d v="2015-04-29T01:16:39"/>
  </r>
  <r>
    <x v="3133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00000000000001E-2"/>
    <n v="23.5"/>
    <x v="7"/>
    <x v="28"/>
    <x v="3133"/>
    <d v="2014-11-13T01:29:53"/>
  </r>
  <r>
    <x v="3134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s v="theater/musical"/>
    <n v="0.65"/>
    <n v="14.444444444444445"/>
    <x v="3"/>
    <x v="13"/>
    <x v="3134"/>
    <d v="2015-06-10T09:58:22"/>
  </r>
  <r>
    <x v="3135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3"/>
    <x v="13"/>
    <x v="3135"/>
    <d v="2015-05-24T08:18:52"/>
  </r>
  <r>
    <x v="3136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s v="theater/musical"/>
    <n v="0"/>
    <n v="0"/>
    <x v="3"/>
    <x v="13"/>
    <x v="3136"/>
    <d v="2016-12-09T04:37:55"/>
  </r>
  <r>
    <x v="3137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266666666666666E-2"/>
    <n v="37.75"/>
    <x v="3"/>
    <x v="13"/>
    <x v="3137"/>
    <d v="2016-08-16T18:07:49"/>
  </r>
  <r>
    <x v="3138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s v="theater/musical"/>
    <n v="1.0200000000000001E-2"/>
    <n v="12.75"/>
    <x v="3"/>
    <x v="13"/>
    <x v="3138"/>
    <d v="2015-02-28T22:00:00"/>
  </r>
  <r>
    <x v="3139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s v="theater/musical"/>
    <n v="0.1174"/>
    <n v="24.458333333333332"/>
    <x v="3"/>
    <x v="13"/>
    <x v="3139"/>
    <d v="2015-02-20T23:14:16"/>
  </r>
  <r>
    <x v="3140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3"/>
    <x v="13"/>
    <x v="3140"/>
    <d v="2015-07-27T01:29:58"/>
  </r>
  <r>
    <x v="3141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142857142857141"/>
    <n v="53.07692307692308"/>
    <x v="3"/>
    <x v="13"/>
    <x v="3141"/>
    <d v="2015-02-12T14:15:42"/>
  </r>
  <r>
    <x v="3142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.9999999999999995E-4"/>
    <n v="300"/>
    <x v="3"/>
    <x v="13"/>
    <x v="3142"/>
    <d v="2015-08-01T14:00:00"/>
  </r>
  <r>
    <x v="3143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0.1145"/>
    <n v="286.25"/>
    <x v="3"/>
    <x v="13"/>
    <x v="3143"/>
    <d v="2015-02-04T11:50:18"/>
  </r>
  <r>
    <x v="3144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3"/>
    <x v="13"/>
    <x v="3144"/>
    <d v="2015-02-16T10:11:17"/>
  </r>
  <r>
    <x v="3145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159999999999995"/>
    <n v="49.20754716981132"/>
    <x v="3"/>
    <x v="13"/>
    <x v="3145"/>
    <d v="2014-09-06T21:00:00"/>
  </r>
  <r>
    <x v="3146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2.0000000000000002E-5"/>
    <n v="1"/>
    <x v="3"/>
    <x v="13"/>
    <x v="3146"/>
    <d v="2016-04-30T05:34:00"/>
  </r>
  <r>
    <x v="3147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s v="theater/musical"/>
    <n v="1.2500000000000001E-2"/>
    <n v="12.5"/>
    <x v="3"/>
    <x v="13"/>
    <x v="3147"/>
    <d v="2014-08-31T18:24:37"/>
  </r>
  <r>
    <x v="3148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4520000000000002"/>
    <n v="109.04"/>
    <x v="3"/>
    <x v="13"/>
    <x v="3148"/>
    <d v="2015-12-14T05:59:00"/>
  </r>
  <r>
    <x v="3149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66666666666664"/>
    <x v="3"/>
    <x v="13"/>
    <x v="3149"/>
    <d v="2015-09-25T23:43:42"/>
  </r>
  <r>
    <x v="3150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3"/>
    <x v="13"/>
    <x v="3150"/>
    <d v="2015-07-17T16:14:00"/>
  </r>
  <r>
    <x v="3151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s v="theater/musical"/>
    <n v="3.4125000000000003E-2"/>
    <n v="22.75"/>
    <x v="3"/>
    <x v="13"/>
    <x v="3151"/>
    <d v="2015-05-01T08:59:32"/>
  </r>
  <r>
    <x v="3152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3"/>
    <x v="13"/>
    <x v="3152"/>
    <d v="2015-09-19T06:37:31"/>
  </r>
  <r>
    <x v="3153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363636363636362"/>
    <n v="70.833333333333329"/>
    <x v="3"/>
    <x v="13"/>
    <x v="3153"/>
    <d v="2015-04-23T05:40:07"/>
  </r>
  <r>
    <x v="3154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3"/>
    <x v="13"/>
    <x v="3154"/>
    <d v="2015-12-13T20:59:56"/>
  </r>
  <r>
    <x v="315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1.9999999999999999E-6"/>
    <n v="1"/>
    <x v="3"/>
    <x v="13"/>
    <x v="3155"/>
    <d v="2016-05-05T17:00:00"/>
  </r>
  <r>
    <x v="3156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s v="theater/musical"/>
    <n v="3.3333333333333332E-4"/>
    <n v="1"/>
    <x v="3"/>
    <x v="13"/>
    <x v="3156"/>
    <d v="2014-11-29T21:19:50"/>
  </r>
  <r>
    <x v="3157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023391812865493"/>
    <n v="147.88135593220338"/>
    <x v="3"/>
    <x v="13"/>
    <x v="3157"/>
    <d v="2014-09-23T03:59:00"/>
  </r>
  <r>
    <x v="3158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s v="theater/musical"/>
    <n v="0.2"/>
    <n v="100"/>
    <x v="3"/>
    <x v="13"/>
    <x v="3158"/>
    <d v="2014-11-23T22:29:09"/>
  </r>
  <r>
    <x v="3159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239999999999999"/>
    <n v="56.838709677419352"/>
    <x v="3"/>
    <x v="13"/>
    <x v="3159"/>
    <d v="2016-11-19T01:00:00"/>
  </r>
  <r>
    <x v="3160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s v="theater/musical"/>
    <n v="4.2466666666666666E-2"/>
    <n v="176.94444444444446"/>
    <x v="3"/>
    <x v="13"/>
    <x v="3160"/>
    <d v="2017-01-14T03:59:00"/>
  </r>
  <r>
    <x v="3161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457142857142855"/>
    <n v="127.6"/>
    <x v="3"/>
    <x v="13"/>
    <x v="3161"/>
    <d v="2016-04-20T21:11:16"/>
  </r>
  <r>
    <x v="3162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3"/>
    <x v="13"/>
    <x v="3162"/>
    <d v="2015-09-14T16:40:29"/>
  </r>
  <r>
    <x v="3163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0866666666666664"/>
    <n v="66.142857142857139"/>
    <x v="3"/>
    <x v="13"/>
    <x v="3163"/>
    <d v="2015-01-01T16:48:55"/>
  </r>
  <r>
    <x v="3164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s v="theater/musical"/>
    <n v="6.545454545454546E-2"/>
    <n v="108"/>
    <x v="3"/>
    <x v="13"/>
    <x v="3164"/>
    <d v="2015-04-19T15:08:52"/>
  </r>
  <r>
    <x v="3165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4.0000000000000003E-5"/>
    <n v="1"/>
    <x v="3"/>
    <x v="13"/>
    <x v="3165"/>
    <d v="2016-10-07T15:11:00"/>
  </r>
  <r>
    <x v="3166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E-2"/>
    <n v="18.333333333333332"/>
    <x v="3"/>
    <x v="13"/>
    <x v="3166"/>
    <d v="2015-05-10T18:45:30"/>
  </r>
  <r>
    <x v="3167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3"/>
    <x v="13"/>
    <x v="3167"/>
    <d v="2014-10-05T05:00:00"/>
  </r>
  <r>
    <x v="3168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.1428571428571429E-2"/>
    <n v="7.5"/>
    <x v="3"/>
    <x v="13"/>
    <x v="3168"/>
    <d v="2015-11-30T17:00:00"/>
  </r>
  <r>
    <x v="3169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3"/>
    <x v="13"/>
    <x v="3169"/>
    <d v="2015-11-17T04:27:19"/>
  </r>
  <r>
    <x v="3170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420000000000001"/>
    <n v="68.416666666666671"/>
    <x v="3"/>
    <x v="13"/>
    <x v="3170"/>
    <d v="2016-03-08T04:59:00"/>
  </r>
  <r>
    <x v="3171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s v="theater/musical"/>
    <n v="1E-3"/>
    <n v="1"/>
    <x v="3"/>
    <x v="13"/>
    <x v="3171"/>
    <d v="2016-11-22T00:17:18"/>
  </r>
  <r>
    <x v="3172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7E-2"/>
    <n v="60.125"/>
    <x v="3"/>
    <x v="13"/>
    <x v="3172"/>
    <d v="2015-06-16T23:30:00"/>
  </r>
  <r>
    <x v="3173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s v="theater/musical"/>
    <n v="0.06"/>
    <n v="15"/>
    <x v="3"/>
    <x v="13"/>
    <x v="3173"/>
    <d v="2016-09-30T17:58:47"/>
  </r>
  <r>
    <x v="31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6.6666666666666671E-3"/>
    <n v="500"/>
    <x v="3"/>
    <x v="13"/>
    <x v="3174"/>
    <d v="2015-12-23T16:18:00"/>
  </r>
  <r>
    <x v="3175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s v="theater/musical"/>
    <n v="3.267605633802817E-2"/>
    <n v="29"/>
    <x v="3"/>
    <x v="13"/>
    <x v="3175"/>
    <d v="2015-06-15T19:10:18"/>
  </r>
  <r>
    <x v="3176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3"/>
    <x v="13"/>
    <x v="3176"/>
    <d v="2016-11-22T17:00:23"/>
  </r>
  <r>
    <x v="3177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3"/>
    <x v="13"/>
    <x v="3177"/>
    <d v="2014-07-06T16:36:32"/>
  </r>
  <r>
    <x v="3178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2.8E-3"/>
    <n v="17.5"/>
    <x v="3"/>
    <x v="13"/>
    <x v="3178"/>
    <d v="2015-07-15T10:43:42"/>
  </r>
  <r>
    <x v="3179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59657142857142853"/>
    <n v="174"/>
    <x v="3"/>
    <x v="13"/>
    <x v="3179"/>
    <d v="2014-12-16T22:32:09"/>
  </r>
  <r>
    <x v="318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s v="theater/musical"/>
    <n v="0.01"/>
    <n v="50"/>
    <x v="3"/>
    <x v="13"/>
    <x v="3180"/>
    <d v="2015-06-07T13:55:54"/>
  </r>
  <r>
    <x v="3181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s v="theater/musical"/>
    <n v="1.6666666666666666E-2"/>
    <n v="5"/>
    <x v="3"/>
    <x v="13"/>
    <x v="3181"/>
    <d v="2015-08-28T22:30:00"/>
  </r>
  <r>
    <x v="3182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4.4444444444444447E-5"/>
    <n v="1"/>
    <x v="3"/>
    <x v="13"/>
    <x v="3182"/>
    <d v="2017-01-14T00:42:36"/>
  </r>
  <r>
    <x v="3183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89666666666666661"/>
    <n v="145.40540540540542"/>
    <x v="3"/>
    <x v="13"/>
    <x v="3183"/>
    <d v="2015-04-20T21:09:25"/>
  </r>
  <r>
    <x v="318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42857142857143E-2"/>
    <n v="205"/>
    <x v="3"/>
    <x v="13"/>
    <x v="3184"/>
    <d v="2014-08-10T17:20:48"/>
  </r>
  <r>
    <x v="3185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2E-2"/>
    <n v="100.5"/>
    <x v="3"/>
    <x v="13"/>
    <x v="3185"/>
    <d v="2016-03-11T22:20:43"/>
  </r>
  <r>
    <x v="3186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.0045454545454544E-2"/>
    <n v="55.0625"/>
    <x v="3"/>
    <x v="13"/>
    <x v="3186"/>
    <d v="2015-01-11T04:59:00"/>
  </r>
  <r>
    <x v="3187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199999999999998E-2"/>
    <n v="47.333333333333336"/>
    <x v="3"/>
    <x v="13"/>
    <x v="3187"/>
    <d v="2015-01-02T16:13:36"/>
  </r>
  <r>
    <x v="3188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3"/>
    <x v="13"/>
    <x v="3188"/>
    <d v="2015-10-22T03:01:46"/>
  </r>
  <r>
    <x v="3189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19650000000000001"/>
    <n v="58.95"/>
    <x v="3"/>
    <x v="13"/>
    <x v="3189"/>
    <d v="2016-03-04T23:19:28"/>
  </r>
  <r>
    <x v="3190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3"/>
    <x v="13"/>
    <x v="3190"/>
    <d v="2016-07-31T07:00:00"/>
  </r>
  <r>
    <x v="3191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2.0000000000000002E-5"/>
    <n v="1.5"/>
    <x v="3"/>
    <x v="13"/>
    <x v="3191"/>
    <d v="2014-09-27T21:17:20"/>
  </r>
  <r>
    <x v="3192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6.6666666666666664E-4"/>
    <n v="5"/>
    <x v="3"/>
    <x v="13"/>
    <x v="3192"/>
    <d v="2014-06-29T06:13:01"/>
  </r>
  <r>
    <x v="3193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0333333333333334"/>
    <n v="50.555555555555557"/>
    <x v="3"/>
    <x v="13"/>
    <x v="3193"/>
    <d v="2015-04-03T21:48:59"/>
  </r>
  <r>
    <x v="319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4.7222222222222223E-3"/>
    <n v="60.714285714285715"/>
    <x v="2"/>
    <x v="29"/>
    <x v="3194"/>
    <d v="2015-04-30T16:00:51"/>
  </r>
  <r>
    <x v="319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s v="games/mobile games"/>
    <n v="0"/>
    <n v="0"/>
    <x v="2"/>
    <x v="29"/>
    <x v="3195"/>
    <d v="2015-09-25T14:58:50"/>
  </r>
  <r>
    <x v="319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5.0000000000000001E-3"/>
    <n v="5"/>
    <x v="2"/>
    <x v="29"/>
    <x v="3196"/>
    <d v="2016-07-14T07:51:34"/>
  </r>
  <r>
    <x v="319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14285714285713E-2"/>
    <n v="25.434782608695652"/>
    <x v="2"/>
    <x v="29"/>
    <x v="3197"/>
    <d v="2014-11-14T21:30:00"/>
  </r>
  <r>
    <x v="3198"/>
    <s v="Flying Turds"/>
    <s v="#havingfunFTW"/>
    <n v="1000"/>
    <n v="1"/>
    <x v="2"/>
    <x v="4"/>
    <s v="GBP"/>
    <n v="1407425717"/>
    <n v="1404833717"/>
    <b v="0"/>
    <n v="1"/>
    <b v="0"/>
    <s v="games/mobile games"/>
    <n v="1E-3"/>
    <n v="1"/>
    <x v="2"/>
    <x v="29"/>
    <x v="3198"/>
    <d v="2014-08-07T15:35:17"/>
  </r>
  <r>
    <x v="319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.0499999999999999E-3"/>
    <n v="10.5"/>
    <x v="2"/>
    <x v="29"/>
    <x v="3199"/>
    <d v="2016-06-05T06:21:33"/>
  </r>
  <r>
    <x v="320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2.2000000000000001E-3"/>
    <n v="3.6666666666666665"/>
    <x v="2"/>
    <x v="29"/>
    <x v="3200"/>
    <d v="2014-11-26T00:55:00"/>
  </r>
  <r>
    <x v="320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n v="0"/>
    <x v="2"/>
    <x v="29"/>
    <x v="3201"/>
    <d v="2015-12-24T21:47:48"/>
  </r>
  <r>
    <x v="320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s v="games/mobile games"/>
    <n v="0.14380000000000001"/>
    <n v="110.61538461538461"/>
    <x v="2"/>
    <x v="29"/>
    <x v="3202"/>
    <d v="2017-01-01T02:46:11"/>
  </r>
  <r>
    <x v="320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s v="games/mobile games"/>
    <n v="6.6666666666666671E-3"/>
    <n v="20"/>
    <x v="2"/>
    <x v="29"/>
    <x v="3203"/>
    <d v="2014-07-31T09:46:21"/>
  </r>
  <r>
    <x v="320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4.0000000000000003E-5"/>
    <n v="1"/>
    <x v="2"/>
    <x v="29"/>
    <x v="3204"/>
    <d v="2014-11-29T04:33:00"/>
  </r>
  <r>
    <x v="320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0.05"/>
    <n v="50"/>
    <x v="2"/>
    <x v="29"/>
    <x v="3205"/>
    <d v="2016-08-06T23:44:54"/>
  </r>
  <r>
    <x v="320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b v="0"/>
    <n v="6"/>
    <b v="0"/>
    <s v="games/mobile games"/>
    <n v="6.4439140811455853E-2"/>
    <n v="45"/>
    <x v="2"/>
    <x v="29"/>
    <x v="3206"/>
    <d v="2015-12-19T16:07:09"/>
  </r>
  <r>
    <x v="320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39500000000000002"/>
    <n v="253.2051282051282"/>
    <x v="2"/>
    <x v="29"/>
    <x v="3207"/>
    <d v="2016-04-23T19:40:21"/>
  </r>
  <r>
    <x v="320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3.5714285714285713E-3"/>
    <n v="31.25"/>
    <x v="2"/>
    <x v="29"/>
    <x v="3208"/>
    <d v="2017-01-21T21:45:31"/>
  </r>
  <r>
    <x v="320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6.2500000000000001E-4"/>
    <n v="5"/>
    <x v="2"/>
    <x v="29"/>
    <x v="3209"/>
    <d v="2015-01-01T08:20:26"/>
  </r>
  <r>
    <x v="321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s v="games/mobile games"/>
    <n v="0"/>
    <n v="0"/>
    <x v="2"/>
    <x v="29"/>
    <x v="3210"/>
    <d v="2015-08-06T11:05:21"/>
  </r>
  <r>
    <x v="321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2"/>
    <x v="29"/>
    <x v="3211"/>
    <d v="2015-07-09T16:47:30"/>
  </r>
  <r>
    <x v="321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2"/>
    <x v="29"/>
    <x v="3212"/>
    <d v="2015-02-17T00:08:47"/>
  </r>
  <r>
    <x v="321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4.1333333333333335E-3"/>
    <n v="23.25"/>
    <x v="2"/>
    <x v="29"/>
    <x v="3213"/>
    <d v="2015-12-17T04:38:46"/>
  </r>
  <r>
    <x v="3214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s v="games/mobile games"/>
    <n v="0"/>
    <n v="0"/>
    <x v="2"/>
    <x v="29"/>
    <x v="3214"/>
    <d v="2015-01-26T07:12:21"/>
  </r>
  <r>
    <x v="32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33333333333326E-2"/>
    <n v="90.9375"/>
    <x v="2"/>
    <x v="29"/>
    <x v="3215"/>
    <d v="2017-03-08T07:30:00"/>
  </r>
  <r>
    <x v="3216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4.0000000000000001E-3"/>
    <n v="5"/>
    <x v="2"/>
    <x v="29"/>
    <x v="3216"/>
    <d v="2014-06-12T19:08:05"/>
  </r>
  <r>
    <x v="3217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2892307692307691"/>
    <n v="58.083333333333336"/>
    <x v="2"/>
    <x v="29"/>
    <x v="3217"/>
    <d v="2014-05-04T17:11:40"/>
  </r>
  <r>
    <x v="3218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s v="games/mobile games"/>
    <n v="3.6363636363636364E-5"/>
    <n v="2"/>
    <x v="2"/>
    <x v="29"/>
    <x v="3218"/>
    <d v="2016-11-06T09:49:07"/>
  </r>
  <r>
    <x v="3219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5.0000000000000001E-3"/>
    <n v="62.5"/>
    <x v="2"/>
    <x v="29"/>
    <x v="3219"/>
    <d v="2017-03-01T04:00:00"/>
  </r>
  <r>
    <x v="3220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5.0000000000000001E-4"/>
    <n v="10"/>
    <x v="2"/>
    <x v="29"/>
    <x v="3220"/>
    <d v="2016-11-05T22:11:52"/>
  </r>
  <r>
    <x v="3221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680000000000001E-2"/>
    <n v="71.588235294117652"/>
    <x v="2"/>
    <x v="29"/>
    <x v="3221"/>
    <d v="2015-12-15T07:59:00"/>
  </r>
  <r>
    <x v="3222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2"/>
    <x v="29"/>
    <x v="3222"/>
    <d v="2017-01-04T00:04:09"/>
  </r>
  <r>
    <x v="3223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0314285714285715"/>
    <n v="32.81818181818182"/>
    <x v="2"/>
    <x v="29"/>
    <x v="3223"/>
    <d v="2016-01-31T04:17:00"/>
  </r>
  <r>
    <x v="3224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178461538461538"/>
    <n v="49.11578947368421"/>
    <x v="2"/>
    <x v="29"/>
    <x v="3224"/>
    <d v="2014-11-20T19:48:21"/>
  </r>
  <r>
    <x v="3225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E-2"/>
    <n v="16.307692307692307"/>
    <x v="2"/>
    <x v="29"/>
    <x v="3225"/>
    <d v="2015-06-30T03:06:42"/>
  </r>
  <r>
    <x v="3226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s v="games/mobile games"/>
    <n v="4.4999999999999997E-3"/>
    <n v="18"/>
    <x v="2"/>
    <x v="29"/>
    <x v="3226"/>
    <d v="2015-07-08T16:45:00"/>
  </r>
  <r>
    <x v="3227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1.6249999999999999E-4"/>
    <n v="13"/>
    <x v="2"/>
    <x v="29"/>
    <x v="3227"/>
    <d v="2016-06-28T23:15:33"/>
  </r>
  <r>
    <x v="3228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5.1000000000000004E-3"/>
    <n v="17"/>
    <x v="2"/>
    <x v="29"/>
    <x v="3228"/>
    <d v="2016-08-06T21:35:08"/>
  </r>
  <r>
    <x v="3229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n v="0"/>
    <x v="2"/>
    <x v="29"/>
    <x v="3229"/>
    <d v="2014-06-16T06:50:05"/>
  </r>
  <r>
    <x v="3230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2"/>
    <x v="29"/>
    <x v="3230"/>
    <d v="2015-03-01T00:42:05"/>
  </r>
  <r>
    <x v="3231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n v="0"/>
    <x v="2"/>
    <x v="29"/>
    <x v="3231"/>
    <d v="2014-06-13T00:12:35"/>
  </r>
  <r>
    <x v="3232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  <x v="3232"/>
    <d v="2016-03-14T14:35:29"/>
  </r>
  <r>
    <x v="3233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s v="games/mobile games"/>
    <n v="0.20080000000000001"/>
    <n v="41.833333333333336"/>
    <x v="2"/>
    <x v="29"/>
    <x v="3233"/>
    <d v="2016-03-30T12:36:20"/>
  </r>
  <r>
    <x v="3234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.4158609339642042E-2"/>
    <n v="41.583333333333336"/>
    <x v="0"/>
    <x v="15"/>
    <x v="3234"/>
    <d v="2014-07-29T00:29:40"/>
  </r>
  <r>
    <x v="3235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344"/>
    <n v="33.761904761904759"/>
    <x v="0"/>
    <x v="15"/>
    <x v="3235"/>
    <d v="2014-12-19T19:38:00"/>
  </r>
  <r>
    <x v="3236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189999999999997"/>
    <n v="70.61702127659575"/>
    <x v="0"/>
    <x v="15"/>
    <x v="3236"/>
    <d v="2015-12-28T06:00:00"/>
  </r>
  <r>
    <x v="3237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7579999999999999"/>
    <n v="167.15151515151516"/>
    <x v="0"/>
    <x v="15"/>
    <x v="3237"/>
    <d v="2014-10-29T22:45:00"/>
  </r>
  <r>
    <x v="323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2839999999999996"/>
    <n v="128.61988304093566"/>
    <x v="0"/>
    <x v="15"/>
    <x v="3238"/>
    <d v="2016-07-05T04:59:00"/>
  </r>
  <r>
    <x v="3239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880000000000003E-2"/>
    <n v="65.41379310344827"/>
    <x v="0"/>
    <x v="15"/>
    <x v="3239"/>
    <d v="2014-11-10T21:34:49"/>
  </r>
  <r>
    <x v="3240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s v="technology/makerspaces"/>
    <n v="0.50380952380952382"/>
    <n v="117.55555555555556"/>
    <x v="0"/>
    <x v="15"/>
    <x v="3240"/>
    <d v="2016-05-22T14:59:34"/>
  </r>
  <r>
    <x v="3241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7512820512820512"/>
    <n v="126.48148148148148"/>
    <x v="0"/>
    <x v="15"/>
    <x v="3241"/>
    <d v="2014-07-03T00:42:23"/>
  </r>
  <r>
    <x v="3242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15"/>
    <x v="3242"/>
    <d v="2015-09-24T19:09:25"/>
  </r>
  <r>
    <x v="3243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3.3E-3"/>
    <n v="44"/>
    <x v="0"/>
    <x v="15"/>
    <x v="3243"/>
    <d v="2015-02-28T00:01:34"/>
  </r>
  <r>
    <x v="3244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15"/>
    <x v="3244"/>
    <d v="2016-04-06T04:04:51"/>
  </r>
  <r>
    <x v="3245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142857142857144"/>
    <n v="52.916666666666664"/>
    <x v="5"/>
    <x v="30"/>
    <x v="3245"/>
    <d v="2013-11-22T12:35:13"/>
  </r>
  <r>
    <x v="3246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44444444444444E-2"/>
    <n v="50.5"/>
    <x v="5"/>
    <x v="30"/>
    <x v="3246"/>
    <d v="2016-09-16T23:10:04"/>
  </r>
  <r>
    <x v="3247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s v="music/jazz"/>
    <n v="3.3999999999999998E-3"/>
    <n v="42.5"/>
    <x v="5"/>
    <x v="30"/>
    <x v="3247"/>
    <d v="2013-11-11T14:19:08"/>
  </r>
  <r>
    <x v="3248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4999999999999998E-2"/>
    <n v="18"/>
    <x v="5"/>
    <x v="30"/>
    <x v="3248"/>
    <d v="2012-02-12T02:49:26"/>
  </r>
  <r>
    <x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1538461538461541"/>
    <n v="34.177215189873415"/>
    <x v="5"/>
    <x v="30"/>
    <x v="3249"/>
    <d v="2013-10-16T09:59:00"/>
  </r>
  <r>
    <x v="325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54545454545454E-2"/>
    <n v="22.5"/>
    <x v="5"/>
    <x v="30"/>
    <x v="3250"/>
    <d v="2013-01-16T18:33:17"/>
  </r>
  <r>
    <x v="3251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285714285714286"/>
    <n v="58.18181818181818"/>
    <x v="5"/>
    <x v="30"/>
    <x v="3251"/>
    <d v="2015-02-28T15:10:00"/>
  </r>
  <r>
    <x v="325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02"/>
    <n v="109.18181818181819"/>
    <x v="5"/>
    <x v="30"/>
    <x v="3252"/>
    <d v="2009-12-01T04:59:00"/>
  </r>
  <r>
    <x v="325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1.1111111111111111E-3"/>
    <n v="50"/>
    <x v="5"/>
    <x v="30"/>
    <x v="3253"/>
    <d v="2014-01-07T00:39:58"/>
  </r>
  <r>
    <x v="3254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1818181818181818"/>
    <n v="346.66666666666669"/>
    <x v="5"/>
    <x v="30"/>
    <x v="3254"/>
    <d v="2013-04-08T19:17:37"/>
  </r>
  <r>
    <x v="325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s v="music/jazz"/>
    <n v="3.0999999999999999E-3"/>
    <n v="12.4"/>
    <x v="5"/>
    <x v="30"/>
    <x v="3255"/>
    <d v="2013-09-01T00:32:03"/>
  </r>
  <r>
    <x v="3256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166666666666669E-2"/>
    <n v="27.083333333333332"/>
    <x v="5"/>
    <x v="30"/>
    <x v="3256"/>
    <d v="2013-11-29T14:28:15"/>
  </r>
  <r>
    <x v="3257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8.1250000000000003E-3"/>
    <n v="32.5"/>
    <x v="5"/>
    <x v="30"/>
    <x v="3257"/>
    <d v="2011-03-10T19:48:47"/>
  </r>
  <r>
    <x v="3258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857142857142857E-2"/>
    <n v="9"/>
    <x v="5"/>
    <x v="30"/>
    <x v="3258"/>
    <d v="2012-11-11T05:00:40"/>
  </r>
  <r>
    <x v="3259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333333333333335"/>
    <n v="34.761904761904759"/>
    <x v="5"/>
    <x v="30"/>
    <x v="3259"/>
    <d v="2013-05-04T14:00:34"/>
  </r>
  <r>
    <x v="326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5"/>
    <x v="30"/>
    <x v="3260"/>
    <d v="2015-09-21T17:22:11"/>
  </r>
  <r>
    <x v="3261"/>
    <s v="Sound Of Dobells"/>
    <s v="What was the greatest record shop ever?  DOBELLS!"/>
    <n v="3152"/>
    <n v="1286"/>
    <x v="2"/>
    <x v="4"/>
    <s v="GBP"/>
    <n v="1359978927"/>
    <n v="1357127727"/>
    <b v="0"/>
    <n v="45"/>
    <b v="0"/>
    <s v="music/jazz"/>
    <n v="0.40799492385786801"/>
    <n v="28.577777777777779"/>
    <x v="5"/>
    <x v="30"/>
    <x v="3261"/>
    <d v="2013-02-04T11:55:27"/>
  </r>
  <r>
    <x v="3262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7549999999999999"/>
    <n v="46.586206896551722"/>
    <x v="5"/>
    <x v="30"/>
    <x v="3262"/>
    <d v="2013-12-19T18:56:00"/>
  </r>
  <r>
    <x v="3263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2999999999999999E-2"/>
    <n v="32.5"/>
    <x v="5"/>
    <x v="30"/>
    <x v="3263"/>
    <d v="2010-12-23T05:35:24"/>
  </r>
  <r>
    <x v="32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0666666666666664"/>
    <n v="21.466666666666665"/>
    <x v="5"/>
    <x v="30"/>
    <x v="3264"/>
    <d v="2012-05-29T19:55:05"/>
  </r>
  <r>
    <x v="3265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4.1999999999999997E-3"/>
    <n v="10.5"/>
    <x v="5"/>
    <x v="30"/>
    <x v="3265"/>
    <d v="2016-03-30T19:23:22"/>
  </r>
  <r>
    <x v="326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5"/>
    <x v="30"/>
    <x v="3266"/>
    <d v="2010-06-08T19:11:00"/>
  </r>
  <r>
    <x v="3267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3.0000000000000001E-3"/>
    <n v="30"/>
    <x v="5"/>
    <x v="30"/>
    <x v="3267"/>
    <d v="2014-08-30T15:30:00"/>
  </r>
  <r>
    <x v="3268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000000000000001E-2"/>
    <n v="40"/>
    <x v="5"/>
    <x v="30"/>
    <x v="3268"/>
    <d v="2012-09-23T02:25:00"/>
  </r>
  <r>
    <x v="3269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3.0200000000000001E-3"/>
    <n v="50.333333333333336"/>
    <x v="5"/>
    <x v="30"/>
    <x v="3269"/>
    <d v="2016-01-03T01:55:37"/>
  </r>
  <r>
    <x v="3270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153846153846153E-2"/>
    <n v="32.666666666666664"/>
    <x v="5"/>
    <x v="30"/>
    <x v="3270"/>
    <d v="2011-01-24T05:45:26"/>
  </r>
  <r>
    <x v="3271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5"/>
    <x v="30"/>
    <x v="3271"/>
    <d v="2014-03-13T03:33:10"/>
  </r>
  <r>
    <x v="3272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5"/>
    <x v="30"/>
    <x v="3272"/>
    <d v="2011-09-11T04:37:03"/>
  </r>
  <r>
    <x v="3273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5"/>
    <x v="30"/>
    <x v="3273"/>
    <d v="2010-07-27T04:59:00"/>
  </r>
  <r>
    <x v="3274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00000000000001E-2"/>
    <n v="65"/>
    <x v="5"/>
    <x v="30"/>
    <x v="3274"/>
    <d v="2012-07-23T04:00:00"/>
  </r>
  <r>
    <x v="3275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s v="music/jazz"/>
    <n v="0.22363636363636363"/>
    <n v="24.6"/>
    <x v="5"/>
    <x v="30"/>
    <x v="3275"/>
    <d v="2017-03-03T13:05:19"/>
  </r>
  <r>
    <x v="3276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5"/>
    <x v="30"/>
    <x v="3276"/>
    <d v="2014-01-24T00:07:25"/>
  </r>
  <r>
    <x v="3277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8.5714285714285719E-3"/>
    <n v="15"/>
    <x v="5"/>
    <x v="30"/>
    <x v="3277"/>
    <d v="2012-12-11T03:37:27"/>
  </r>
  <r>
    <x v="3278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066666666666662E-2"/>
    <n v="82.583333333333329"/>
    <x v="5"/>
    <x v="30"/>
    <x v="3278"/>
    <d v="2012-05-05T03:20:19"/>
  </r>
  <r>
    <x v="3279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5"/>
    <x v="30"/>
    <x v="3279"/>
    <d v="2012-08-25T18:19:07"/>
  </r>
  <r>
    <x v="3280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692307692307696E-2"/>
    <n v="41.666666666666664"/>
    <x v="5"/>
    <x v="30"/>
    <x v="3280"/>
    <d v="2012-03-01T04:59:00"/>
  </r>
  <r>
    <x v="3281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5"/>
    <x v="30"/>
    <x v="3281"/>
    <d v="2010-10-22T05:00:00"/>
  </r>
  <r>
    <x v="3282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6.0000000000000001E-3"/>
    <n v="30"/>
    <x v="5"/>
    <x v="30"/>
    <x v="3282"/>
    <d v="2014-07-14T02:30:00"/>
  </r>
  <r>
    <x v="3283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s v="music/jazz"/>
    <n v="5.0256410256410255E-2"/>
    <n v="19.600000000000001"/>
    <x v="5"/>
    <x v="30"/>
    <x v="3283"/>
    <d v="2014-12-01T22:59:21"/>
  </r>
  <r>
    <x v="3284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5.0000000000000001E-3"/>
    <n v="100"/>
    <x v="5"/>
    <x v="30"/>
    <x v="3284"/>
    <d v="2012-12-19T15:24:05"/>
  </r>
  <r>
    <x v="3285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5"/>
    <x v="30"/>
    <x v="3285"/>
    <d v="2013-11-14T17:07:02"/>
  </r>
  <r>
    <x v="328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09"/>
    <n v="231.75"/>
    <x v="5"/>
    <x v="30"/>
    <x v="3286"/>
    <d v="2011-12-12T05:06:16"/>
  </r>
  <r>
    <x v="3287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037037037037037"/>
    <n v="189.33333333333334"/>
    <x v="5"/>
    <x v="30"/>
    <x v="3287"/>
    <d v="2014-10-01T12:43:13"/>
  </r>
  <r>
    <x v="3288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1999999999999999E-2"/>
    <n v="55"/>
    <x v="5"/>
    <x v="30"/>
    <x v="3288"/>
    <d v="2014-11-22T00:02:03"/>
  </r>
  <r>
    <x v="3289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09"/>
    <n v="21.8"/>
    <x v="5"/>
    <x v="30"/>
    <x v="3289"/>
    <d v="2013-02-13T22:37:49"/>
  </r>
  <r>
    <x v="3290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666666666666668E-2"/>
    <n v="32"/>
    <x v="5"/>
    <x v="30"/>
    <x v="3290"/>
    <d v="2013-11-27T22:08:31"/>
  </r>
  <r>
    <x v="329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5"/>
    <x v="30"/>
    <x v="3291"/>
    <d v="2010-07-08T22:40:00"/>
  </r>
  <r>
    <x v="3292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5"/>
    <x v="30"/>
    <x v="3292"/>
    <d v="2012-05-14T19:44:55"/>
  </r>
  <r>
    <x v="3293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0862068965517241"/>
    <n v="56.25"/>
    <x v="5"/>
    <x v="30"/>
    <x v="3293"/>
    <d v="2012-11-18T00:00:00"/>
  </r>
  <r>
    <x v="3294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5"/>
    <x v="30"/>
    <x v="3294"/>
    <d v="2012-04-09T04:42:49"/>
  </r>
  <r>
    <x v="329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333333333333336"/>
    <n v="69"/>
    <x v="5"/>
    <x v="30"/>
    <x v="3295"/>
    <d v="2010-06-25T21:32:00"/>
  </r>
  <r>
    <x v="3296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s v="music/jazz"/>
    <n v="6.5500000000000003E-2"/>
    <n v="18.714285714285715"/>
    <x v="5"/>
    <x v="30"/>
    <x v="3296"/>
    <d v="2014-03-16T22:00:00"/>
  </r>
  <r>
    <x v="3297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4536842105263159"/>
    <n v="46.033333333333331"/>
    <x v="5"/>
    <x v="30"/>
    <x v="3297"/>
    <d v="2013-03-22T22:15:45"/>
  </r>
  <r>
    <x v="329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5"/>
    <x v="30"/>
    <x v="3298"/>
    <d v="2014-05-12T04:03:29"/>
  </r>
  <r>
    <x v="3299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s v="music/jazz"/>
    <n v="0.30399999999999999"/>
    <n v="50.666666666666664"/>
    <x v="5"/>
    <x v="30"/>
    <x v="3299"/>
    <d v="2014-05-04T06:00:00"/>
  </r>
  <r>
    <x v="3300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285714285714285E-2"/>
    <n v="25"/>
    <x v="5"/>
    <x v="30"/>
    <x v="3300"/>
    <d v="2016-01-29T08:00:29"/>
  </r>
  <r>
    <x v="3301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5"/>
    <x v="30"/>
    <x v="3301"/>
    <d v="2012-01-18T20:00:00"/>
  </r>
  <r>
    <x v="330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428571428571429E-2"/>
    <n v="20"/>
    <x v="5"/>
    <x v="30"/>
    <x v="3302"/>
    <d v="2013-11-03T20:09:17"/>
  </r>
  <r>
    <x v="3303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3.5714285714285713E-3"/>
    <n v="25"/>
    <x v="5"/>
    <x v="30"/>
    <x v="3303"/>
    <d v="2012-09-02T11:30:48"/>
  </r>
  <r>
    <x v="330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45454545454545E-2"/>
    <n v="20"/>
    <x v="5"/>
    <x v="30"/>
    <x v="3304"/>
    <d v="2013-06-30T19:58:00"/>
  </r>
  <r>
    <x v="3305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894179894179893E-2"/>
    <n v="14.125"/>
    <x v="5"/>
    <x v="16"/>
    <x v="3305"/>
    <d v="2012-10-30T07:42:18"/>
  </r>
  <r>
    <x v="3306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8.0000000000000002E-3"/>
    <n v="30"/>
    <x v="5"/>
    <x v="16"/>
    <x v="3306"/>
    <d v="2012-01-14T06:01:26"/>
  </r>
  <r>
    <x v="3307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0133333333333334"/>
    <n v="21.571428571428573"/>
    <x v="5"/>
    <x v="16"/>
    <x v="3307"/>
    <d v="2011-09-06T20:39:10"/>
  </r>
  <r>
    <x v="3308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002"/>
    <n v="83.375"/>
    <x v="5"/>
    <x v="16"/>
    <x v="3308"/>
    <d v="2016-03-02T22:27:15"/>
  </r>
  <r>
    <x v="3309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5"/>
    <x v="16"/>
    <x v="3309"/>
    <d v="2012-05-12T02:31:00"/>
  </r>
  <r>
    <x v="3310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4285714285715"/>
    <x v="5"/>
    <x v="16"/>
    <x v="3310"/>
    <d v="2016-12-30T22:35:11"/>
  </r>
  <r>
    <x v="3311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85714285714285"/>
    <x v="5"/>
    <x v="16"/>
    <x v="3311"/>
    <d v="2016-09-15T20:53:33"/>
  </r>
  <r>
    <x v="3312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5"/>
    <x v="16"/>
    <x v="3312"/>
    <d v="2012-05-27T23:00:55"/>
  </r>
  <r>
    <x v="3313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1999999999999995E-2"/>
    <n v="18"/>
    <x v="5"/>
    <x v="16"/>
    <x v="3313"/>
    <d v="2011-09-01T06:00:00"/>
  </r>
  <r>
    <x v="331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12800000000005E-2"/>
    <n v="73.760000000000005"/>
    <x v="5"/>
    <x v="16"/>
    <x v="3314"/>
    <d v="2014-10-05T18:49:03"/>
  </r>
  <r>
    <x v="3315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666666666666664E-2"/>
    <n v="31.25"/>
    <x v="5"/>
    <x v="16"/>
    <x v="3315"/>
    <d v="2013-11-21T17:46:19"/>
  </r>
  <r>
    <x v="3316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00000000000001E-2"/>
    <n v="28.888888888888889"/>
    <x v="5"/>
    <x v="16"/>
    <x v="3316"/>
    <d v="2014-08-21T00:45:30"/>
  </r>
  <r>
    <x v="331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0749999999999997"/>
    <n v="143.8235294117647"/>
    <x v="5"/>
    <x v="16"/>
    <x v="3317"/>
    <d v="2010-08-01T04:00:00"/>
  </r>
  <r>
    <x v="3318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5"/>
    <x v="16"/>
    <x v="3318"/>
    <d v="2015-04-01T20:32:43"/>
  </r>
  <r>
    <x v="3319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169999999999999"/>
    <n v="147.81132075471697"/>
    <x v="5"/>
    <x v="16"/>
    <x v="3319"/>
    <d v="2016-06-05T23:33:30"/>
  </r>
  <r>
    <x v="332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375000000000001E-2"/>
    <n v="27.857142857142858"/>
    <x v="5"/>
    <x v="16"/>
    <x v="3320"/>
    <d v="2010-10-25T03:03:49"/>
  </r>
  <r>
    <x v="3321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4444444444443"/>
    <x v="5"/>
    <x v="16"/>
    <x v="3321"/>
    <d v="2015-08-28T04:00:00"/>
  </r>
  <r>
    <x v="3322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5"/>
    <x v="16"/>
    <x v="3322"/>
    <d v="2012-11-28T17:31:48"/>
  </r>
  <r>
    <x v="3323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000000000000001E-2"/>
    <n v="35"/>
    <x v="5"/>
    <x v="16"/>
    <x v="3323"/>
    <d v="2012-01-15T18:11:50"/>
  </r>
  <r>
    <x v="3324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333333333333335"/>
    <n v="35"/>
    <x v="5"/>
    <x v="16"/>
    <x v="3324"/>
    <d v="2011-05-28T02:22:42"/>
  </r>
  <r>
    <x v="3325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s v="technology/gadgets"/>
    <n v="2.696969696969697E-2"/>
    <n v="106.8"/>
    <x v="0"/>
    <x v="31"/>
    <x v="3325"/>
    <d v="2015-05-22T13:00:00"/>
  </r>
  <r>
    <x v="3326"/>
    <s v="Cardboard reality"/>
    <s v="Virtual reality is expensive, here is the solution. I've created a VR device out of cardboard. I present: World's cheapest VR Device."/>
    <n v="1000"/>
    <n v="12"/>
    <x v="2"/>
    <x v="18"/>
    <s v="EUR"/>
    <n v="1425495447"/>
    <n v="1422903447"/>
    <b v="0"/>
    <n v="3"/>
    <b v="0"/>
    <s v="technology/gadgets"/>
    <n v="1.2E-2"/>
    <n v="4"/>
    <x v="0"/>
    <x v="31"/>
    <x v="3326"/>
    <d v="2015-03-04T18:57:27"/>
  </r>
  <r>
    <x v="3327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6600000000000003"/>
    <n v="34.097560975609753"/>
    <x v="0"/>
    <x v="31"/>
    <x v="3327"/>
    <d v="2017-01-27T18:29:51"/>
  </r>
  <r>
    <x v="3328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1E-3"/>
    <n v="25"/>
    <x v="0"/>
    <x v="31"/>
    <x v="3328"/>
    <d v="2016-01-02T16:27:01"/>
  </r>
  <r>
    <x v="3329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1.6800000000000001E-3"/>
    <n v="10.5"/>
    <x v="0"/>
    <x v="31"/>
    <x v="3329"/>
    <d v="2014-09-07T22:13:14"/>
  </r>
  <r>
    <x v="3330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2759999999999998"/>
    <n v="215.95959595959596"/>
    <x v="0"/>
    <x v="31"/>
    <x v="3330"/>
    <d v="2016-06-23T16:06:23"/>
  </r>
  <r>
    <x v="3331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2.8333333333333335E-3"/>
    <n v="21.25"/>
    <x v="0"/>
    <x v="31"/>
    <x v="3331"/>
    <d v="2014-05-23T14:05:25"/>
  </r>
  <r>
    <x v="333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19999999999999E-2"/>
    <n v="108.25"/>
    <x v="0"/>
    <x v="31"/>
    <x v="3332"/>
    <d v="2016-12-29T22:01:40"/>
  </r>
  <r>
    <x v="3333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111428571428572"/>
    <n v="129.97368421052633"/>
    <x v="0"/>
    <x v="31"/>
    <x v="3333"/>
    <d v="2014-10-23T10:17:59"/>
  </r>
  <r>
    <x v="3334"/>
    <s v="Thinking Cleaner, Wifi for iRobotÂ® RoombaÂ® 700 &amp; 800 series"/>
    <s v="Thinking Cleaner is an add-on for your iRobotÂ® RoombaÂ® 700/800 that makes it smarter and aware of its owner."/>
    <n v="85000"/>
    <n v="33486"/>
    <x v="2"/>
    <x v="18"/>
    <s v="EUR"/>
    <n v="1446331500"/>
    <n v="1442531217"/>
    <b v="0"/>
    <n v="285"/>
    <b v="0"/>
    <s v="technology/gadgets"/>
    <n v="0.39395294117647056"/>
    <n v="117.49473684210527"/>
    <x v="0"/>
    <x v="31"/>
    <x v="3334"/>
    <d v="2015-10-31T22:45:00"/>
  </r>
  <r>
    <x v="3335"/>
    <s v="Charge Furniture"/>
    <s v="Charge furniture, making it simple and comfortable to charge your USB devices without leaving the comfort of your couch or armchair"/>
    <n v="42500"/>
    <n v="10"/>
    <x v="2"/>
    <x v="7"/>
    <s v="NZD"/>
    <n v="1407545334"/>
    <n v="1404953334"/>
    <b v="0"/>
    <n v="1"/>
    <b v="0"/>
    <s v="technology/gadgets"/>
    <n v="2.3529411764705883E-4"/>
    <n v="10"/>
    <x v="0"/>
    <x v="31"/>
    <x v="3335"/>
    <d v="2014-08-09T00:48:54"/>
  </r>
  <r>
    <x v="3336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299999999999997"/>
    <n v="70.595238095238102"/>
    <x v="0"/>
    <x v="31"/>
    <x v="3336"/>
    <d v="2015-06-04T05:26:00"/>
  </r>
  <r>
    <x v="3337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s v="technology/gadgets"/>
    <n v="1.3270833333333334E-2"/>
    <n v="24.5"/>
    <x v="0"/>
    <x v="31"/>
    <x v="3337"/>
    <d v="2014-10-08T12:16:18"/>
  </r>
  <r>
    <x v="33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090090090090086E-2"/>
    <n v="30"/>
    <x v="0"/>
    <x v="31"/>
    <x v="3338"/>
    <d v="2014-11-01T03:59:00"/>
  </r>
  <r>
    <x v="3339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E-2"/>
    <n v="2"/>
    <x v="0"/>
    <x v="31"/>
    <x v="3339"/>
    <d v="2014-09-02T01:10:22"/>
  </r>
  <r>
    <x v="3340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5.1000000000000004E-3"/>
    <n v="17"/>
    <x v="0"/>
    <x v="31"/>
    <x v="3340"/>
    <d v="2016-11-07T18:12:55"/>
  </r>
  <r>
    <x v="3341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x v="31"/>
    <x v="3341"/>
    <d v="2017-02-10T06:28:53"/>
  </r>
  <r>
    <x v="334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E-2"/>
    <n v="28.888888888888889"/>
    <x v="0"/>
    <x v="31"/>
    <x v="3342"/>
    <d v="2014-08-12T18:57:31"/>
  </r>
  <r>
    <x v="3343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399999999999998"/>
    <n v="29.625"/>
    <x v="0"/>
    <x v="31"/>
    <x v="3343"/>
    <d v="2015-05-19T21:00:49"/>
  </r>
  <r>
    <x v="3344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s v="technology/gadgets"/>
    <n v="0.43030000000000002"/>
    <n v="40.980952380952381"/>
    <x v="0"/>
    <x v="31"/>
    <x v="3344"/>
    <d v="2015-10-21T23:00:00"/>
  </r>
  <r>
    <x v="3345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4"/>
    <x v="32"/>
    <x v="3345"/>
    <d v="2015-04-29T04:22:00"/>
  </r>
  <r>
    <x v="3346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1.25E-3"/>
    <n v="100"/>
    <x v="4"/>
    <x v="32"/>
    <x v="3346"/>
    <d v="2014-10-02T17:56:32"/>
  </r>
  <r>
    <x v="3347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33333333333333E-2"/>
    <n v="44.166666666666664"/>
    <x v="4"/>
    <x v="32"/>
    <x v="3347"/>
    <d v="2014-05-02T22:52:53"/>
  </r>
  <r>
    <x v="3348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s v="food/food trucks"/>
    <n v="0"/>
    <n v="0"/>
    <x v="4"/>
    <x v="32"/>
    <x v="3348"/>
    <d v="2014-10-19T23:19:43"/>
  </r>
  <r>
    <x v="3349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4.8666666666666667E-3"/>
    <n v="24.333333333333332"/>
    <x v="4"/>
    <x v="32"/>
    <x v="3349"/>
    <d v="2016-12-01T05:06:21"/>
  </r>
  <r>
    <x v="3350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1.5E-3"/>
    <n v="37.5"/>
    <x v="4"/>
    <x v="32"/>
    <x v="3350"/>
    <d v="2016-06-16T17:02:46"/>
  </r>
  <r>
    <x v="3351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008"/>
    <n v="42"/>
    <x v="4"/>
    <x v="32"/>
    <x v="3351"/>
    <d v="2016-01-08T22:54:35"/>
  </r>
  <r>
    <x v="3352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4"/>
    <x v="32"/>
    <x v="3352"/>
    <d v="2015-09-07T02:27:43"/>
  </r>
  <r>
    <x v="3353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5.6937500000000002E-2"/>
    <n v="60.733333333333334"/>
    <x v="4"/>
    <x v="32"/>
    <x v="3353"/>
    <d v="2015-05-15T17:01:52"/>
  </r>
  <r>
    <x v="3354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6.2500000000000003E-3"/>
    <n v="50"/>
    <x v="4"/>
    <x v="32"/>
    <x v="3354"/>
    <d v="2015-06-18T17:08:25"/>
  </r>
  <r>
    <x v="3355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000000000000002E-2"/>
    <n v="108.33333333333333"/>
    <x v="4"/>
    <x v="32"/>
    <x v="3355"/>
    <d v="2015-09-06T02:36:46"/>
  </r>
  <r>
    <x v="3356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7.5199999999999998E-3"/>
    <n v="23.5"/>
    <x v="4"/>
    <x v="32"/>
    <x v="3356"/>
    <d v="2014-08-14T18:20:08"/>
  </r>
  <r>
    <x v="3357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4"/>
    <x v="32"/>
    <x v="3357"/>
    <d v="2015-02-24T01:42:42"/>
  </r>
  <r>
    <x v="3358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00000000000001E-2"/>
    <n v="50.333333333333336"/>
    <x v="4"/>
    <x v="32"/>
    <x v="3358"/>
    <d v="2014-12-05T16:04:4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4.6666666666666671E-3"/>
    <n v="11.666666666666666"/>
    <x v="4"/>
    <x v="32"/>
    <x v="3359"/>
    <d v="2014-12-09T02:12:08"/>
  </r>
  <r>
    <x v="3360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4"/>
    <x v="32"/>
    <x v="3360"/>
    <d v="2015-06-30T15:45:00"/>
  </r>
  <r>
    <x v="3361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E-2"/>
    <n v="60.789473684210527"/>
    <x v="4"/>
    <x v="32"/>
    <x v="3361"/>
    <d v="2015-03-28T02:43:06"/>
  </r>
  <r>
    <x v="3362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4"/>
    <x v="32"/>
    <x v="3362"/>
    <d v="2015-05-19T15:06:29"/>
  </r>
  <r>
    <x v="3363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5.8333333333333338E-4"/>
    <n v="17.5"/>
    <x v="4"/>
    <x v="32"/>
    <x v="3363"/>
    <d v="2014-09-25T16:24:24"/>
  </r>
  <r>
    <x v="3364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4"/>
    <x v="32"/>
    <x v="3364"/>
    <d v="2014-08-09T17:22:00"/>
  </r>
  <r>
    <x v="3365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4"/>
    <x v="32"/>
    <x v="3365"/>
    <d v="2016-06-18T17:23:02"/>
  </r>
  <r>
    <x v="3366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0705000000000001"/>
    <n v="82.82"/>
    <x v="4"/>
    <x v="32"/>
    <x v="3366"/>
    <d v="2014-07-06T05:08:50"/>
  </r>
  <r>
    <x v="3367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139999999999999"/>
    <n v="358.875"/>
    <x v="4"/>
    <x v="32"/>
    <x v="3367"/>
    <d v="2015-06-26T04:00:00"/>
  </r>
  <r>
    <x v="3368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16666666666667E-2"/>
    <n v="61.1875"/>
    <x v="4"/>
    <x v="32"/>
    <x v="3368"/>
    <d v="2014-09-12T17:38:15"/>
  </r>
  <r>
    <x v="3369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666666666666664E-2"/>
    <n v="340"/>
    <x v="4"/>
    <x v="32"/>
    <x v="3369"/>
    <d v="2016-09-22T01:17:45"/>
  </r>
  <r>
    <x v="3370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1.6999999999999999E-3"/>
    <n v="5.666666666666667"/>
    <x v="4"/>
    <x v="32"/>
    <x v="3370"/>
    <d v="2015-02-22T08:29:23"/>
  </r>
  <r>
    <x v="3371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s v="food/food trucks"/>
    <n v="4.0000000000000001E-3"/>
    <n v="50"/>
    <x v="4"/>
    <x v="32"/>
    <x v="3371"/>
    <d v="2015-05-30T21:26:11"/>
  </r>
  <r>
    <x v="3372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1E-3"/>
    <n v="25"/>
    <x v="4"/>
    <x v="32"/>
    <x v="3372"/>
    <d v="2014-11-13T20:18:47"/>
  </r>
  <r>
    <x v="3373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4"/>
    <x v="32"/>
    <x v="3373"/>
    <d v="2014-08-20T16:22:32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2.4000000000000001E-4"/>
    <n v="30"/>
    <x v="4"/>
    <x v="32"/>
    <x v="3374"/>
    <d v="2015-08-03T04:27:37"/>
  </r>
  <r>
    <x v="3375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06666666666667E-2"/>
    <n v="46.631578947368418"/>
    <x v="4"/>
    <x v="32"/>
    <x v="3375"/>
    <d v="2016-05-08T20:12:07"/>
  </r>
  <r>
    <x v="3376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250000000000002E-2"/>
    <n v="65"/>
    <x v="4"/>
    <x v="32"/>
    <x v="3376"/>
    <d v="2015-07-15T17:28:59"/>
  </r>
  <r>
    <x v="3377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5.7142857142857142E-5"/>
    <n v="10"/>
    <x v="4"/>
    <x v="32"/>
    <x v="3377"/>
    <d v="2017-03-06T13:00:00"/>
  </r>
  <r>
    <x v="3378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s v="food/food trucks"/>
    <n v="0"/>
    <n v="0"/>
    <x v="4"/>
    <x v="32"/>
    <x v="3378"/>
    <d v="2014-10-15T15:51:36"/>
  </r>
  <r>
    <x v="3379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6.666666666666667E-5"/>
    <n v="5"/>
    <x v="4"/>
    <x v="32"/>
    <x v="3379"/>
    <d v="2014-08-16T21:44:12"/>
  </r>
  <r>
    <x v="3380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s v="food/food trucks"/>
    <n v="5.3333333333333337E-2"/>
    <n v="640"/>
    <x v="4"/>
    <x v="32"/>
    <x v="3380"/>
    <d v="2015-10-28T17:17:07"/>
  </r>
  <r>
    <x v="3381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1749999999999999"/>
    <n v="69.117647058823536"/>
    <x v="4"/>
    <x v="32"/>
    <x v="3381"/>
    <d v="2014-06-28T19:21:54"/>
  </r>
  <r>
    <x v="3382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8.0000000000000007E-5"/>
    <n v="1.3333333333333333"/>
    <x v="4"/>
    <x v="32"/>
    <x v="3382"/>
    <d v="2015-03-01T08:08:41"/>
  </r>
  <r>
    <x v="3383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000000000000003E-2"/>
    <n v="10.5"/>
    <x v="4"/>
    <x v="32"/>
    <x v="3383"/>
    <d v="2017-01-12T16:42:00"/>
  </r>
  <r>
    <x v="3384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3333333333336"/>
    <x v="4"/>
    <x v="32"/>
    <x v="3384"/>
    <d v="2016-11-02T03:59:00"/>
  </r>
  <r>
    <x v="3385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7.1785714285714283E-3"/>
    <n v="22.333333333333332"/>
    <x v="4"/>
    <x v="32"/>
    <x v="3385"/>
    <d v="2016-03-05T19:44:56"/>
  </r>
  <r>
    <x v="3386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4.3333333333333331E-3"/>
    <n v="52"/>
    <x v="4"/>
    <x v="32"/>
    <x v="3386"/>
    <d v="2015-05-13T16:18:51"/>
  </r>
  <r>
    <x v="3387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s v="food/food trucks"/>
    <n v="0.16833333333333333"/>
    <n v="16.833333333333332"/>
    <x v="4"/>
    <x v="32"/>
    <x v="3387"/>
    <d v="2016-03-30T20:10:58"/>
  </r>
  <r>
    <x v="3388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4"/>
    <x v="32"/>
    <x v="3388"/>
    <d v="2016-01-03T00:56:47"/>
  </r>
  <r>
    <x v="3389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2520000000000001"/>
    <n v="56.3"/>
    <x v="4"/>
    <x v="32"/>
    <x v="3389"/>
    <d v="2016-09-03T14:02:55"/>
  </r>
  <r>
    <x v="3390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384615384615386"/>
    <n v="84.0625"/>
    <x v="4"/>
    <x v="32"/>
    <x v="3390"/>
    <d v="2015-01-19T02:39:50"/>
  </r>
  <r>
    <x v="339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259090909090909"/>
    <n v="168.39393939393941"/>
    <x v="4"/>
    <x v="32"/>
    <x v="3391"/>
    <d v="2015-04-11T06:00:00"/>
  </r>
  <r>
    <x v="3392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2E-3"/>
    <n v="15"/>
    <x v="4"/>
    <x v="32"/>
    <x v="3392"/>
    <d v="2014-11-06T04:22:37"/>
  </r>
  <r>
    <x v="3393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E-2"/>
    <n v="76.666666666666671"/>
    <x v="4"/>
    <x v="32"/>
    <x v="3393"/>
    <d v="2015-08-18T21:01:15"/>
  </r>
  <r>
    <x v="3394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n v="0"/>
    <x v="4"/>
    <x v="32"/>
    <x v="3394"/>
    <d v="2015-09-07T09:47:55"/>
  </r>
  <r>
    <x v="3395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6.0400000000000002E-3"/>
    <n v="50.333333333333336"/>
    <x v="4"/>
    <x v="32"/>
    <x v="3395"/>
    <d v="2015-08-25T17:34:42"/>
  </r>
  <r>
    <x v="33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b v="0"/>
    <n v="0"/>
    <b v="0"/>
    <s v="food/food trucks"/>
    <n v="0"/>
    <n v="0"/>
    <x v="4"/>
    <x v="32"/>
    <x v="3396"/>
    <d v="2016-11-26T18:41:13"/>
  </r>
  <r>
    <x v="3397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8.3333333333333332E-3"/>
    <n v="8.3333333333333339"/>
    <x v="4"/>
    <x v="32"/>
    <x v="3397"/>
    <d v="2014-05-31T23:30:00"/>
  </r>
  <r>
    <x v="3398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666666666666665E-2"/>
    <n v="35.384615384615387"/>
    <x v="4"/>
    <x v="32"/>
    <x v="3398"/>
    <d v="2015-08-22T03:59:00"/>
  </r>
  <r>
    <x v="3399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5.5833333333333334E-3"/>
    <n v="55.833333333333336"/>
    <x v="4"/>
    <x v="32"/>
    <x v="3399"/>
    <d v="2016-07-15T20:42:26"/>
  </r>
  <r>
    <x v="3400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.5000000000000001E-4"/>
    <n v="5"/>
    <x v="4"/>
    <x v="32"/>
    <x v="3400"/>
    <d v="2015-03-14T15:00:00"/>
  </r>
  <r>
    <x v="3401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4"/>
    <x v="32"/>
    <x v="3401"/>
    <d v="2014-08-10T21:13:07"/>
  </r>
  <r>
    <x v="3402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2.0000000000000001E-4"/>
    <n v="1"/>
    <x v="4"/>
    <x v="32"/>
    <x v="3402"/>
    <d v="2015-03-24T19:34:04"/>
  </r>
  <r>
    <x v="340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4"/>
    <x v="32"/>
    <x v="3403"/>
    <d v="2015-02-18T17:43:09"/>
  </r>
  <r>
    <x v="3404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4825133372851215"/>
    <n v="69.472222222222229"/>
    <x v="4"/>
    <x v="32"/>
    <x v="3404"/>
    <d v="2014-11-10T01:41:35"/>
  </r>
  <r>
    <x v="3405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1.6666666666666666E-4"/>
    <n v="1"/>
    <x v="4"/>
    <x v="32"/>
    <x v="3405"/>
    <d v="2015-02-21T16:29:56"/>
  </r>
  <r>
    <x v="3406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2E-3"/>
    <n v="1"/>
    <x v="4"/>
    <x v="32"/>
    <x v="3406"/>
    <d v="2015-03-11T16:23:56"/>
  </r>
  <r>
    <x v="3407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1.3333333333333334E-4"/>
    <n v="8"/>
    <x v="4"/>
    <x v="32"/>
    <x v="3407"/>
    <d v="2014-12-31T16:54:50"/>
  </r>
  <r>
    <x v="3408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E-2"/>
    <n v="34.444444444444443"/>
    <x v="4"/>
    <x v="32"/>
    <x v="3408"/>
    <d v="2014-10-27T21:25:08"/>
  </r>
  <r>
    <x v="3409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2.8571428571428574E-4"/>
    <n v="1"/>
    <x v="4"/>
    <x v="32"/>
    <x v="3409"/>
    <d v="2016-05-27T22:04:00"/>
  </r>
  <r>
    <x v="3410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4"/>
    <x v="32"/>
    <x v="3410"/>
    <d v="2015-08-08T04:04:52"/>
  </r>
  <r>
    <x v="3411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2.0000000000000002E-5"/>
    <n v="1"/>
    <x v="4"/>
    <x v="32"/>
    <x v="3411"/>
    <d v="2016-03-23T06:38:53"/>
  </r>
  <r>
    <x v="3412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2.8571428571428571E-5"/>
    <n v="1"/>
    <x v="4"/>
    <x v="32"/>
    <x v="3412"/>
    <d v="2015-03-12T17:49:11"/>
  </r>
  <r>
    <x v="341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.4321428571428572E-2"/>
    <n v="501.25"/>
    <x v="4"/>
    <x v="32"/>
    <x v="3413"/>
    <d v="2017-02-05T16:44:00"/>
  </r>
  <r>
    <x v="3414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7.0000000000000001E-3"/>
    <n v="10.5"/>
    <x v="4"/>
    <x v="32"/>
    <x v="3414"/>
    <d v="2016-02-12T03:08:24"/>
  </r>
  <r>
    <x v="3415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2.0000000000000002E-5"/>
    <n v="1"/>
    <x v="4"/>
    <x v="32"/>
    <x v="3415"/>
    <d v="2016-06-28T02:23:33"/>
  </r>
  <r>
    <x v="3416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1.4285714285714287E-4"/>
    <n v="1"/>
    <x v="4"/>
    <x v="32"/>
    <x v="3416"/>
    <d v="2015-03-08T05:14:57"/>
  </r>
  <r>
    <x v="3417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4"/>
    <x v="32"/>
    <x v="3417"/>
    <d v="2016-02-27T21:35:43"/>
  </r>
  <r>
    <x v="3418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.2999999999999999E-3"/>
    <n v="13"/>
    <x v="4"/>
    <x v="32"/>
    <x v="3418"/>
    <d v="2015-08-04T04:27:54"/>
  </r>
  <r>
    <x v="3419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x v="32"/>
    <x v="3419"/>
    <d v="2015-10-05T06:39:46"/>
  </r>
  <r>
    <x v="342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s v="food/food trucks"/>
    <n v="3.8461538461538462E-4"/>
    <n v="22.5"/>
    <x v="4"/>
    <x v="32"/>
    <x v="3420"/>
    <d v="2016-01-29T14:46:10"/>
  </r>
  <r>
    <x v="3421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4"/>
    <x v="32"/>
    <x v="3421"/>
    <d v="2015-03-17T18:00:00"/>
  </r>
  <r>
    <x v="3422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3.3333333333333335E-3"/>
    <n v="50"/>
    <x v="4"/>
    <x v="32"/>
    <x v="3422"/>
    <d v="2015-12-07T22:57:42"/>
  </r>
  <r>
    <x v="3423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4"/>
    <x v="32"/>
    <x v="3423"/>
    <d v="2015-10-18T19:38:49"/>
  </r>
  <r>
    <x v="3424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2E-3"/>
    <n v="5"/>
    <x v="4"/>
    <x v="32"/>
    <x v="3424"/>
    <d v="2016-02-13T21:35:13"/>
  </r>
  <r>
    <x v="3425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06"/>
    <n v="48.18181818181818"/>
    <x v="4"/>
    <x v="32"/>
    <x v="3425"/>
    <d v="2015-11-16T16:04:58"/>
  </r>
  <r>
    <x v="3426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1.1111111111111112E-5"/>
    <n v="1"/>
    <x v="4"/>
    <x v="32"/>
    <x v="3426"/>
    <d v="2016-10-29T23:43:54"/>
  </r>
  <r>
    <x v="3427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5.0000000000000001E-3"/>
    <n v="1"/>
    <x v="4"/>
    <x v="32"/>
    <x v="3427"/>
    <d v="2015-03-16T17:28:00"/>
  </r>
  <r>
    <x v="3428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4"/>
    <x v="32"/>
    <x v="3428"/>
    <d v="2015-06-15T04:09:29"/>
  </r>
  <r>
    <x v="3429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1.6666666666666668E-3"/>
    <n v="50"/>
    <x v="4"/>
    <x v="32"/>
    <x v="3429"/>
    <d v="2014-07-05T23:07:12"/>
  </r>
  <r>
    <x v="3430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s v="food/food trucks"/>
    <n v="1.6666666666666668E-3"/>
    <n v="5"/>
    <x v="4"/>
    <x v="32"/>
    <x v="3430"/>
    <d v="2015-12-25T07:55:36"/>
  </r>
  <r>
    <x v="3431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40000000000001E-2"/>
    <n v="202.83333333333334"/>
    <x v="4"/>
    <x v="32"/>
    <x v="3431"/>
    <d v="2015-12-30T16:12:33"/>
  </r>
  <r>
    <x v="343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33333333333331E-2"/>
    <n v="29.125"/>
    <x v="4"/>
    <x v="32"/>
    <x v="3432"/>
    <d v="2015-03-31T13:14:00"/>
  </r>
  <r>
    <x v="3433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b v="0"/>
    <n v="1"/>
    <b v="0"/>
    <s v="food/food trucks"/>
    <n v="1E-4"/>
    <n v="5"/>
    <x v="4"/>
    <x v="32"/>
    <x v="3433"/>
    <d v="2016-03-23T11:52:07"/>
  </r>
  <r>
    <x v="3434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n v="0"/>
    <x v="4"/>
    <x v="32"/>
    <x v="3434"/>
    <d v="2016-01-26T14:08:17"/>
  </r>
  <r>
    <x v="3435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33333333333333E-2"/>
    <n v="13"/>
    <x v="4"/>
    <x v="32"/>
    <x v="3435"/>
    <d v="2016-03-13T20:45:24"/>
  </r>
  <r>
    <x v="3436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1.6666666666666668E-3"/>
    <n v="50"/>
    <x v="4"/>
    <x v="32"/>
    <x v="3436"/>
    <d v="2014-10-05T19:13:41"/>
  </r>
  <r>
    <x v="3437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4"/>
    <x v="32"/>
    <x v="3437"/>
    <d v="2015-04-25T20:17:06"/>
  </r>
  <r>
    <x v="3438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1.2500000000000001E-5"/>
    <n v="1"/>
    <x v="4"/>
    <x v="32"/>
    <x v="3438"/>
    <d v="2014-08-07T23:13:48"/>
  </r>
  <r>
    <x v="3439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166666666666667"/>
    <n v="96.05263157894737"/>
    <x v="4"/>
    <x v="32"/>
    <x v="3439"/>
    <d v="2017-02-24T05:51:40"/>
  </r>
  <r>
    <x v="3440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s v="food/food trucks"/>
    <n v="0.23588571428571428"/>
    <n v="305.77777777777777"/>
    <x v="4"/>
    <x v="32"/>
    <x v="3440"/>
    <d v="2014-08-07T15:56:49"/>
  </r>
  <r>
    <x v="3441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s v="food/food trucks"/>
    <n v="5.6666666666666664E-2"/>
    <n v="12.142857142857142"/>
    <x v="4"/>
    <x v="32"/>
    <x v="3441"/>
    <d v="2016-06-19T08:11:57"/>
  </r>
  <r>
    <x v="3442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1428571428569"/>
    <x v="4"/>
    <x v="32"/>
    <x v="3442"/>
    <d v="2015-09-23T20:10:01"/>
  </r>
  <r>
    <x v="3443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9.9546510341776348E-3"/>
    <n v="18"/>
    <x v="4"/>
    <x v="32"/>
    <x v="3443"/>
    <d v="2014-08-03T18:05:47"/>
  </r>
  <r>
    <x v="3444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20000000000007E-2"/>
    <n v="115.53333333333333"/>
    <x v="4"/>
    <x v="32"/>
    <x v="3444"/>
    <d v="2016-03-25T20:36:40"/>
  </r>
  <r>
    <x v="3445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6.875E-3"/>
    <n v="27.5"/>
    <x v="4"/>
    <x v="32"/>
    <x v="3445"/>
    <d v="2014-07-10T21:29:10"/>
  </r>
  <r>
    <x v="3446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299999999999997"/>
    <n v="84.9"/>
    <x v="4"/>
    <x v="32"/>
    <x v="3446"/>
    <d v="2014-11-22T05:59:00"/>
  </r>
  <r>
    <x v="3447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2.3999999999999998E-3"/>
    <n v="12"/>
    <x v="4"/>
    <x v="32"/>
    <x v="3447"/>
    <d v="2015-03-01T18:07:20"/>
  </r>
  <r>
    <x v="3448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428571428571429E-2"/>
    <n v="200"/>
    <x v="4"/>
    <x v="32"/>
    <x v="3448"/>
    <d v="2014-08-09T21:57:05"/>
  </r>
  <r>
    <x v="3449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2.0000000000000001E-4"/>
    <n v="10"/>
    <x v="4"/>
    <x v="32"/>
    <x v="3449"/>
    <d v="2015-04-27T15:42:10"/>
  </r>
  <r>
    <x v="345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4"/>
    <x v="32"/>
    <x v="3450"/>
    <d v="2014-09-30T23:23:43"/>
  </r>
  <r>
    <x v="3451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4"/>
    <x v="32"/>
    <x v="3451"/>
    <d v="2015-06-29T15:21:58"/>
  </r>
  <r>
    <x v="3452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1.48E-3"/>
    <n v="5.2857142857142856"/>
    <x v="4"/>
    <x v="32"/>
    <x v="3452"/>
    <d v="2015-02-24T03:00:00"/>
  </r>
  <r>
    <x v="3453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2.8571428571428571E-5"/>
    <n v="1"/>
    <x v="4"/>
    <x v="32"/>
    <x v="3453"/>
    <d v="2016-07-30T23:04:50"/>
  </r>
  <r>
    <x v="3454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07325"/>
    <n v="72.762711864406782"/>
    <x v="4"/>
    <x v="32"/>
    <x v="3454"/>
    <d v="2015-06-03T02:31:16"/>
  </r>
  <r>
    <x v="3455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s v="food/food trucks"/>
    <n v="5.3846153846153844E-4"/>
    <n v="17.5"/>
    <x v="4"/>
    <x v="32"/>
    <x v="3455"/>
    <d v="2015-05-10T17:22:37"/>
  </r>
  <r>
    <x v="3456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7.1428571428571426E-3"/>
    <n v="25"/>
    <x v="4"/>
    <x v="32"/>
    <x v="3456"/>
    <d v="2015-03-25T07:01:00"/>
  </r>
  <r>
    <x v="3457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8.0000000000000002E-3"/>
    <n v="13.333333333333334"/>
    <x v="4"/>
    <x v="32"/>
    <x v="3457"/>
    <d v="2014-08-13T03:19:26"/>
  </r>
  <r>
    <x v="345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.3333333333333335E-5"/>
    <n v="1"/>
    <x v="4"/>
    <x v="32"/>
    <x v="3458"/>
    <d v="2014-09-26T03:22:19"/>
  </r>
  <r>
    <x v="3459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4.7333333333333333E-3"/>
    <n v="23.666666666666668"/>
    <x v="4"/>
    <x v="32"/>
    <x v="3459"/>
    <d v="2015-04-14T03:21:58"/>
  </r>
  <r>
    <x v="3460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00000000000002E-2"/>
    <n v="89.21052631578948"/>
    <x v="4"/>
    <x v="32"/>
    <x v="3460"/>
    <d v="2014-12-25T20:16:00"/>
  </r>
  <r>
    <x v="3461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352173913043481"/>
    <n v="116.55769230769231"/>
    <x v="4"/>
    <x v="32"/>
    <x v="3461"/>
    <d v="2015-08-02T22:00:00"/>
  </r>
  <r>
    <x v="3462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3.2512500000000002E-3"/>
    <n v="13.005000000000001"/>
    <x v="4"/>
    <x v="32"/>
    <x v="3462"/>
    <d v="2014-06-27T21:33:28"/>
  </r>
  <r>
    <x v="3463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s v="food/food trucks"/>
    <n v="0"/>
    <n v="0"/>
    <x v="4"/>
    <x v="32"/>
    <x v="3463"/>
    <d v="2014-08-08T21:31:03"/>
  </r>
  <r>
    <x v="3464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7.0007000700070005E-3"/>
    <n v="17.5"/>
    <x v="4"/>
    <x v="32"/>
    <x v="3464"/>
    <d v="2014-09-18T20:59:32"/>
  </r>
  <r>
    <x v="3465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6"/>
    <x v="33"/>
    <x v="3465"/>
    <d v="2016-11-26T19:20:13"/>
  </r>
  <r>
    <x v="3466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E-2"/>
    <n v="39.166666666666664"/>
    <x v="6"/>
    <x v="33"/>
    <x v="3466"/>
    <d v="2014-02-02T18:02:06"/>
  </r>
  <r>
    <x v="3467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6"/>
    <x v="33"/>
    <x v="3467"/>
    <d v="2016-12-04T06:00:00"/>
  </r>
  <r>
    <x v="3468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s v="publishing/fiction"/>
    <n v="1.1655011655011655E-3"/>
    <n v="5"/>
    <x v="6"/>
    <x v="33"/>
    <x v="3468"/>
    <d v="2013-08-15T10:43:28"/>
  </r>
  <r>
    <x v="3469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6"/>
    <x v="33"/>
    <x v="3469"/>
    <d v="2015-09-10T04:09:21"/>
  </r>
  <r>
    <x v="3470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014285714285715"/>
    <n v="57.295454545454547"/>
    <x v="6"/>
    <x v="33"/>
    <x v="3470"/>
    <d v="2014-10-19T13:01:24"/>
  </r>
  <r>
    <x v="3471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s v="publishing/fiction"/>
    <n v="0"/>
    <n v="0"/>
    <x v="6"/>
    <x v="33"/>
    <x v="3471"/>
    <d v="2015-02-16T18:48:03"/>
  </r>
  <r>
    <x v="3472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00000000000001E-2"/>
    <n v="59"/>
    <x v="6"/>
    <x v="33"/>
    <x v="3472"/>
    <d v="2015-05-21T03:26:50"/>
  </r>
  <r>
    <x v="3473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6"/>
    <x v="33"/>
    <x v="3473"/>
    <d v="2013-12-16T04:58:10"/>
  </r>
  <r>
    <x v="3474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399999999999998"/>
    <n v="31.846153846153847"/>
    <x v="6"/>
    <x v="33"/>
    <x v="3474"/>
    <d v="2013-12-26T23:54:54"/>
  </r>
  <r>
    <x v="3475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6"/>
    <x v="33"/>
    <x v="3475"/>
    <d v="2013-02-24T23:59:29"/>
  </r>
  <r>
    <x v="3476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2.631578947368421E-4"/>
    <n v="10"/>
    <x v="6"/>
    <x v="33"/>
    <x v="3476"/>
    <d v="2016-01-30T19:46:42"/>
  </r>
  <r>
    <x v="3477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33333333333333E-2"/>
    <n v="50"/>
    <x v="6"/>
    <x v="33"/>
    <x v="3477"/>
    <d v="2009-11-01T03:59:00"/>
  </r>
  <r>
    <x v="3478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s v="publishing/fiction"/>
    <n v="8.5129023676509714E-3"/>
    <n v="16"/>
    <x v="6"/>
    <x v="33"/>
    <x v="3478"/>
    <d v="2015-05-10T23:01:00"/>
  </r>
  <r>
    <x v="3479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0199999999999996"/>
    <n v="39"/>
    <x v="6"/>
    <x v="33"/>
    <x v="3479"/>
    <d v="2014-02-23T18:43:38"/>
  </r>
  <r>
    <x v="3480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000000000000001E-2"/>
    <n v="34"/>
    <x v="6"/>
    <x v="33"/>
    <x v="3480"/>
    <d v="2011-12-16T01:26:35"/>
  </r>
  <r>
    <x v="3481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400000000000001"/>
    <n v="63.122807017543863"/>
    <x v="6"/>
    <x v="33"/>
    <x v="3481"/>
    <d v="2015-10-11T05:00:00"/>
  </r>
  <r>
    <x v="348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7.0000000000000001E-3"/>
    <n v="7"/>
    <x v="6"/>
    <x v="33"/>
    <x v="3482"/>
    <d v="2013-07-31T23:32:57"/>
  </r>
  <r>
    <x v="3483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4.0000000000000001E-3"/>
    <n v="2"/>
    <x v="6"/>
    <x v="33"/>
    <x v="3483"/>
    <d v="2014-04-30T16:51:20"/>
  </r>
  <r>
    <x v="3484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666666666666668E-2"/>
    <n v="66.666666666666671"/>
    <x v="6"/>
    <x v="33"/>
    <x v="3484"/>
    <d v="2010-10-15T04:00:00"/>
  </r>
  <r>
    <x v="3485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s v="publishing/fiction"/>
    <n v="2.1000000000000001E-2"/>
    <n v="17.5"/>
    <x v="6"/>
    <x v="33"/>
    <x v="3485"/>
    <d v="2013-11-02T22:09:05"/>
  </r>
  <r>
    <x v="3486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1E-3"/>
    <n v="5"/>
    <x v="6"/>
    <x v="33"/>
    <x v="3486"/>
    <d v="2012-09-07T07:51:00"/>
  </r>
  <r>
    <x v="3487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7.1428571428571426E-3"/>
    <n v="25"/>
    <x v="6"/>
    <x v="33"/>
    <x v="3487"/>
    <d v="2016-07-22T04:37:55"/>
  </r>
  <r>
    <x v="3488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6"/>
    <x v="33"/>
    <x v="3488"/>
    <d v="2012-07-21T14:51:00"/>
  </r>
  <r>
    <x v="3489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388059701492536E-2"/>
    <n v="50"/>
    <x v="6"/>
    <x v="33"/>
    <x v="3489"/>
    <d v="2015-06-20T19:06:13"/>
  </r>
  <r>
    <x v="3490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2.3999999999999998E-3"/>
    <n v="16"/>
    <x v="6"/>
    <x v="33"/>
    <x v="3490"/>
    <d v="2015-02-27T04:02:41"/>
  </r>
  <r>
    <x v="3491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6"/>
    <x v="33"/>
    <x v="3491"/>
    <d v="2016-08-02T22:01:11"/>
  </r>
  <r>
    <x v="3492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.4E-2"/>
    <n v="60"/>
    <x v="6"/>
    <x v="33"/>
    <x v="3492"/>
    <d v="2014-01-05T13:31:00"/>
  </r>
  <r>
    <x v="3493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6"/>
    <x v="33"/>
    <x v="3493"/>
    <d v="2012-11-15T15:40:52"/>
  </r>
  <r>
    <x v="3494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0862068965517242"/>
    <n v="47.10526315789474"/>
    <x v="6"/>
    <x v="33"/>
    <x v="3494"/>
    <d v="2013-10-02T13:27:54"/>
  </r>
  <r>
    <x v="3495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33333333333329E-2"/>
    <n v="100"/>
    <x v="6"/>
    <x v="33"/>
    <x v="3495"/>
    <d v="2015-02-15T15:38:00"/>
  </r>
  <r>
    <x v="3496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7.4999999999999997E-3"/>
    <n v="15"/>
    <x v="6"/>
    <x v="33"/>
    <x v="3496"/>
    <d v="2011-06-18T21:14:06"/>
  </r>
  <r>
    <x v="3497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6"/>
    <x v="33"/>
    <x v="3497"/>
    <d v="2013-06-16T20:47:55"/>
  </r>
  <r>
    <x v="3498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8999999999999996E-2"/>
    <n v="40.454545454545453"/>
    <x v="6"/>
    <x v="33"/>
    <x v="3498"/>
    <d v="2015-04-03T15:38:00"/>
  </r>
  <r>
    <x v="3499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6"/>
    <x v="33"/>
    <x v="3499"/>
    <d v="2011-08-27T18:57:11"/>
  </r>
  <r>
    <x v="3500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6"/>
    <x v="33"/>
    <x v="3500"/>
    <d v="2014-09-16T11:24:19"/>
  </r>
  <r>
    <x v="3501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6.666666666666667E-5"/>
    <n v="1"/>
    <x v="6"/>
    <x v="33"/>
    <x v="3501"/>
    <d v="2013-07-31T19:43:00"/>
  </r>
  <r>
    <x v="350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E-2"/>
    <n v="19"/>
    <x v="6"/>
    <x v="33"/>
    <x v="3502"/>
    <d v="2014-09-03T23:36:18"/>
  </r>
  <r>
    <x v="3503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.5000000000000001E-3"/>
    <n v="5"/>
    <x v="6"/>
    <x v="33"/>
    <x v="3503"/>
    <d v="2016-08-05T00:10:33"/>
  </r>
  <r>
    <x v="3504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035714285714283"/>
    <n v="46.733333333333334"/>
    <x v="6"/>
    <x v="33"/>
    <x v="3504"/>
    <d v="2013-05-01T21:42:37"/>
  </r>
  <r>
    <x v="3505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1.9801980198019802E-3"/>
    <n v="5"/>
    <x v="5"/>
    <x v="21"/>
    <x v="3505"/>
    <d v="2015-01-15T15:56:45"/>
  </r>
  <r>
    <x v="3506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6.0606060606060605E-5"/>
    <n v="1"/>
    <x v="5"/>
    <x v="21"/>
    <x v="3506"/>
    <d v="2015-03-30T19:52:30"/>
  </r>
  <r>
    <x v="3507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00000000000001E-2"/>
    <n v="25.5"/>
    <x v="5"/>
    <x v="21"/>
    <x v="3507"/>
    <d v="2015-08-31T06:45:37"/>
  </r>
  <r>
    <x v="3508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100000000000002"/>
    <n v="118.36363636363636"/>
    <x v="5"/>
    <x v="21"/>
    <x v="3508"/>
    <d v="2015-02-16T03:21:13"/>
  </r>
  <r>
    <x v="3509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5"/>
    <x v="21"/>
    <x v="3509"/>
    <d v="2015-09-09T16:00:00"/>
  </r>
  <r>
    <x v="3510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5"/>
    <x v="21"/>
    <x v="3510"/>
    <d v="2015-08-23T07:21:12"/>
  </r>
  <r>
    <x v="3511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E-2"/>
    <n v="54.111111111111114"/>
    <x v="5"/>
    <x v="21"/>
    <x v="3511"/>
    <d v="2016-03-28T16:18:15"/>
  </r>
  <r>
    <x v="3512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5"/>
    <x v="21"/>
    <x v="3512"/>
    <d v="2016-05-01T20:48:26"/>
  </r>
  <r>
    <x v="3513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571428571428571E-2"/>
    <n v="21.25"/>
    <x v="5"/>
    <x v="21"/>
    <x v="3513"/>
    <d v="2014-08-31T19:39:00"/>
  </r>
  <r>
    <x v="3514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6.7999999999999996E-3"/>
    <n v="34"/>
    <x v="5"/>
    <x v="21"/>
    <x v="3514"/>
    <d v="2016-01-18T13:00:00"/>
  </r>
  <r>
    <x v="3515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05"/>
    <n v="525"/>
    <x v="5"/>
    <x v="21"/>
    <x v="3515"/>
    <d v="2014-09-01T15:30:34"/>
  </r>
  <r>
    <x v="3516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5"/>
    <x v="21"/>
    <x v="3516"/>
    <d v="2015-06-30T21:55:53"/>
  </r>
  <r>
    <x v="3517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666666666666666E-2"/>
    <n v="50"/>
    <x v="5"/>
    <x v="21"/>
    <x v="3517"/>
    <d v="2014-10-05T19:13:32"/>
  </r>
  <r>
    <x v="3518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68E-2"/>
    <n v="115.70588235294117"/>
    <x v="5"/>
    <x v="21"/>
    <x v="3518"/>
    <d v="2015-05-01T22:02:41"/>
  </r>
  <r>
    <x v="3519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.2000000000000001E-3"/>
    <n v="5.5"/>
    <x v="5"/>
    <x v="21"/>
    <x v="3519"/>
    <d v="2015-03-31T03:22:00"/>
  </r>
  <r>
    <x v="352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4999999999999997E-2"/>
    <n v="50"/>
    <x v="5"/>
    <x v="21"/>
    <x v="3520"/>
    <d v="2016-12-09T14:51:39"/>
  </r>
  <r>
    <x v="3521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2725880551301687"/>
    <n v="34.024390243902438"/>
    <x v="5"/>
    <x v="21"/>
    <x v="3521"/>
    <d v="2016-04-21T04:00:00"/>
  </r>
  <r>
    <x v="3522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2.142857142857143E-3"/>
    <n v="37.5"/>
    <x v="5"/>
    <x v="21"/>
    <x v="3522"/>
    <d v="2016-05-14T04:59:00"/>
  </r>
  <r>
    <x v="3523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8.7500000000000008E-3"/>
    <n v="11.666666666666666"/>
    <x v="5"/>
    <x v="21"/>
    <x v="3523"/>
    <d v="2014-09-17T12:49:51"/>
  </r>
  <r>
    <x v="3524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250000000000001E-2"/>
    <n v="28.125"/>
    <x v="5"/>
    <x v="21"/>
    <x v="3524"/>
    <d v="2014-11-09T19:47:51"/>
  </r>
  <r>
    <x v="3525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5"/>
    <x v="21"/>
    <x v="3525"/>
    <d v="2015-12-11T11:04:23"/>
  </r>
  <r>
    <x v="3526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3.4722222222222224E-4"/>
    <n v="1"/>
    <x v="5"/>
    <x v="21"/>
    <x v="3526"/>
    <d v="2016-04-03T00:10:00"/>
  </r>
  <r>
    <x v="3527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000000000000002E-2"/>
    <n v="216.66666666666666"/>
    <x v="5"/>
    <x v="21"/>
    <x v="3527"/>
    <d v="2015-07-01T06:00:00"/>
  </r>
  <r>
    <x v="3528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5.8333333333333336E-3"/>
    <n v="8.75"/>
    <x v="5"/>
    <x v="21"/>
    <x v="3528"/>
    <d v="2014-10-30T22:22:42"/>
  </r>
  <r>
    <x v="3529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0181818181818182"/>
    <n v="62.222222222222221"/>
    <x v="5"/>
    <x v="21"/>
    <x v="3529"/>
    <d v="2014-08-24T23:14:09"/>
  </r>
  <r>
    <x v="3530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3784615384615385"/>
    <n v="137.25"/>
    <x v="5"/>
    <x v="21"/>
    <x v="3530"/>
    <d v="2014-06-27T22:04:24"/>
  </r>
  <r>
    <x v="3531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s v="music/faith"/>
    <n v="3.3333333333333332E-4"/>
    <n v="1"/>
    <x v="5"/>
    <x v="21"/>
    <x v="3531"/>
    <d v="2015-04-05T11:00:00"/>
  </r>
  <r>
    <x v="3532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400000000000005"/>
    <n v="122.14285714285714"/>
    <x v="5"/>
    <x v="21"/>
    <x v="3532"/>
    <d v="2015-10-21T15:01:14"/>
  </r>
  <r>
    <x v="3533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5"/>
    <x v="21"/>
    <x v="3533"/>
    <d v="2016-06-10T01:15:06"/>
  </r>
  <r>
    <x v="3534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5"/>
    <x v="21"/>
    <x v="3534"/>
    <d v="2015-10-25T02:06:23"/>
  </r>
  <r>
    <x v="3535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5"/>
    <x v="21"/>
    <x v="3535"/>
    <d v="2015-06-11T15:00:00"/>
  </r>
  <r>
    <x v="3536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5"/>
    <x v="21"/>
    <x v="3536"/>
    <d v="2016-01-16T05:00:00"/>
  </r>
  <r>
    <x v="3537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5"/>
    <x v="21"/>
    <x v="3537"/>
    <d v="2016-09-13T21:30:00"/>
  </r>
  <r>
    <x v="3538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2.2222222222222223E-4"/>
    <n v="1"/>
    <x v="5"/>
    <x v="21"/>
    <x v="3538"/>
    <d v="2015-05-08T00:52:36"/>
  </r>
  <r>
    <x v="3539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5"/>
    <x v="21"/>
    <x v="3539"/>
    <d v="2016-08-07T19:32:25"/>
  </r>
  <r>
    <x v="3540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7.3333333333333332E-3"/>
    <n v="22"/>
    <x v="5"/>
    <x v="21"/>
    <x v="3540"/>
    <d v="2015-11-08T21:40:33"/>
  </r>
  <r>
    <x v="3541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249999999999999"/>
    <n v="56.666666666666664"/>
    <x v="5"/>
    <x v="21"/>
    <x v="3541"/>
    <d v="2015-07-20T22:46:32"/>
  </r>
  <r>
    <x v="3542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4.0000000000000001E-3"/>
    <n v="20"/>
    <x v="5"/>
    <x v="21"/>
    <x v="3542"/>
    <d v="2014-10-02T20:59:02"/>
  </r>
  <r>
    <x v="3543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E-3"/>
    <n v="1"/>
    <x v="5"/>
    <x v="21"/>
    <x v="3543"/>
    <d v="2016-05-04T19:58:52"/>
  </r>
  <r>
    <x v="3544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5"/>
    <x v="21"/>
    <x v="3544"/>
    <d v="2015-07-16T19:37:02"/>
  </r>
  <r>
    <x v="3545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1"/>
    <x v="34"/>
    <x v="3545"/>
    <d v="2015-08-15T21:54:51"/>
  </r>
  <r>
    <x v="3546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1E-4"/>
    <n v="5"/>
    <x v="1"/>
    <x v="34"/>
    <x v="3546"/>
    <d v="2014-07-02T16:29:55"/>
  </r>
  <r>
    <x v="3547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5535714285714286"/>
    <n v="43.5"/>
    <x v="1"/>
    <x v="34"/>
    <x v="3547"/>
    <d v="2014-08-16T23:42:00"/>
  </r>
  <r>
    <x v="3548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1"/>
    <x v="34"/>
    <x v="3548"/>
    <d v="2015-10-01T00:00:00"/>
  </r>
  <r>
    <x v="3549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5.3333333333333332E-3"/>
    <n v="91.428571428571431"/>
    <x v="1"/>
    <x v="34"/>
    <x v="3549"/>
    <d v="2014-09-19T18:18:21"/>
  </r>
  <r>
    <x v="3550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s v="film &amp; video/drama"/>
    <n v="0"/>
    <n v="0"/>
    <x v="1"/>
    <x v="34"/>
    <x v="3550"/>
    <d v="2016-01-12T15:48:44"/>
  </r>
  <r>
    <x v="3551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1"/>
    <x v="34"/>
    <x v="3551"/>
    <d v="2017-01-16T01:49:22"/>
  </r>
  <r>
    <x v="3552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1E-4"/>
    <n v="5.5"/>
    <x v="1"/>
    <x v="34"/>
    <x v="3552"/>
    <d v="2015-08-04T22:15:35"/>
  </r>
  <r>
    <x v="3553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625000000000001E-2"/>
    <n v="108.33333333333333"/>
    <x v="1"/>
    <x v="34"/>
    <x v="3553"/>
    <d v="2015-03-19T19:02:50"/>
  </r>
  <r>
    <x v="3554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s v="film &amp; video/drama"/>
    <n v="0.224"/>
    <n v="56"/>
    <x v="1"/>
    <x v="34"/>
    <x v="3554"/>
    <d v="2014-10-18T12:07:39"/>
  </r>
  <r>
    <x v="3555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00000000000001E-2"/>
    <n v="32.5"/>
    <x v="1"/>
    <x v="34"/>
    <x v="3555"/>
    <d v="2015-08-30T05:28:00"/>
  </r>
  <r>
    <x v="3556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2.0000000000000002E-5"/>
    <n v="1"/>
    <x v="1"/>
    <x v="34"/>
    <x v="3556"/>
    <d v="2016-08-12T04:20:14"/>
  </r>
  <r>
    <x v="3557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1"/>
    <x v="34"/>
    <x v="3557"/>
    <d v="2015-03-19T08:28:43"/>
  </r>
  <r>
    <x v="3558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s v="film &amp; video/drama"/>
    <n v="0"/>
    <n v="0"/>
    <x v="1"/>
    <x v="34"/>
    <x v="3558"/>
    <d v="2015-02-28T13:45:08"/>
  </r>
  <r>
    <x v="3559"/>
    <s v="I Am Forgotten"/>
    <s v="An international short film project. It is about loneliness, wich is caused by the current compulsion to check your Facebook every day."/>
    <n v="6000"/>
    <n v="0"/>
    <x v="2"/>
    <x v="18"/>
    <s v="EUR"/>
    <n v="1431108776"/>
    <n v="1425924776"/>
    <b v="0"/>
    <n v="0"/>
    <b v="0"/>
    <s v="film &amp; video/drama"/>
    <n v="0"/>
    <n v="0"/>
    <x v="1"/>
    <x v="34"/>
    <x v="3559"/>
    <d v="2015-05-08T18:12:56"/>
  </r>
  <r>
    <x v="3560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s v="film &amp; video/drama"/>
    <n v="6.4850000000000005E-2"/>
    <n v="49.884615384615387"/>
    <x v="1"/>
    <x v="34"/>
    <x v="3560"/>
    <d v="2014-08-29T18:40:11"/>
  </r>
  <r>
    <x v="3561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1"/>
    <x v="34"/>
    <x v="3561"/>
    <d v="2015-08-05T19:46:39"/>
  </r>
  <r>
    <x v="3562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4285714285715"/>
    <x v="1"/>
    <x v="34"/>
    <x v="3562"/>
    <d v="2015-03-24T00:08:46"/>
  </r>
  <r>
    <x v="3563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1"/>
    <x v="34"/>
    <x v="3563"/>
    <d v="2015-11-26T23:55:45"/>
  </r>
  <r>
    <x v="3564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1"/>
    <x v="34"/>
    <x v="3564"/>
    <d v="2016-03-04T01:55:55"/>
  </r>
  <r>
    <x v="3565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s v="film &amp; video/drama"/>
    <n v="0.33416666666666667"/>
    <n v="30.846153846153847"/>
    <x v="1"/>
    <x v="34"/>
    <x v="3565"/>
    <d v="2015-04-13T19:00:00"/>
  </r>
  <r>
    <x v="3566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s v="film &amp; video/drama"/>
    <n v="0.21092608822670172"/>
    <n v="180.5"/>
    <x v="1"/>
    <x v="34"/>
    <x v="3566"/>
    <d v="2015-06-22T17:48:15"/>
  </r>
  <r>
    <x v="3567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1"/>
    <x v="34"/>
    <x v="3567"/>
    <d v="2017-01-07T00:17:12"/>
  </r>
  <r>
    <x v="3568"/>
    <s v="Three Little Words"/>
    <s v="Don't kill me until I meet my Dad"/>
    <n v="12500"/>
    <n v="4482"/>
    <x v="2"/>
    <x v="4"/>
    <s v="GBP"/>
    <n v="1417033610"/>
    <n v="1414438010"/>
    <b v="0"/>
    <n v="12"/>
    <b v="0"/>
    <s v="film &amp; video/drama"/>
    <n v="0.35855999999999999"/>
    <n v="373.5"/>
    <x v="1"/>
    <x v="34"/>
    <x v="3568"/>
    <d v="2014-11-26T20:26:50"/>
  </r>
  <r>
    <x v="3569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s v="film &amp; video/drama"/>
    <n v="3.4000000000000002E-2"/>
    <n v="25.5"/>
    <x v="1"/>
    <x v="34"/>
    <x v="3569"/>
    <d v="2014-09-01T03:59:00"/>
  </r>
  <r>
    <x v="3570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5.5E-2"/>
    <n v="220"/>
    <x v="1"/>
    <x v="34"/>
    <x v="3570"/>
    <d v="2016-08-18T21:52:19"/>
  </r>
  <r>
    <x v="3571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1"/>
    <x v="34"/>
    <x v="3571"/>
    <d v="2017-03-03T20:00:00"/>
  </r>
  <r>
    <x v="3572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1"/>
    <x v="34"/>
    <x v="3572"/>
    <d v="2015-07-21T06:59:00"/>
  </r>
  <r>
    <x v="3573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1"/>
    <x v="34"/>
    <x v="3573"/>
    <d v="2014-09-05T04:23:35"/>
  </r>
  <r>
    <x v="3574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6.8999999999999997E-4"/>
    <n v="69"/>
    <x v="1"/>
    <x v="34"/>
    <x v="3574"/>
    <d v="2016-09-03T16:34:37"/>
  </r>
  <r>
    <x v="3575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4.1666666666666666E-3"/>
    <n v="50"/>
    <x v="1"/>
    <x v="34"/>
    <x v="3575"/>
    <d v="2016-06-16T15:37:26"/>
  </r>
  <r>
    <x v="3576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0.05"/>
    <n v="83.333333333333329"/>
    <x v="1"/>
    <x v="34"/>
    <x v="3576"/>
    <d v="2015-10-02T10:35:38"/>
  </r>
  <r>
    <x v="357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1.7E-5"/>
    <n v="5.666666666666667"/>
    <x v="1"/>
    <x v="34"/>
    <x v="3577"/>
    <d v="2014-10-17T19:00:32"/>
  </r>
  <r>
    <x v="357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s v="film &amp; video/drama"/>
    <n v="0"/>
    <n v="0"/>
    <x v="1"/>
    <x v="34"/>
    <x v="3578"/>
    <d v="2014-11-28T23:26:06"/>
  </r>
  <r>
    <x v="3579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s v="film &amp; video/drama"/>
    <n v="1.1999999999999999E-3"/>
    <n v="1"/>
    <x v="1"/>
    <x v="34"/>
    <x v="3579"/>
    <d v="2016-03-06T23:55:31"/>
  </r>
  <r>
    <x v="3580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1"/>
    <x v="34"/>
    <x v="3580"/>
    <d v="2015-07-10T16:05:32"/>
  </r>
  <r>
    <x v="3581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s v="film &amp; video/drama"/>
    <n v="0.41857142857142859"/>
    <n v="77.10526315789474"/>
    <x v="1"/>
    <x v="34"/>
    <x v="3581"/>
    <d v="2015-10-10T21:00:00"/>
  </r>
  <r>
    <x v="3582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s v="film &amp; video/drama"/>
    <n v="0.1048"/>
    <n v="32.75"/>
    <x v="1"/>
    <x v="34"/>
    <x v="3582"/>
    <d v="2017-02-17T21:00:00"/>
  </r>
  <r>
    <x v="3583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16E-2"/>
    <n v="46.5"/>
    <x v="1"/>
    <x v="34"/>
    <x v="3583"/>
    <d v="2014-10-05T09:12:02"/>
  </r>
  <r>
    <x v="358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1"/>
    <x v="34"/>
    <x v="3584"/>
    <d v="2016-09-01T02:58:22"/>
  </r>
  <r>
    <x v="3585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192500000000002"/>
    <n v="87.308333333333337"/>
    <x v="1"/>
    <x v="34"/>
    <x v="3585"/>
    <d v="2014-09-15T02:00:03"/>
  </r>
  <r>
    <x v="3586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8461538461538465"/>
    <n v="54.285714285714285"/>
    <x v="1"/>
    <x v="34"/>
    <x v="3586"/>
    <d v="2015-02-08T19:38:49"/>
  </r>
  <r>
    <x v="3587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1"/>
    <x v="34"/>
    <x v="3587"/>
    <d v="2015-10-08T20:59:00"/>
  </r>
  <r>
    <x v="3588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s v="film &amp; video/drama"/>
    <n v="0.2984"/>
    <n v="93.25"/>
    <x v="1"/>
    <x v="34"/>
    <x v="3588"/>
    <d v="2015-01-29T20:21:04"/>
  </r>
  <r>
    <x v="3589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0.50721666666666665"/>
    <n v="117.68368136117556"/>
    <x v="1"/>
    <x v="34"/>
    <x v="3589"/>
    <d v="2016-08-04T14:00:03"/>
  </r>
  <r>
    <x v="3590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250000000000001"/>
    <n v="76.470588235294116"/>
    <x v="1"/>
    <x v="34"/>
    <x v="3590"/>
    <d v="2015-10-06T15:10:22"/>
  </r>
  <r>
    <x v="3591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1"/>
    <x v="34"/>
    <x v="3591"/>
    <d v="2016-08-06T00:06:23"/>
  </r>
  <r>
    <x v="3592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s v="film &amp; video/drama"/>
    <n v="0.15214285714285714"/>
    <n v="163.84615384615384"/>
    <x v="1"/>
    <x v="34"/>
    <x v="3592"/>
    <d v="2015-01-04T04:43:58"/>
  </r>
  <r>
    <x v="3593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n v="0"/>
    <x v="1"/>
    <x v="34"/>
    <x v="3593"/>
    <d v="2014-12-16T08:52:47"/>
  </r>
  <r>
    <x v="3594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1"/>
    <x v="34"/>
    <x v="3594"/>
    <d v="2015-07-10T22:08:55"/>
  </r>
  <r>
    <x v="3595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25"/>
    <n v="91.818181818181813"/>
    <x v="1"/>
    <x v="34"/>
    <x v="3595"/>
    <d v="2015-10-01T05:00:00"/>
  </r>
  <r>
    <x v="3596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4600000000000001"/>
    <n v="185.83333333333334"/>
    <x v="1"/>
    <x v="34"/>
    <x v="3596"/>
    <d v="2015-09-19T03:50:17"/>
  </r>
  <r>
    <x v="3597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1.5873015873015873E-4"/>
    <n v="1"/>
    <x v="1"/>
    <x v="34"/>
    <x v="3597"/>
    <d v="2016-04-16T20:08:40"/>
  </r>
  <r>
    <x v="3598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4.0000000000000002E-4"/>
    <n v="20"/>
    <x v="1"/>
    <x v="34"/>
    <x v="3598"/>
    <d v="2015-08-16T14:06:41"/>
  </r>
  <r>
    <x v="3599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8.0000000000000007E-5"/>
    <n v="1"/>
    <x v="1"/>
    <x v="34"/>
    <x v="3599"/>
    <d v="2015-03-06T15:22:29"/>
  </r>
  <r>
    <x v="3600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s v="film &amp; video/drama"/>
    <n v="2.2727272727272726E-3"/>
    <n v="10"/>
    <x v="1"/>
    <x v="34"/>
    <x v="3600"/>
    <d v="2016-02-17T23:59:00"/>
  </r>
  <r>
    <x v="3601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5698440000000005"/>
    <n v="331.53833333333336"/>
    <x v="1"/>
    <x v="34"/>
    <x v="3601"/>
    <d v="2015-04-22T22:00:37"/>
  </r>
  <r>
    <x v="3602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1"/>
    <x v="34"/>
    <x v="3602"/>
    <d v="2014-12-28T15:22:29"/>
  </r>
  <r>
    <x v="3603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1"/>
    <x v="34"/>
    <x v="3603"/>
    <d v="2015-05-15T15:04:49"/>
  </r>
  <r>
    <x v="3604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7630000000000001"/>
    <n v="115.98684210526316"/>
    <x v="1"/>
    <x v="34"/>
    <x v="3604"/>
    <d v="2016-04-01T06:59:00"/>
  </r>
  <r>
    <x v="3605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7.1999999999999998E-3"/>
    <n v="120"/>
    <x v="1"/>
    <x v="34"/>
    <x v="3605"/>
    <d v="2015-08-20T20:06:00"/>
  </r>
  <r>
    <x v="3606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1"/>
    <x v="34"/>
    <x v="3606"/>
    <d v="2015-03-28T19:06:04"/>
  </r>
  <r>
    <x v="3607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1"/>
    <x v="34"/>
    <x v="3607"/>
    <d v="2015-03-27T02:39:00"/>
  </r>
  <r>
    <x v="3608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1"/>
    <x v="34"/>
    <x v="3608"/>
    <d v="2016-05-22T01:05:00"/>
  </r>
  <r>
    <x v="360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n v="0"/>
    <x v="1"/>
    <x v="34"/>
    <x v="3609"/>
    <d v="2015-07-10T05:38:46"/>
  </r>
  <r>
    <x v="3610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1"/>
    <x v="34"/>
    <x v="3610"/>
    <d v="2016-04-08T22:04:14"/>
  </r>
  <r>
    <x v="3611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s v="film &amp; video/drama"/>
    <n v="8.6206896551724137E-3"/>
    <n v="125"/>
    <x v="1"/>
    <x v="34"/>
    <x v="3611"/>
    <d v="2015-05-31T09:29:00"/>
  </r>
  <r>
    <x v="3612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1"/>
    <x v="34"/>
    <x v="3612"/>
    <d v="2015-07-09T21:27:21"/>
  </r>
  <r>
    <x v="3613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s v="film &amp; video/drama"/>
    <n v="0"/>
    <n v="0"/>
    <x v="1"/>
    <x v="34"/>
    <x v="3613"/>
    <d v="2015-06-01T16:28:25"/>
  </r>
  <r>
    <x v="3614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1"/>
    <x v="34"/>
    <x v="3614"/>
    <d v="2016-02-13T22:24:57"/>
  </r>
  <r>
    <x v="3615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4.0000000000000001E-3"/>
    <n v="30"/>
    <x v="1"/>
    <x v="34"/>
    <x v="3615"/>
    <d v="2015-06-04T18:39:11"/>
  </r>
  <r>
    <x v="3616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1"/>
    <x v="34"/>
    <x v="3616"/>
    <d v="2016-01-02T23:00:51"/>
  </r>
  <r>
    <x v="3617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s v="film &amp; video/drama"/>
    <n v="2.75E-2"/>
    <n v="15.714285714285714"/>
    <x v="1"/>
    <x v="34"/>
    <x v="3617"/>
    <d v="2015-02-27T19:49:06"/>
  </r>
  <r>
    <x v="3618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1"/>
    <x v="34"/>
    <x v="3618"/>
    <d v="2016-09-29T21:52:52"/>
  </r>
  <r>
    <x v="3619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0100000000000002"/>
    <n v="80.2"/>
    <x v="1"/>
    <x v="34"/>
    <x v="3619"/>
    <d v="2015-06-21T00:50:59"/>
  </r>
  <r>
    <x v="3620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1"/>
    <x v="34"/>
    <x v="3620"/>
    <d v="2015-07-09T21:48:17"/>
  </r>
  <r>
    <x v="3621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1"/>
    <x v="34"/>
    <x v="3621"/>
    <d v="2016-01-05T00:00:00"/>
  </r>
  <r>
    <x v="3622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3.3333333333333335E-3"/>
    <n v="50"/>
    <x v="1"/>
    <x v="34"/>
    <x v="3622"/>
    <d v="2016-03-08T13:51:09"/>
  </r>
  <r>
    <x v="3623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1"/>
    <x v="34"/>
    <x v="3623"/>
    <d v="2016-12-30T09:00:00"/>
  </r>
  <r>
    <x v="3624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0.25"/>
    <n v="50"/>
    <x v="1"/>
    <x v="34"/>
    <x v="3624"/>
    <d v="2015-11-08T12:00:00"/>
  </r>
  <r>
    <x v="3625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4.3750000000000004E-3"/>
    <n v="8.75"/>
    <x v="6"/>
    <x v="35"/>
    <x v="3625"/>
    <d v="2014-10-20T02:07:00"/>
  </r>
  <r>
    <x v="3626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9239999999999999"/>
    <n v="40.611111111111114"/>
    <x v="6"/>
    <x v="35"/>
    <x v="3626"/>
    <d v="2012-05-15T17:16:27"/>
  </r>
  <r>
    <x v="3627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6"/>
    <x v="35"/>
    <x v="3627"/>
    <d v="2016-10-19T07:53:27"/>
  </r>
  <r>
    <x v="362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187499999999998E-2"/>
    <n v="37.954545454545453"/>
    <x v="6"/>
    <x v="35"/>
    <x v="3628"/>
    <d v="2012-02-29T01:29:58"/>
  </r>
  <r>
    <x v="3629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1887499999999999"/>
    <n v="35.734693877551024"/>
    <x v="6"/>
    <x v="35"/>
    <x v="3629"/>
    <d v="2012-07-14T23:42:48"/>
  </r>
  <r>
    <x v="3630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6700000000000002"/>
    <n v="42.157894736842103"/>
    <x v="6"/>
    <x v="35"/>
    <x v="3630"/>
    <d v="2014-08-29T18:45:11"/>
  </r>
  <r>
    <x v="3631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6"/>
    <x v="35"/>
    <x v="3631"/>
    <d v="2012-06-16T03:10:00"/>
  </r>
  <r>
    <x v="3632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E-2"/>
    <n v="13.25"/>
    <x v="6"/>
    <x v="35"/>
    <x v="3632"/>
    <d v="2016-09-02T17:03:22"/>
  </r>
  <r>
    <x v="3633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0999999999999999E-2"/>
    <n v="55"/>
    <x v="6"/>
    <x v="35"/>
    <x v="3633"/>
    <d v="2015-04-04T18:10:37"/>
  </r>
  <r>
    <x v="3634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6"/>
    <x v="35"/>
    <x v="3634"/>
    <d v="2012-06-30T20:00:00"/>
  </r>
  <r>
    <x v="3635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6"/>
    <x v="35"/>
    <x v="3635"/>
    <d v="2014-06-17T21:17:22"/>
  </r>
  <r>
    <x v="3636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458333333333333"/>
    <n v="39.285714285714285"/>
    <x v="6"/>
    <x v="35"/>
    <x v="3636"/>
    <d v="2011-12-18T18:21:44"/>
  </r>
  <r>
    <x v="3637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6"/>
    <x v="35"/>
    <x v="3637"/>
    <d v="2012-08-26T21:37:03"/>
  </r>
  <r>
    <x v="3638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6"/>
    <x v="35"/>
    <x v="3638"/>
    <d v="2014-09-11T15:15:51"/>
  </r>
  <r>
    <x v="3639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6"/>
    <x v="35"/>
    <x v="3639"/>
    <d v="2015-04-08T18:58:47"/>
  </r>
  <r>
    <x v="3640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048"/>
    <n v="31.757575757575758"/>
    <x v="6"/>
    <x v="35"/>
    <x v="3640"/>
    <d v="2014-01-11T21:36:41"/>
  </r>
  <r>
    <x v="3641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6.6666666666666671E-3"/>
    <n v="5"/>
    <x v="6"/>
    <x v="35"/>
    <x v="3641"/>
    <d v="2016-08-06T15:45:32"/>
  </r>
  <r>
    <x v="3642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0.11700000000000001"/>
    <n v="39"/>
    <x v="6"/>
    <x v="35"/>
    <x v="3642"/>
    <d v="2016-10-10T10:36:23"/>
  </r>
  <r>
    <x v="3643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0.105"/>
    <n v="52.5"/>
    <x v="6"/>
    <x v="35"/>
    <x v="3643"/>
    <d v="2016-07-16T08:47:46"/>
  </r>
  <r>
    <x v="3644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s v="publishing/children's books"/>
    <n v="0"/>
    <n v="0"/>
    <x v="6"/>
    <x v="35"/>
    <x v="3644"/>
    <d v="2013-06-20T11:04:18"/>
  </r>
  <r>
    <x v="3645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7.1999999999999998E-3"/>
    <n v="9"/>
    <x v="6"/>
    <x v="35"/>
    <x v="3645"/>
    <d v="2013-01-03T01:31:33"/>
  </r>
  <r>
    <x v="3646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7.6923076923076927E-3"/>
    <n v="25"/>
    <x v="6"/>
    <x v="35"/>
    <x v="3646"/>
    <d v="2012-03-18T23:53:15"/>
  </r>
  <r>
    <x v="3647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2.2842639593908631E-3"/>
    <n v="30"/>
    <x v="6"/>
    <x v="35"/>
    <x v="3647"/>
    <d v="2013-05-24T13:54:44"/>
  </r>
  <r>
    <x v="3648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5E-2"/>
    <n v="11.25"/>
    <x v="6"/>
    <x v="35"/>
    <x v="3648"/>
    <d v="2012-05-30T19:00:00"/>
  </r>
  <r>
    <x v="3649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6"/>
    <x v="35"/>
    <x v="3649"/>
    <d v="2012-10-28T13:53:48"/>
  </r>
  <r>
    <x v="3650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6"/>
    <x v="35"/>
    <x v="3650"/>
    <d v="2011-08-11T16:01:58"/>
  </r>
  <r>
    <x v="3651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s v="publishing/children's books"/>
    <n v="8.5000000000000006E-3"/>
    <n v="11.333333333333334"/>
    <x v="6"/>
    <x v="35"/>
    <x v="3651"/>
    <d v="2015-08-16T23:00:50"/>
  </r>
  <r>
    <x v="3652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314285714285716"/>
    <n v="29.470588235294116"/>
    <x v="6"/>
    <x v="35"/>
    <x v="3652"/>
    <d v="2012-03-29T13:45:23"/>
  </r>
  <r>
    <x v="3653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s v="publishing/children's books"/>
    <n v="2.5000000000000001E-3"/>
    <n v="1"/>
    <x v="6"/>
    <x v="35"/>
    <x v="3653"/>
    <d v="2014-06-05T19:49:50"/>
  </r>
  <r>
    <x v="3654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041125"/>
    <n v="63.098484848484851"/>
    <x v="6"/>
    <x v="35"/>
    <x v="3654"/>
    <d v="2014-03-18T15:55:30"/>
  </r>
  <r>
    <x v="3655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6"/>
    <x v="35"/>
    <x v="3655"/>
    <d v="2013-02-01T17:00:00"/>
  </r>
  <r>
    <x v="3656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6"/>
    <x v="35"/>
    <x v="3656"/>
    <d v="2013-10-05T20:51:34"/>
  </r>
  <r>
    <x v="3657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s v="publishing/children's books"/>
    <n v="1.8867924528301887E-3"/>
    <n v="1"/>
    <x v="6"/>
    <x v="35"/>
    <x v="3657"/>
    <d v="2016-04-24T20:45:21"/>
  </r>
  <r>
    <x v="3658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249999999999999"/>
    <n v="43.846153846153847"/>
    <x v="6"/>
    <x v="35"/>
    <x v="3658"/>
    <d v="2013-03-08T03:02:08"/>
  </r>
  <r>
    <x v="3659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6"/>
    <x v="35"/>
    <x v="3659"/>
    <d v="2011-12-16T00:19:14"/>
  </r>
  <r>
    <x v="3660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09523809523815E-2"/>
    <n v="45.972222222222221"/>
    <x v="6"/>
    <x v="35"/>
    <x v="3660"/>
    <d v="2015-06-12T07:07:56"/>
  </r>
  <r>
    <x v="3661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.3333333333333335E-3"/>
    <n v="10"/>
    <x v="6"/>
    <x v="35"/>
    <x v="3661"/>
    <d v="2015-07-17T16:03:24"/>
  </r>
  <r>
    <x v="3662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5545454545454543"/>
    <n v="93.666666666666671"/>
    <x v="6"/>
    <x v="35"/>
    <x v="3662"/>
    <d v="2014-08-25T23:28:26"/>
  </r>
  <r>
    <x v="3663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E-2"/>
    <n v="53"/>
    <x v="6"/>
    <x v="35"/>
    <x v="3663"/>
    <d v="2015-11-22T15:03:41"/>
  </r>
  <r>
    <x v="3664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s v="publishing/children's books"/>
    <n v="0"/>
    <n v="0"/>
    <x v="6"/>
    <x v="35"/>
    <x v="3664"/>
    <d v="2017-03-10T10:44:48"/>
  </r>
  <r>
    <x v="366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4.3939393939393936E-3"/>
    <n v="4.833333333333333"/>
    <x v="1"/>
    <x v="36"/>
    <x v="3665"/>
    <d v="2014-03-14T04:40:31"/>
  </r>
  <r>
    <x v="3666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66666666666667E-2"/>
    <n v="50.166666666666664"/>
    <x v="1"/>
    <x v="36"/>
    <x v="3666"/>
    <d v="2015-08-21T11:47:36"/>
  </r>
  <r>
    <x v="366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749999999999999E-2"/>
    <n v="35.833333333333336"/>
    <x v="1"/>
    <x v="36"/>
    <x v="3667"/>
    <d v="2014-09-11T06:14:57"/>
  </r>
  <r>
    <x v="3668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7.6499999999999997E-3"/>
    <n v="11.76923076923077"/>
    <x v="1"/>
    <x v="36"/>
    <x v="3668"/>
    <d v="2013-06-05T22:13:50"/>
  </r>
  <r>
    <x v="3669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7966666666666675E-2"/>
    <n v="40.78"/>
    <x v="1"/>
    <x v="36"/>
    <x v="3669"/>
    <d v="2012-03-26T08:01:39"/>
  </r>
  <r>
    <x v="3670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1.2E-4"/>
    <n v="3"/>
    <x v="1"/>
    <x v="36"/>
    <x v="3670"/>
    <d v="2015-11-27T21:40:04"/>
  </r>
  <r>
    <x v="3671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299999999999999E-2"/>
    <n v="16.625"/>
    <x v="1"/>
    <x v="36"/>
    <x v="3671"/>
    <d v="2016-03-01T17:05:14"/>
  </r>
  <r>
    <x v="3672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1"/>
    <x v="36"/>
    <x v="3672"/>
    <d v="2015-10-22T18:59:00"/>
  </r>
  <r>
    <x v="3673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33333333333332E-2"/>
    <n v="52"/>
    <x v="1"/>
    <x v="36"/>
    <x v="3673"/>
    <d v="2014-06-16T22:00:00"/>
  </r>
  <r>
    <x v="3674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1"/>
    <x v="36"/>
    <x v="3674"/>
    <d v="2009-11-27T04:59:00"/>
  </r>
  <r>
    <x v="3675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E-2"/>
    <n v="4.8"/>
    <x v="1"/>
    <x v="36"/>
    <x v="3675"/>
    <d v="2013-09-11T02:34:27"/>
  </r>
  <r>
    <x v="3676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s v="film &amp; video/animation"/>
    <n v="0.13833333333333334"/>
    <n v="51.875"/>
    <x v="1"/>
    <x v="36"/>
    <x v="3676"/>
    <d v="2016-07-05T20:54:43"/>
  </r>
  <r>
    <x v="3677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000000000000001E-2"/>
    <n v="71.25"/>
    <x v="1"/>
    <x v="36"/>
    <x v="3677"/>
    <d v="2015-10-21T17:26:21"/>
  </r>
  <r>
    <x v="3678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1"/>
    <x v="36"/>
    <x v="3678"/>
    <d v="2015-10-11T15:07:02"/>
  </r>
  <r>
    <x v="3679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1"/>
    <x v="36"/>
    <x v="3679"/>
    <d v="2013-12-01T21:01:42"/>
  </r>
  <r>
    <x v="3680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2.7272727272727273E-5"/>
    <n v="1"/>
    <x v="1"/>
    <x v="36"/>
    <x v="3680"/>
    <d v="2013-09-13T17:56:20"/>
  </r>
  <r>
    <x v="3681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1"/>
    <x v="36"/>
    <x v="3681"/>
    <d v="2013-07-31T08:41:53"/>
  </r>
  <r>
    <x v="3682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s v="film &amp; video/animation"/>
    <n v="0"/>
    <n v="0"/>
    <x v="1"/>
    <x v="36"/>
    <x v="3682"/>
    <d v="2016-10-08T07:38:46"/>
  </r>
  <r>
    <x v="3683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799999999999994E-2"/>
    <n v="170.54545454545453"/>
    <x v="1"/>
    <x v="36"/>
    <x v="3683"/>
    <d v="2015-11-18T07:15:58"/>
  </r>
  <r>
    <x v="3684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1"/>
    <x v="36"/>
    <x v="3684"/>
    <d v="2014-10-17T18:16:58"/>
  </r>
  <r>
    <x v="3685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1E-3"/>
    <n v="5"/>
    <x v="1"/>
    <x v="36"/>
    <x v="3685"/>
    <d v="2016-03-24T22:39:13"/>
  </r>
  <r>
    <x v="3686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s v="film &amp; video/animation"/>
    <n v="0"/>
    <n v="0"/>
    <x v="1"/>
    <x v="36"/>
    <x v="3686"/>
    <d v="2013-11-02T19:03:16"/>
  </r>
  <r>
    <x v="3687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358823529411763"/>
    <n v="393.58823529411762"/>
    <x v="1"/>
    <x v="36"/>
    <x v="3687"/>
    <d v="2015-02-19T21:19:43"/>
  </r>
  <r>
    <x v="3688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s v="film &amp; video/animation"/>
    <n v="1E-3"/>
    <n v="5"/>
    <x v="1"/>
    <x v="36"/>
    <x v="3688"/>
    <d v="2014-02-10T00:21:41"/>
  </r>
  <r>
    <x v="3689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1"/>
    <x v="36"/>
    <x v="3689"/>
    <d v="2012-02-15T21:46:01"/>
  </r>
  <r>
    <x v="3690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.3333333333333335E-5"/>
    <n v="1"/>
    <x v="1"/>
    <x v="36"/>
    <x v="3690"/>
    <d v="2015-05-21T08:02:55"/>
  </r>
  <r>
    <x v="3691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2952380952380949E-2"/>
    <n v="47.875"/>
    <x v="1"/>
    <x v="36"/>
    <x v="3691"/>
    <d v="2015-03-04T02:00:20"/>
  </r>
  <r>
    <x v="3692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s v="film &amp; video/animation"/>
    <n v="1.6666666666666666E-4"/>
    <n v="5"/>
    <x v="1"/>
    <x v="36"/>
    <x v="3692"/>
    <d v="2013-03-23T12:19:23"/>
  </r>
  <r>
    <x v="3693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04E-2"/>
    <n v="20.502500000000001"/>
    <x v="1"/>
    <x v="36"/>
    <x v="3693"/>
    <d v="2014-05-14T18:11:35"/>
  </r>
  <r>
    <x v="3694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s v="film &amp; video/animation"/>
    <n v="2.2499999999999999E-2"/>
    <n v="9"/>
    <x v="1"/>
    <x v="36"/>
    <x v="3694"/>
    <d v="2013-10-17T13:38:05"/>
  </r>
  <r>
    <x v="3695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.92E-3"/>
    <n v="56.571428571428569"/>
    <x v="1"/>
    <x v="36"/>
    <x v="3695"/>
    <d v="2014-02-14T22:43:20"/>
  </r>
  <r>
    <x v="3696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1"/>
    <x v="36"/>
    <x v="3696"/>
    <d v="2014-01-25T17:09:51"/>
  </r>
  <r>
    <x v="3697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1"/>
    <x v="36"/>
    <x v="3697"/>
    <d v="2015-05-13T16:53:35"/>
  </r>
  <r>
    <x v="3698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2.740447957839262E-4"/>
    <n v="13"/>
    <x v="1"/>
    <x v="36"/>
    <x v="3698"/>
    <d v="2015-02-19T19:47:59"/>
  </r>
  <r>
    <x v="3699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8.2000000000000007E-3"/>
    <n v="16.399999999999999"/>
    <x v="1"/>
    <x v="36"/>
    <x v="3699"/>
    <d v="2014-11-26T13:14:00"/>
  </r>
  <r>
    <x v="3700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6.9230769230769226E-4"/>
    <n v="22.5"/>
    <x v="1"/>
    <x v="36"/>
    <x v="3700"/>
    <d v="2012-04-17T00:31:00"/>
  </r>
  <r>
    <x v="3701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6.8631863186318634E-3"/>
    <n v="20.333333333333332"/>
    <x v="1"/>
    <x v="36"/>
    <x v="3701"/>
    <d v="2013-10-22T03:59:00"/>
  </r>
  <r>
    <x v="3702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s v="film &amp; video/animation"/>
    <n v="0"/>
    <n v="0"/>
    <x v="1"/>
    <x v="36"/>
    <x v="3702"/>
    <d v="2014-08-16T18:25:12"/>
  </r>
  <r>
    <x v="3703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s v="film &amp; video/animation"/>
    <n v="8.2100000000000006E-2"/>
    <n v="16.755102040816325"/>
    <x v="1"/>
    <x v="36"/>
    <x v="3703"/>
    <d v="2013-05-14T16:47:40"/>
  </r>
  <r>
    <x v="370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6.4102564102564103E-4"/>
    <n v="25"/>
    <x v="1"/>
    <x v="36"/>
    <x v="3704"/>
    <d v="2011-11-13T16:22:07"/>
  </r>
  <r>
    <x v="3705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2.9411764705882353E-3"/>
    <n v="12.5"/>
    <x v="1"/>
    <x v="36"/>
    <x v="3705"/>
    <d v="2014-06-01T04:00:00"/>
  </r>
  <r>
    <x v="3706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s v="film &amp; video/animation"/>
    <n v="0"/>
    <n v="0"/>
    <x v="1"/>
    <x v="36"/>
    <x v="3706"/>
    <d v="2013-06-02T20:19:27"/>
  </r>
  <r>
    <x v="3707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1"/>
    <x v="36"/>
    <x v="3707"/>
    <d v="2011-08-10T03:02:21"/>
  </r>
  <r>
    <x v="3708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27272727272728E-2"/>
    <n v="113.63636363636364"/>
    <x v="1"/>
    <x v="36"/>
    <x v="3708"/>
    <d v="2011-09-24T17:02:33"/>
  </r>
  <r>
    <x v="3709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9.9009900990099011E-4"/>
    <n v="1"/>
    <x v="1"/>
    <x v="36"/>
    <x v="3709"/>
    <d v="2016-05-18T20:22:15"/>
  </r>
  <r>
    <x v="3710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6953125"/>
    <n v="17.25"/>
    <x v="1"/>
    <x v="36"/>
    <x v="3710"/>
    <d v="2014-06-27T02:52:54"/>
  </r>
  <r>
    <x v="3711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7.6E-3"/>
    <n v="15.2"/>
    <x v="1"/>
    <x v="36"/>
    <x v="3711"/>
    <d v="2012-09-07T22:37:44"/>
  </r>
  <r>
    <x v="371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1575"/>
    <n v="110.64102564102564"/>
    <x v="1"/>
    <x v="36"/>
    <x v="3712"/>
    <d v="2012-09-28T16:18:54"/>
  </r>
  <r>
    <x v="3713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1"/>
    <x v="36"/>
    <x v="3713"/>
    <d v="2012-07-11T03:51:05"/>
  </r>
  <r>
    <x v="3714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s v="film &amp; video/animation"/>
    <n v="0"/>
    <n v="0"/>
    <x v="1"/>
    <x v="36"/>
    <x v="3714"/>
    <d v="2014-09-05T23:45:24"/>
  </r>
  <r>
    <x v="3715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00000000000001E-2"/>
    <n v="25.5"/>
    <x v="1"/>
    <x v="36"/>
    <x v="3715"/>
    <d v="2014-01-16T04:00:00"/>
  </r>
  <r>
    <x v="3716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1892727272727273"/>
    <n v="38.476470588235294"/>
    <x v="1"/>
    <x v="36"/>
    <x v="3716"/>
    <d v="2014-04-19T16:19:39"/>
  </r>
  <r>
    <x v="371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7624999999999999"/>
    <n v="28.2"/>
    <x v="1"/>
    <x v="36"/>
    <x v="3717"/>
    <d v="2014-08-23T22:08:38"/>
  </r>
  <r>
    <x v="3718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E-2"/>
    <n v="61.5"/>
    <x v="1"/>
    <x v="36"/>
    <x v="3718"/>
    <d v="2014-09-17T16:45:19"/>
  </r>
  <r>
    <x v="3719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.0303030303030303E-4"/>
    <n v="1"/>
    <x v="1"/>
    <x v="36"/>
    <x v="3719"/>
    <d v="2017-02-17T07:53:49"/>
  </r>
  <r>
    <x v="3720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1"/>
    <x v="36"/>
    <x v="3720"/>
    <d v="2015-05-06T02:04:03"/>
  </r>
  <r>
    <x v="3721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02681818181819E-2"/>
    <n v="39.569274193548388"/>
    <x v="1"/>
    <x v="36"/>
    <x v="3721"/>
    <d v="2014-06-03T03:59:00"/>
  </r>
  <r>
    <x v="3722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1"/>
    <x v="36"/>
    <x v="3722"/>
    <d v="2012-05-18T20:02:14"/>
  </r>
  <r>
    <x v="3723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1"/>
    <x v="36"/>
    <x v="3723"/>
    <d v="2015-04-01T20:51:49"/>
  </r>
  <r>
    <x v="3724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256"/>
    <n v="88.8"/>
    <x v="1"/>
    <x v="36"/>
    <x v="3724"/>
    <d v="2014-11-21T10:47:15"/>
  </r>
  <r>
    <x v="3725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409999999999999"/>
    <n v="55.457142857142856"/>
    <x v="1"/>
    <x v="36"/>
    <x v="3725"/>
    <d v="2013-08-09T12:00:15"/>
  </r>
  <r>
    <x v="3726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0999999999999999E-2"/>
    <n v="87.142857142857139"/>
    <x v="1"/>
    <x v="36"/>
    <x v="3726"/>
    <d v="2012-10-10T16:08:09"/>
  </r>
  <r>
    <x v="3727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E-3"/>
    <n v="10"/>
    <x v="1"/>
    <x v="36"/>
    <x v="3727"/>
    <d v="2016-04-14T14:34:00"/>
  </r>
  <r>
    <x v="3728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s v="film &amp; video/animation"/>
    <n v="0.502"/>
    <n v="51.224489795918366"/>
    <x v="1"/>
    <x v="36"/>
    <x v="3728"/>
    <d v="2013-01-29T04:44:32"/>
  </r>
  <r>
    <x v="3729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s v="film &amp; video/animation"/>
    <n v="1.8625E-3"/>
    <n v="13.545454545454545"/>
    <x v="1"/>
    <x v="36"/>
    <x v="3729"/>
    <d v="2015-11-05T23:32:52"/>
  </r>
  <r>
    <x v="3730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s v="film &amp; video/animation"/>
    <n v="0.21906971229845085"/>
    <n v="66.520080000000007"/>
    <x v="1"/>
    <x v="36"/>
    <x v="3730"/>
    <d v="2013-05-17T12:08:19"/>
  </r>
  <r>
    <x v="3731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9.0909090909090904E-5"/>
    <n v="50"/>
    <x v="1"/>
    <x v="36"/>
    <x v="3731"/>
    <d v="2014-06-01T22:37:19"/>
  </r>
  <r>
    <x v="3732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s v="film &amp; video/animation"/>
    <n v="0"/>
    <n v="0"/>
    <x v="1"/>
    <x v="36"/>
    <x v="3732"/>
    <d v="2016-12-25T15:16:34"/>
  </r>
  <r>
    <x v="3733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1"/>
    <x v="36"/>
    <x v="3733"/>
    <d v="2017-01-09T01:18:20"/>
  </r>
  <r>
    <x v="3734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.8667813379201833E-3"/>
    <n v="71.666666666666671"/>
    <x v="1"/>
    <x v="36"/>
    <x v="3734"/>
    <d v="2012-01-05T11:33:00"/>
  </r>
  <r>
    <x v="3735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1"/>
    <x v="36"/>
    <x v="3735"/>
    <d v="2012-08-22T23:14:45"/>
  </r>
  <r>
    <x v="3736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1"/>
    <x v="36"/>
    <x v="3736"/>
    <d v="2016-01-27T23:34:59"/>
  </r>
  <r>
    <x v="3737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n v="0"/>
    <x v="1"/>
    <x v="36"/>
    <x v="3737"/>
    <d v="2016-10-13T00:50:30"/>
  </r>
  <r>
    <x v="3738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s v="film &amp; video/animation"/>
    <n v="0"/>
    <n v="0"/>
    <x v="1"/>
    <x v="36"/>
    <x v="3738"/>
    <d v="2015-05-20T17:25:38"/>
  </r>
  <r>
    <x v="3739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1.5499999999999999E-3"/>
    <n v="10.333333333333334"/>
    <x v="1"/>
    <x v="36"/>
    <x v="3739"/>
    <d v="2014-07-03T03:00:00"/>
  </r>
  <r>
    <x v="3740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1"/>
    <x v="36"/>
    <x v="3740"/>
    <d v="2015-07-16T19:51:45"/>
  </r>
  <r>
    <x v="3741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1.6666666666666667E-5"/>
    <n v="1"/>
    <x v="1"/>
    <x v="36"/>
    <x v="3741"/>
    <d v="2014-02-10T22:21:14"/>
  </r>
  <r>
    <x v="3742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6.6964285714285711E-3"/>
    <n v="10"/>
    <x v="1"/>
    <x v="36"/>
    <x v="3742"/>
    <d v="2014-12-25T05:00:00"/>
  </r>
  <r>
    <x v="3743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85132395404561E-2"/>
    <n v="136.09090909090909"/>
    <x v="1"/>
    <x v="36"/>
    <x v="3743"/>
    <d v="2011-12-23T18:17:29"/>
  </r>
  <r>
    <x v="374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2E-2"/>
    <n v="73.461538461538467"/>
    <x v="1"/>
    <x v="36"/>
    <x v="3744"/>
    <d v="2009-10-12T20:59:00"/>
  </r>
  <r>
    <x v="3745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07692307692308E-2"/>
    <n v="53.75"/>
    <x v="1"/>
    <x v="36"/>
    <x v="3745"/>
    <d v="2010-05-08T22:16:00"/>
  </r>
  <r>
    <x v="3746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1"/>
    <x v="36"/>
    <x v="3746"/>
    <d v="2011-07-09T05:37:31"/>
  </r>
  <r>
    <x v="3747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5E-2"/>
    <n v="57.5"/>
    <x v="1"/>
    <x v="36"/>
    <x v="3747"/>
    <d v="2012-03-18T12:17:05"/>
  </r>
  <r>
    <x v="3748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s v="film &amp; video/animation"/>
    <n v="1.7538461538461537E-2"/>
    <n v="12.666666666666666"/>
    <x v="1"/>
    <x v="36"/>
    <x v="3748"/>
    <d v="2015-01-17T12:38:23"/>
  </r>
  <r>
    <x v="3749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673469387755101E-2"/>
    <n v="67"/>
    <x v="1"/>
    <x v="36"/>
    <x v="3749"/>
    <d v="2012-04-10T22:36:27"/>
  </r>
  <r>
    <x v="3750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4.3333333333333331E-3"/>
    <n v="3.7142857142857144"/>
    <x v="1"/>
    <x v="36"/>
    <x v="3750"/>
    <d v="2015-12-25T02:21:26"/>
  </r>
  <r>
    <x v="3751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1.25E-3"/>
    <n v="250"/>
    <x v="1"/>
    <x v="36"/>
    <x v="3751"/>
    <d v="2013-08-10T13:15:20"/>
  </r>
  <r>
    <x v="3752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000000000000001E-2"/>
    <n v="64"/>
    <x v="1"/>
    <x v="36"/>
    <x v="3752"/>
    <d v="2012-10-19T23:00:57"/>
  </r>
  <r>
    <x v="3753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8.0000000000000002E-3"/>
    <n v="133.33333333333334"/>
    <x v="1"/>
    <x v="36"/>
    <x v="3753"/>
    <d v="2012-05-25T14:14:00"/>
  </r>
  <r>
    <x v="3754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s v="film &amp; video/animation"/>
    <n v="2E-3"/>
    <n v="10"/>
    <x v="1"/>
    <x v="36"/>
    <x v="3754"/>
    <d v="2015-06-28T15:09:30"/>
  </r>
  <r>
    <x v="3755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1"/>
    <x v="36"/>
    <x v="3755"/>
    <d v="2016-03-01T04:13:59"/>
  </r>
  <r>
    <x v="3756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1"/>
    <x v="36"/>
    <x v="3756"/>
    <d v="2013-04-06T06:16:22"/>
  </r>
  <r>
    <x v="3757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1.3749999999999999E-3"/>
    <n v="5.5"/>
    <x v="1"/>
    <x v="36"/>
    <x v="3757"/>
    <d v="2016-11-20T18:48:47"/>
  </r>
  <r>
    <x v="3758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3924"/>
    <n v="102.38235294117646"/>
    <x v="1"/>
    <x v="36"/>
    <x v="3758"/>
    <d v="2016-08-15T07:00:00"/>
  </r>
  <r>
    <x v="3759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s v="film &amp; video/animation"/>
    <n v="3.3333333333333333E-2"/>
    <n v="16.666666666666668"/>
    <x v="1"/>
    <x v="36"/>
    <x v="3759"/>
    <d v="2014-08-09T14:44:07"/>
  </r>
  <r>
    <x v="3760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413402061855672"/>
    <n v="725.02941176470586"/>
    <x v="1"/>
    <x v="36"/>
    <x v="3760"/>
    <d v="2015-12-29T11:46:41"/>
  </r>
  <r>
    <x v="3761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s v="film &amp; video/animation"/>
    <n v="0"/>
    <n v="0"/>
    <x v="1"/>
    <x v="36"/>
    <x v="3761"/>
    <d v="2015-05-27T18:41:20"/>
  </r>
  <r>
    <x v="3762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666666666666667E-2"/>
    <n v="68.333333333333329"/>
    <x v="1"/>
    <x v="36"/>
    <x v="3762"/>
    <d v="2017-02-02T14:46:01"/>
  </r>
  <r>
    <x v="3763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1"/>
    <x v="36"/>
    <x v="3763"/>
    <d v="2015-09-06T14:46:00"/>
  </r>
  <r>
    <x v="3764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2881426547787684"/>
    <n v="39.228571428571428"/>
    <x v="1"/>
    <x v="36"/>
    <x v="3764"/>
    <d v="2012-12-05T09:23:41"/>
  </r>
  <r>
    <x v="3765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.0666666666666669E-2"/>
    <n v="58.888888888888886"/>
    <x v="5"/>
    <x v="37"/>
    <x v="3765"/>
    <d v="2014-06-06T13:11:42"/>
  </r>
  <r>
    <x v="3766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.3999999999999997E-2"/>
    <n v="44"/>
    <x v="5"/>
    <x v="37"/>
    <x v="3766"/>
    <d v="2013-10-22T21:44:38"/>
  </r>
  <r>
    <x v="3767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3.8739999999999997E-2"/>
    <n v="48.424999999999997"/>
    <x v="5"/>
    <x v="37"/>
    <x v="3767"/>
    <d v="2014-04-21T01:00:00"/>
  </r>
  <r>
    <x v="3768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5"/>
    <x v="37"/>
    <x v="3768"/>
    <d v="2014-08-07T07:00:00"/>
  </r>
  <r>
    <x v="3769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0.29299999999999998"/>
    <n v="61.041666666666664"/>
    <x v="5"/>
    <x v="37"/>
    <x v="3769"/>
    <d v="2011-09-28T17:30:08"/>
  </r>
  <r>
    <x v="3770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9.0909090909090905E-3"/>
    <n v="25"/>
    <x v="5"/>
    <x v="37"/>
    <x v="3770"/>
    <d v="2012-04-16T16:00:00"/>
  </r>
  <r>
    <x v="3771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5"/>
    <x v="37"/>
    <x v="3771"/>
    <d v="2011-02-24T23:20:30"/>
  </r>
  <r>
    <x v="3772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5"/>
    <x v="37"/>
    <x v="3772"/>
    <d v="2015-08-28T01:00:00"/>
  </r>
  <r>
    <x v="3773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8.0000000000000002E-3"/>
    <n v="40"/>
    <x v="5"/>
    <x v="37"/>
    <x v="3773"/>
    <d v="2013-10-06T20:21:10"/>
  </r>
  <r>
    <x v="3774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0.11600000000000001"/>
    <n v="19.333333333333332"/>
    <x v="5"/>
    <x v="37"/>
    <x v="3774"/>
    <d v="2012-02-21T22:46:14"/>
  </r>
  <r>
    <x v="3775"/>
    <s v="Lionstar International Tour 2015 (Canceled)"/>
    <s v="We have been offered shows all over the world, to reach places and people with our music, for the experience of just doing it!"/>
    <n v="50000"/>
    <n v="0"/>
    <x v="3"/>
    <x v="4"/>
    <s v="GBP"/>
    <n v="1422903342"/>
    <n v="1420311342"/>
    <b v="0"/>
    <n v="0"/>
    <b v="0"/>
    <s v="music/world music"/>
    <n v="0"/>
    <n v="0"/>
    <x v="5"/>
    <x v="37"/>
    <x v="3775"/>
    <d v="2015-02-02T18:55:42"/>
  </r>
  <r>
    <x v="3776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2.787363950092912E-2"/>
    <n v="35"/>
    <x v="5"/>
    <x v="37"/>
    <x v="3776"/>
    <d v="2013-12-15T03:14:59"/>
  </r>
  <r>
    <x v="3777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5"/>
    <x v="37"/>
    <x v="3777"/>
    <d v="2012-07-28T16:00:00"/>
  </r>
  <r>
    <x v="3778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5"/>
    <x v="37"/>
    <x v="3778"/>
    <d v="2012-08-24T06:47:45"/>
  </r>
  <r>
    <x v="3779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0.17799999999999999"/>
    <n v="59.333333333333336"/>
    <x v="5"/>
    <x v="37"/>
    <x v="3779"/>
    <d v="2011-08-06T14:38:56"/>
  </r>
  <r>
    <x v="3780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5"/>
    <x v="37"/>
    <x v="3780"/>
    <d v="2012-01-05T23:06:07"/>
  </r>
  <r>
    <x v="3781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.0124999999999999E-2"/>
    <n v="30.125"/>
    <x v="5"/>
    <x v="37"/>
    <x v="3781"/>
    <d v="2013-07-12T21:51:00"/>
  </r>
  <r>
    <x v="3782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0.50739999999999996"/>
    <n v="74.617647058823536"/>
    <x v="5"/>
    <x v="37"/>
    <x v="3782"/>
    <d v="2014-11-03T05:59:00"/>
  </r>
  <r>
    <x v="3783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5.4884742041712408E-3"/>
    <n v="5"/>
    <x v="5"/>
    <x v="37"/>
    <x v="3783"/>
    <d v="2011-09-11T13:18:00"/>
  </r>
  <r>
    <x v="3784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0.14091666666666666"/>
    <n v="44.5"/>
    <x v="5"/>
    <x v="37"/>
    <x v="3784"/>
    <d v="2011-07-08T21:00:00"/>
  </r>
  <r>
    <x v="3785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0.02"/>
    <n v="100"/>
    <x v="0"/>
    <x v="22"/>
    <x v="3785"/>
    <d v="2015-05-09T19:09:22"/>
  </r>
  <r>
    <x v="3786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0"/>
    <x v="22"/>
    <x v="3786"/>
    <d v="2014-12-26T20:35:39"/>
  </r>
  <r>
    <x v="3787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0"/>
    <x v="22"/>
    <x v="3787"/>
    <d v="2015-06-18T19:03:35"/>
  </r>
  <r>
    <x v="3788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3.9334666666666664E-2"/>
    <n v="45.386153846153846"/>
    <x v="0"/>
    <x v="22"/>
    <x v="3788"/>
    <d v="2014-08-14T15:20:23"/>
  </r>
  <r>
    <x v="3789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0"/>
    <x v="22"/>
    <x v="3789"/>
    <d v="2014-08-28T00:50:56"/>
  </r>
  <r>
    <x v="3790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2.6200000000000001E-2"/>
    <n v="16.375"/>
    <x v="0"/>
    <x v="22"/>
    <x v="3790"/>
    <d v="2015-08-23T08:35:08"/>
  </r>
  <r>
    <x v="3791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8"/>
    <s v="EUR"/>
    <n v="1432479600"/>
    <n v="1428507409"/>
    <b v="0"/>
    <n v="1"/>
    <b v="0"/>
    <s v="technology/web"/>
    <n v="2E-3"/>
    <n v="10"/>
    <x v="0"/>
    <x v="22"/>
    <x v="3791"/>
    <d v="2015-05-24T15:00:00"/>
  </r>
  <r>
    <x v="3792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0"/>
    <x v="22"/>
    <x v="3792"/>
    <d v="2015-11-22T20:48:56"/>
  </r>
  <r>
    <x v="3793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9.7400000000000004E-3"/>
    <n v="292.2"/>
    <x v="0"/>
    <x v="22"/>
    <x v="3793"/>
    <d v="2015-06-15T22:06:20"/>
  </r>
  <r>
    <x v="3794"/>
    <s v="Swap Anything (Canceled)"/>
    <s v="Can we swap, please? - everybody's said it. I want to create a website that enables anybody to trade their items, without money hassle."/>
    <n v="780"/>
    <n v="5"/>
    <x v="3"/>
    <x v="4"/>
    <s v="GBP"/>
    <n v="1448761744"/>
    <n v="1446166144"/>
    <b v="0"/>
    <n v="1"/>
    <b v="0"/>
    <s v="technology/web"/>
    <n v="6.41025641025641E-3"/>
    <n v="5"/>
    <x v="0"/>
    <x v="22"/>
    <x v="3794"/>
    <d v="2015-11-29T01:49:04"/>
  </r>
  <r>
    <x v="3795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0"/>
    <x v="22"/>
    <x v="3795"/>
    <d v="2015-04-22T19:56:26"/>
  </r>
  <r>
    <x v="3796"/>
    <s v="Securivente (Canceled)"/>
    <s v="Finie la peur de vendre ou acheter d'occasion Ã  un inconnu ! Colis ouverts, photographiÃ©s et testÃ©s. Paiements en ligne sÃ©curisÃ©s."/>
    <n v="80000"/>
    <n v="0"/>
    <x v="3"/>
    <x v="0"/>
    <s v="EUR"/>
    <n v="1453210037"/>
    <n v="1448026037"/>
    <b v="0"/>
    <n v="0"/>
    <b v="0"/>
    <s v="technology/web"/>
    <n v="0"/>
    <n v="0"/>
    <x v="0"/>
    <x v="22"/>
    <x v="3796"/>
    <d v="2016-01-19T13:27:17"/>
  </r>
  <r>
    <x v="3797"/>
    <s v="Web Streaming 2.0 (Canceled)"/>
    <s v="A Fast and Reliable new Web platform to stream videos from Internet"/>
    <n v="10000"/>
    <n v="0"/>
    <x v="3"/>
    <x v="10"/>
    <s v="EUR"/>
    <n v="1472777146"/>
    <n v="1470185146"/>
    <b v="0"/>
    <n v="0"/>
    <b v="0"/>
    <s v="technology/web"/>
    <n v="0"/>
    <n v="0"/>
    <x v="0"/>
    <x v="22"/>
    <x v="3797"/>
    <d v="2016-09-02T00:45:46"/>
  </r>
  <r>
    <x v="3798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0.21363333333333334"/>
    <n v="105.93388429752066"/>
    <x v="0"/>
    <x v="22"/>
    <x v="3798"/>
    <d v="2015-10-01T04:59:00"/>
  </r>
  <r>
    <x v="3799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0"/>
    <x v="22"/>
    <x v="3799"/>
    <d v="2016-06-24T01:29:00"/>
  </r>
  <r>
    <x v="3800"/>
    <s v="PixlDir.com - Simple and fast image hosting. (Canceled)"/>
    <s v="The aim of PixlDir is to deliver the most simple, and fast experience when it comes to uploading images to the web."/>
    <n v="515"/>
    <n v="0"/>
    <x v="3"/>
    <x v="7"/>
    <s v="NZD"/>
    <n v="1443149759"/>
    <n v="1440557759"/>
    <b v="0"/>
    <n v="0"/>
    <b v="0"/>
    <s v="technology/web"/>
    <n v="0"/>
    <n v="0"/>
    <x v="0"/>
    <x v="22"/>
    <x v="3800"/>
    <d v="2015-09-25T02:55:59"/>
  </r>
  <r>
    <x v="3801"/>
    <s v="S'time Soirees (Canceled)"/>
    <s v="Hormis la similitude envers d'autres rÃ©seaux socials, celui-ci vous permettra d'organiser / participer Ã  des soirÃ©es trÃ¨s facilement !"/>
    <n v="5000"/>
    <n v="0"/>
    <x v="3"/>
    <x v="0"/>
    <s v="EUR"/>
    <n v="1488013307"/>
    <n v="1485421307"/>
    <b v="0"/>
    <n v="0"/>
    <b v="0"/>
    <s v="technology/web"/>
    <n v="0"/>
    <n v="0"/>
    <x v="0"/>
    <x v="22"/>
    <x v="3801"/>
    <d v="2017-02-25T09:01:47"/>
  </r>
  <r>
    <x v="3802"/>
    <s v="Get Affordable Website with Premium Hosting and Domain"/>
    <s v="At beSpider you can create and publish you websites within minutes. 100s of pre-build templates, free domain, free cloud base hosting."/>
    <n v="2000"/>
    <n v="60"/>
    <x v="3"/>
    <x v="4"/>
    <s v="GBP"/>
    <n v="1431072843"/>
    <n v="1427184843"/>
    <b v="0"/>
    <n v="3"/>
    <b v="0"/>
    <s v="technology/web"/>
    <n v="0.03"/>
    <n v="20"/>
    <x v="0"/>
    <x v="22"/>
    <x v="3802"/>
    <d v="2015-05-08T08:14:03"/>
  </r>
  <r>
    <x v="3803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0"/>
    <x v="22"/>
    <x v="3803"/>
    <d v="2015-12-09T19:26:43"/>
  </r>
  <r>
    <x v="3804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3.9999999999999998E-7"/>
    <n v="1"/>
    <x v="0"/>
    <x v="22"/>
    <x v="3804"/>
    <d v="2014-11-25T16:36:30"/>
  </r>
  <r>
    <x v="3805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0"/>
    <x v="22"/>
    <x v="3805"/>
    <d v="2014-08-25T17:12:18"/>
  </r>
  <r>
    <x v="3806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.044E-2"/>
    <n v="87"/>
    <x v="0"/>
    <x v="22"/>
    <x v="3806"/>
    <d v="2016-07-07T23:42:17"/>
  </r>
  <r>
    <x v="3807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5.6833333333333333E-2"/>
    <n v="37.888888888888886"/>
    <x v="0"/>
    <x v="22"/>
    <x v="3807"/>
    <d v="2016-07-01T18:35:38"/>
  </r>
  <r>
    <x v="3808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5"/>
    <s v="AUD"/>
    <n v="1432771997"/>
    <n v="1430179997"/>
    <b v="0"/>
    <n v="0"/>
    <b v="0"/>
    <s v="technology/web"/>
    <n v="0"/>
    <n v="0"/>
    <x v="0"/>
    <x v="22"/>
    <x v="3808"/>
    <d v="2015-05-28T00:13:17"/>
  </r>
  <r>
    <x v="3809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0"/>
    <x v="22"/>
    <x v="3809"/>
    <d v="2015-05-14T23:44:01"/>
  </r>
  <r>
    <x v="3810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n v="0"/>
    <x v="0"/>
    <x v="22"/>
    <x v="3810"/>
    <d v="2017-03-26T20:29:37"/>
  </r>
  <r>
    <x v="3811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0.17380000000000001"/>
    <n v="111.41025641025641"/>
    <x v="0"/>
    <x v="22"/>
    <x v="3811"/>
    <d v="2015-08-15T13:22:00"/>
  </r>
  <r>
    <x v="3812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x v="22"/>
    <x v="3812"/>
    <d v="2016-03-14T23:00:00"/>
  </r>
  <r>
    <x v="3813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0"/>
    <x v="22"/>
    <x v="3813"/>
    <d v="2014-07-13T16:37:37"/>
  </r>
  <r>
    <x v="3814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5"/>
    <s v="AUD"/>
    <n v="1463239108"/>
    <n v="1460647108"/>
    <b v="0"/>
    <n v="3"/>
    <b v="0"/>
    <s v="technology/web"/>
    <n v="1.75E-3"/>
    <n v="116.66666666666667"/>
    <x v="0"/>
    <x v="22"/>
    <x v="3814"/>
    <d v="2016-05-14T15:18:28"/>
  </r>
  <r>
    <x v="3815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8.3340278356529708E-4"/>
    <n v="10"/>
    <x v="0"/>
    <x v="22"/>
    <x v="3815"/>
    <d v="2015-09-06T05:10:00"/>
  </r>
  <r>
    <x v="3816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0"/>
    <x v="22"/>
    <x v="3816"/>
    <d v="2016-05-28T18:32:09"/>
  </r>
  <r>
    <x v="3817"/>
    <s v="UniWherse.com - Bring students future (Canceled)"/>
    <s v="Our goal is to create a system, students can find universities that best match their interests."/>
    <n v="20000"/>
    <n v="0"/>
    <x v="3"/>
    <x v="18"/>
    <s v="EUR"/>
    <n v="1448470165"/>
    <n v="1445874565"/>
    <b v="0"/>
    <n v="0"/>
    <b v="0"/>
    <s v="technology/web"/>
    <n v="0"/>
    <n v="0"/>
    <x v="0"/>
    <x v="22"/>
    <x v="3817"/>
    <d v="2015-11-25T16:49:25"/>
  </r>
  <r>
    <x v="3818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0.1245"/>
    <n v="49.8"/>
    <x v="0"/>
    <x v="22"/>
    <x v="3818"/>
    <d v="2016-06-17T23:00:00"/>
  </r>
  <r>
    <x v="3819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2.0000000000000001E-4"/>
    <n v="1"/>
    <x v="0"/>
    <x v="22"/>
    <x v="3819"/>
    <d v="2015-02-26T22:17:09"/>
  </r>
  <r>
    <x v="3820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8.0000000000000007E-5"/>
    <n v="2"/>
    <x v="0"/>
    <x v="22"/>
    <x v="3820"/>
    <d v="2015-04-12T02:12:42"/>
  </r>
  <r>
    <x v="3821"/>
    <s v="Keto Advice (Canceled)"/>
    <s v="With no central location for keto knowledge, keto advice will be a community run knowledge base."/>
    <n v="2000"/>
    <n v="4"/>
    <x v="3"/>
    <x v="4"/>
    <s v="GBP"/>
    <n v="1433587620"/>
    <n v="1430996150"/>
    <b v="0"/>
    <n v="1"/>
    <b v="0"/>
    <s v="technology/web"/>
    <n v="2E-3"/>
    <n v="4"/>
    <x v="0"/>
    <x v="22"/>
    <x v="3821"/>
    <d v="2015-06-06T10:47:00"/>
  </r>
  <r>
    <x v="3822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4"/>
    <s v="GBP"/>
    <n v="1488063840"/>
    <n v="1485558318"/>
    <b v="0"/>
    <n v="0"/>
    <b v="0"/>
    <s v="technology/web"/>
    <n v="0"/>
    <n v="0"/>
    <x v="0"/>
    <x v="22"/>
    <x v="3822"/>
    <d v="2017-02-25T23:04:00"/>
  </r>
  <r>
    <x v="3823"/>
    <s v="W (Canceled)"/>
    <s v="O0"/>
    <n v="200000"/>
    <n v="18"/>
    <x v="3"/>
    <x v="2"/>
    <s v="EUR"/>
    <n v="1490447662"/>
    <n v="1485267262"/>
    <b v="0"/>
    <n v="6"/>
    <b v="0"/>
    <s v="technology/web"/>
    <n v="9.0000000000000006E-5"/>
    <n v="3"/>
    <x v="0"/>
    <x v="22"/>
    <x v="3823"/>
    <d v="2017-03-25T13:14:22"/>
  </r>
  <r>
    <x v="3824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9.9999999999999995E-7"/>
    <n v="1"/>
    <x v="0"/>
    <x v="22"/>
    <x v="3824"/>
    <d v="2014-10-13T13:59:55"/>
  </r>
  <r>
    <x v="3825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0"/>
    <x v="22"/>
    <x v="3825"/>
    <d v="2015-07-12T19:31:44"/>
  </r>
  <r>
    <x v="3826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0"/>
    <x v="22"/>
    <x v="3826"/>
    <d v="2014-10-06T05:00:00"/>
  </r>
  <r>
    <x v="3827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0.03"/>
    <n v="300"/>
    <x v="0"/>
    <x v="22"/>
    <x v="3827"/>
    <d v="2016-01-08T19:47:00"/>
  </r>
  <r>
    <x v="3828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0"/>
    <x v="22"/>
    <x v="3828"/>
    <d v="2016-06-24T17:27:49"/>
  </r>
  <r>
    <x v="3829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0"/>
    <x v="22"/>
    <x v="3829"/>
    <d v="2015-03-31T23:39:00"/>
  </r>
  <r>
    <x v="3830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6.4999999999999997E-4"/>
    <n v="13"/>
    <x v="0"/>
    <x v="22"/>
    <x v="3830"/>
    <d v="2016-10-17T19:10:31"/>
  </r>
  <r>
    <x v="3831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1.4999999999999999E-2"/>
    <n v="15"/>
    <x v="0"/>
    <x v="22"/>
    <x v="3831"/>
    <d v="2016-08-25T14:34:36"/>
  </r>
  <r>
    <x v="3832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3.8571428571428572E-3"/>
    <n v="54"/>
    <x v="0"/>
    <x v="22"/>
    <x v="3832"/>
    <d v="2016-02-20T22:22:18"/>
  </r>
  <r>
    <x v="3833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n v="0"/>
    <x v="0"/>
    <x v="22"/>
    <x v="3833"/>
    <d v="2015-08-11T18:37:08"/>
  </r>
  <r>
    <x v="3834"/>
    <s v="HoxWi - Simple and reliable online customer services (Canceled)"/>
    <s v="HoxWi are the future for real time interaction with on-line customers via chat or video conference."/>
    <n v="50000"/>
    <n v="0"/>
    <x v="3"/>
    <x v="8"/>
    <s v="EUR"/>
    <n v="1483474370"/>
    <n v="1480882370"/>
    <b v="0"/>
    <n v="0"/>
    <b v="0"/>
    <s v="technology/web"/>
    <n v="0"/>
    <n v="0"/>
    <x v="0"/>
    <x v="22"/>
    <x v="3834"/>
    <d v="2017-01-03T20:12:50"/>
  </r>
  <r>
    <x v="3835"/>
    <s v="NZ Auction site.  No listing or success fees. Only $2 p/m"/>
    <s v="Donate $30 or more and receive a free selfie stick."/>
    <n v="18900"/>
    <n v="108"/>
    <x v="3"/>
    <x v="7"/>
    <s v="NZD"/>
    <n v="1430360739"/>
    <n v="1427768739"/>
    <b v="0"/>
    <n v="7"/>
    <b v="0"/>
    <s v="technology/web"/>
    <n v="5.7142857142857143E-3"/>
    <n v="15.428571428571429"/>
    <x v="0"/>
    <x v="22"/>
    <x v="3835"/>
    <d v="2015-04-30T02:25:39"/>
  </r>
  <r>
    <x v="3836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0"/>
    <x v="22"/>
    <x v="3836"/>
    <d v="2015-06-06T15:12:32"/>
  </r>
  <r>
    <x v="3837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0"/>
    <x v="22"/>
    <x v="3837"/>
    <d v="2015-04-21T16:13:42"/>
  </r>
  <r>
    <x v="3838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7.1428571428571429E-4"/>
    <n v="25"/>
    <x v="0"/>
    <x v="22"/>
    <x v="3838"/>
    <d v="2015-01-10T17:21:00"/>
  </r>
  <r>
    <x v="3839"/>
    <s v="PriceItUpPlease (Canceled)"/>
    <s v="PriceItUpPlease will be an easy to use website that estimates the amount of your startup costs for that great idea you have!"/>
    <n v="8000"/>
    <n v="55"/>
    <x v="3"/>
    <x v="5"/>
    <s v="AUD"/>
    <n v="1430604136"/>
    <n v="1428012136"/>
    <b v="0"/>
    <n v="2"/>
    <b v="0"/>
    <s v="technology/web"/>
    <n v="6.875E-3"/>
    <n v="27.5"/>
    <x v="0"/>
    <x v="22"/>
    <x v="3839"/>
    <d v="2015-05-02T22:02:16"/>
  </r>
  <r>
    <x v="3840"/>
    <s v="HardstyleUnited.com (Canceled)"/>
    <s v="HardstyleUnited.com The Global Hardstyle community. Your Hardstyle community."/>
    <n v="10000"/>
    <n v="0"/>
    <x v="3"/>
    <x v="18"/>
    <s v="EUR"/>
    <n v="1433530104"/>
    <n v="1430938104"/>
    <b v="0"/>
    <n v="0"/>
    <b v="0"/>
    <s v="technology/web"/>
    <n v="0"/>
    <n v="0"/>
    <x v="0"/>
    <x v="22"/>
    <x v="3840"/>
    <d v="2015-06-05T18:48:24"/>
  </r>
  <r>
    <x v="3841"/>
    <s v="Online therapist directory - Click For Therapy (Canceled)"/>
    <s v="Click For Therapy is a website that was created to connect consumers and therapists across the UK."/>
    <n v="27000"/>
    <n v="0"/>
    <x v="3"/>
    <x v="4"/>
    <s v="GBP"/>
    <n v="1445093578"/>
    <n v="1442501578"/>
    <b v="0"/>
    <n v="0"/>
    <b v="0"/>
    <s v="technology/web"/>
    <n v="0"/>
    <n v="0"/>
    <x v="0"/>
    <x v="22"/>
    <x v="3841"/>
    <d v="2015-10-17T14:52:58"/>
  </r>
  <r>
    <x v="3842"/>
    <s v="Auction, Sell Swap without excessive fees, the next ebay."/>
    <s v="A website to auction, sell and swap items in the uk without a charge, without excess fees, the next ebay."/>
    <n v="1500"/>
    <n v="0"/>
    <x v="3"/>
    <x v="4"/>
    <s v="GBP"/>
    <n v="1422664740"/>
    <n v="1417818036"/>
    <b v="0"/>
    <n v="0"/>
    <b v="0"/>
    <s v="technology/web"/>
    <n v="0"/>
    <n v="0"/>
    <x v="0"/>
    <x v="22"/>
    <x v="3842"/>
    <d v="2015-01-31T00:39:00"/>
  </r>
  <r>
    <x v="3843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0.14680000000000001"/>
    <n v="367"/>
    <x v="0"/>
    <x v="22"/>
    <x v="3843"/>
    <d v="2015-08-03T15:35:24"/>
  </r>
  <r>
    <x v="3844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0"/>
    <x v="22"/>
    <x v="3844"/>
    <d v="2016-02-07T16:58:00"/>
  </r>
  <r>
    <x v="3845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n v="0"/>
    <x v="0"/>
    <x v="22"/>
    <x v="3845"/>
    <d v="2016-04-30T22:00:00"/>
  </r>
  <r>
    <x v="3846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0.2857142857142857"/>
    <n v="60"/>
    <x v="0"/>
    <x v="22"/>
    <x v="3846"/>
    <d v="2014-12-11T16:31:10"/>
  </r>
  <r>
    <x v="3847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0"/>
    <x v="22"/>
    <x v="3847"/>
    <d v="2015-12-29T00:16:40"/>
  </r>
  <r>
    <x v="3848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0"/>
    <x v="22"/>
    <x v="3848"/>
    <d v="2015-10-26T22:25:56"/>
  </r>
  <r>
    <x v="3849"/>
    <s v="IMI - It's My Identity (Canceled)"/>
    <s v="A website that could group all your social 'identities' and online property together and find new followers or creators to follow"/>
    <n v="1000"/>
    <n v="0"/>
    <x v="3"/>
    <x v="10"/>
    <s v="EUR"/>
    <n v="1453071600"/>
    <n v="1449596425"/>
    <b v="0"/>
    <n v="0"/>
    <b v="0"/>
    <s v="technology/web"/>
    <n v="0"/>
    <n v="0"/>
    <x v="0"/>
    <x v="22"/>
    <x v="3849"/>
    <d v="2016-01-17T23:00:00"/>
  </r>
  <r>
    <x v="3850"/>
    <s v="iDEA On Demand Virtual Activities. Get Active! (Canceled)"/>
    <s v="iDEA virtual activities, the perfect way to encourage children and families to get active - physically, socially and mentally."/>
    <n v="25000"/>
    <n v="2630"/>
    <x v="3"/>
    <x v="4"/>
    <s v="GBP"/>
    <n v="1445431533"/>
    <n v="1442839533"/>
    <b v="0"/>
    <n v="27"/>
    <b v="0"/>
    <s v="technology/web"/>
    <n v="0.1052"/>
    <n v="97.407407407407405"/>
    <x v="0"/>
    <x v="22"/>
    <x v="3850"/>
    <d v="2015-10-21T12:45:33"/>
  </r>
  <r>
    <x v="3851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.34E-2"/>
    <n v="47.857142857142854"/>
    <x v="0"/>
    <x v="22"/>
    <x v="3851"/>
    <d v="2016-04-25T22:16:56"/>
  </r>
  <r>
    <x v="3852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2.5000000000000001E-3"/>
    <n v="50"/>
    <x v="0"/>
    <x v="22"/>
    <x v="3852"/>
    <d v="2015-04-14T16:19:25"/>
  </r>
  <r>
    <x v="3853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0"/>
    <x v="22"/>
    <x v="3853"/>
    <d v="2016-02-10T19:30:11"/>
  </r>
  <r>
    <x v="3854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3.2799999999999999E-3"/>
    <n v="20.5"/>
    <x v="0"/>
    <x v="22"/>
    <x v="3854"/>
    <d v="2014-12-18T04:32:21"/>
  </r>
  <r>
    <x v="3855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0"/>
    <x v="22"/>
    <x v="3855"/>
    <d v="2015-06-25T18:39:56"/>
  </r>
  <r>
    <x v="3856"/>
    <s v="Finding Pets - Bringing Lost Pets Home (Canceled)"/>
    <s v="An online platform that will notify every listed individual, vet, council, pound and so on in a geographical area when a pet is lost!"/>
    <n v="5500"/>
    <n v="180"/>
    <x v="3"/>
    <x v="5"/>
    <s v="AUD"/>
    <n v="1429839571"/>
    <n v="1427247571"/>
    <b v="0"/>
    <n v="6"/>
    <b v="0"/>
    <s v="technology/web"/>
    <n v="3.272727272727273E-2"/>
    <n v="30"/>
    <x v="0"/>
    <x v="22"/>
    <x v="3856"/>
    <d v="2015-04-24T01:39:31"/>
  </r>
  <r>
    <x v="3857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x v="22"/>
    <x v="3857"/>
    <d v="2015-08-29T15:53:44"/>
  </r>
  <r>
    <x v="3858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4.5454545454545455E-4"/>
    <n v="10"/>
    <x v="0"/>
    <x v="22"/>
    <x v="3858"/>
    <d v="2015-02-12T20:14:20"/>
  </r>
  <r>
    <x v="3859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0"/>
    <x v="22"/>
    <x v="3859"/>
    <d v="2016-09-09T20:03:57"/>
  </r>
  <r>
    <x v="3860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0.10877666666666666"/>
    <n v="81.582499999999996"/>
    <x v="0"/>
    <x v="22"/>
    <x v="3860"/>
    <d v="2015-12-10T22:12:46"/>
  </r>
  <r>
    <x v="3861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n v="0"/>
    <x v="0"/>
    <x v="22"/>
    <x v="3861"/>
    <d v="2016-11-25T21:53:03"/>
  </r>
  <r>
    <x v="3862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0"/>
    <x v="22"/>
    <x v="3862"/>
    <d v="2015-08-26T00:18:50"/>
  </r>
  <r>
    <x v="3863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0"/>
    <x v="22"/>
    <x v="3863"/>
    <d v="2015-10-05T00:23:36"/>
  </r>
  <r>
    <x v="3864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3.6666666666666666E-3"/>
    <n v="18.333333333333332"/>
    <x v="0"/>
    <x v="22"/>
    <x v="3864"/>
    <d v="2015-10-01T19:02:22"/>
  </r>
  <r>
    <x v="3865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1.8193398957730169E-2"/>
    <n v="224.42857142857142"/>
    <x v="0"/>
    <x v="22"/>
    <x v="3865"/>
    <d v="2015-04-10T22:27:28"/>
  </r>
  <r>
    <x v="3866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2.5000000000000001E-2"/>
    <n v="37.5"/>
    <x v="0"/>
    <x v="22"/>
    <x v="3866"/>
    <d v="2015-08-04T04:30:03"/>
  </r>
  <r>
    <x v="3867"/>
    <s v="KindaQuirky (Canceled)"/>
    <s v="A quirky online shop where you can buy, sell and discover stuff that's &quot;a little bit different&quot;. We think &quot;it's right up your alley!&quot;"/>
    <n v="10000"/>
    <n v="435"/>
    <x v="3"/>
    <x v="7"/>
    <s v="NZD"/>
    <n v="1424568107"/>
    <n v="1421976107"/>
    <b v="0"/>
    <n v="3"/>
    <b v="0"/>
    <s v="technology/web"/>
    <n v="4.3499999999999997E-2"/>
    <n v="145"/>
    <x v="0"/>
    <x v="22"/>
    <x v="3867"/>
    <d v="2015-02-22T01:21:47"/>
  </r>
  <r>
    <x v="3868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8.0000000000000002E-3"/>
    <n v="1"/>
    <x v="0"/>
    <x v="22"/>
    <x v="3868"/>
    <d v="2014-11-14T02:37:23"/>
  </r>
  <r>
    <x v="3869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.2123076923076924E-2"/>
    <n v="112.57142857142857"/>
    <x v="0"/>
    <x v="22"/>
    <x v="3869"/>
    <d v="2015-08-05T16:50:32"/>
  </r>
  <r>
    <x v="3870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n v="0"/>
    <x v="0"/>
    <x v="22"/>
    <x v="3870"/>
    <d v="2015-01-10T20:07:04"/>
  </r>
  <r>
    <x v="3871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6.8399999999999997E-3"/>
    <n v="342"/>
    <x v="0"/>
    <x v="22"/>
    <x v="3871"/>
    <d v="2016-07-22T15:02:20"/>
  </r>
  <r>
    <x v="3872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.2513513513513513E-2"/>
    <n v="57.875"/>
    <x v="0"/>
    <x v="22"/>
    <x v="3872"/>
    <d v="2015-01-15T19:29:00"/>
  </r>
  <r>
    <x v="3873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0"/>
    <s v="EUR"/>
    <n v="1437861540"/>
    <n v="1435160452"/>
    <b v="0"/>
    <n v="1"/>
    <b v="0"/>
    <s v="technology/web"/>
    <n v="1.8749999999999999E-3"/>
    <n v="30"/>
    <x v="0"/>
    <x v="22"/>
    <x v="3873"/>
    <d v="2015-07-25T21:59:00"/>
  </r>
  <r>
    <x v="3874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5"/>
    <s v="AUD"/>
    <n v="1420352264"/>
    <n v="1416896264"/>
    <b v="0"/>
    <n v="0"/>
    <b v="0"/>
    <s v="technology/web"/>
    <n v="0"/>
    <n v="0"/>
    <x v="0"/>
    <x v="22"/>
    <x v="3874"/>
    <d v="2015-01-04T06:17:44"/>
  </r>
  <r>
    <x v="3875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1.25E-3"/>
    <n v="25"/>
    <x v="0"/>
    <x v="22"/>
    <x v="3875"/>
    <d v="2015-03-31T18:04:04"/>
  </r>
  <r>
    <x v="3876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0"/>
    <x v="22"/>
    <x v="3876"/>
    <d v="2015-10-29T02:53:43"/>
  </r>
  <r>
    <x v="3877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5.0000000000000001E-4"/>
    <n v="50"/>
    <x v="0"/>
    <x v="22"/>
    <x v="3877"/>
    <d v="2015-08-08T15:33:37"/>
  </r>
  <r>
    <x v="3878"/>
    <s v="Wriyon - WRIte Your Own (Canceled)"/>
    <s v="We want to create the &quot;Facebook&quot; for Writers. We are working on a new world for people who like to write. Check out more wriyon.com"/>
    <n v="5000"/>
    <n v="3"/>
    <x v="3"/>
    <x v="8"/>
    <s v="EUR"/>
    <n v="1424940093"/>
    <n v="1422348093"/>
    <b v="0"/>
    <n v="2"/>
    <b v="0"/>
    <s v="technology/web"/>
    <n v="5.9999999999999995E-4"/>
    <n v="1.5"/>
    <x v="0"/>
    <x v="22"/>
    <x v="3878"/>
    <d v="2015-02-26T08:41:33"/>
  </r>
  <r>
    <x v="3879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0"/>
    <x v="22"/>
    <x v="3879"/>
    <d v="2017-01-10T08:57:00"/>
  </r>
  <r>
    <x v="3880"/>
    <s v="Projektwebseite (Canceled)"/>
    <s v="I'm creating a website with projects which I'll create later / Ich erstelle eine Webseite mit Projekten, welche ich spÃ¤ter erstelle."/>
    <n v="5000"/>
    <n v="10"/>
    <x v="3"/>
    <x v="16"/>
    <s v="CHF"/>
    <n v="1444940558"/>
    <n v="1442348558"/>
    <b v="0"/>
    <n v="1"/>
    <b v="0"/>
    <s v="technology/web"/>
    <n v="2E-3"/>
    <n v="10"/>
    <x v="0"/>
    <x v="22"/>
    <x v="3880"/>
    <d v="2015-10-15T20:22:38"/>
  </r>
  <r>
    <x v="3881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0"/>
    <x v="22"/>
    <x v="3881"/>
    <d v="2015-01-02T21:14:16"/>
  </r>
  <r>
    <x v="3882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0"/>
    <x v="22"/>
    <x v="3882"/>
    <d v="2015-07-02T21:59:44"/>
  </r>
  <r>
    <x v="3883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n v="0"/>
    <x v="0"/>
    <x v="22"/>
    <x v="3883"/>
    <d v="2014-12-18T20:28:26"/>
  </r>
  <r>
    <x v="3884"/>
    <s v="NEW 2016 Social Media Litesbook (Canceled)"/>
    <s v="New Innovation of Social Media with New Technology created to bring users even closer togethor - Tabs &amp; Features never seen before!"/>
    <n v="50000"/>
    <n v="0"/>
    <x v="3"/>
    <x v="5"/>
    <s v="AUD"/>
    <n v="1460615164"/>
    <n v="1458023164"/>
    <b v="0"/>
    <n v="0"/>
    <b v="0"/>
    <s v="technology/web"/>
    <n v="0"/>
    <n v="0"/>
    <x v="0"/>
    <x v="22"/>
    <x v="3884"/>
    <d v="2016-04-14T06:26:04"/>
  </r>
  <r>
    <x v="3885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.2157147647256063E-2"/>
    <n v="3304"/>
    <x v="0"/>
    <x v="0"/>
    <x v="3885"/>
    <d v="2017-03-15T00:26:00"/>
  </r>
  <r>
    <x v="388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4"/>
    <s v="GBP"/>
    <n v="1485796613"/>
    <n v="1481908613"/>
    <b v="0"/>
    <n v="4"/>
    <b v="0"/>
    <s v="technology/wearables"/>
    <n v="1.04"/>
    <n v="1300"/>
    <x v="0"/>
    <x v="0"/>
    <x v="3886"/>
    <d v="2017-01-30T17:16:53"/>
  </r>
  <r>
    <x v="3887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0.29602960296029601"/>
    <n v="134.54545454545453"/>
    <x v="0"/>
    <x v="0"/>
    <x v="3887"/>
    <d v="2015-12-17T05:59:00"/>
  </r>
  <r>
    <x v="3888"/>
    <s v="Fashion loves Technology: Lamour, the connected heating shoe (Canceled)"/>
    <s v="Connected, heating, premium quality and comfortable leather sneakers - hand-crafted in France."/>
    <n v="20000"/>
    <n v="3211"/>
    <x v="3"/>
    <x v="0"/>
    <s v="EUR"/>
    <n v="1489680061"/>
    <n v="1487091661"/>
    <b v="0"/>
    <n v="15"/>
    <b v="0"/>
    <s v="technology/wearables"/>
    <n v="0.16055"/>
    <n v="214.06666666666666"/>
    <x v="0"/>
    <x v="0"/>
    <x v="3888"/>
    <d v="2017-03-16T16:01:01"/>
  </r>
  <r>
    <x v="3889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0.82208000000000003"/>
    <n v="216.33684210526314"/>
    <x v="0"/>
    <x v="0"/>
    <x v="3889"/>
    <d v="2016-02-18T17:00:27"/>
  </r>
  <r>
    <x v="3890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0.75051000000000001"/>
    <n v="932.31055900621118"/>
    <x v="0"/>
    <x v="0"/>
    <x v="3890"/>
    <d v="2015-10-30T14:59:43"/>
  </r>
  <r>
    <x v="3891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5.8500000000000003E-2"/>
    <n v="29.25"/>
    <x v="0"/>
    <x v="0"/>
    <x v="3891"/>
    <d v="2014-12-12T07:11:00"/>
  </r>
  <r>
    <x v="3892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0.44319999999999998"/>
    <n v="174.94736842105263"/>
    <x v="0"/>
    <x v="0"/>
    <x v="3892"/>
    <d v="2016-12-14T15:00:23"/>
  </r>
  <r>
    <x v="3893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x v="0"/>
    <x v="3893"/>
    <d v="2016-12-28T19:25:15"/>
  </r>
  <r>
    <x v="3894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0.1313"/>
    <n v="65"/>
    <x v="0"/>
    <x v="0"/>
    <x v="3894"/>
    <d v="2016-06-19T14:30:46"/>
  </r>
  <r>
    <x v="3895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1.9088937093275488E-3"/>
    <n v="55"/>
    <x v="0"/>
    <x v="0"/>
    <x v="3895"/>
    <d v="2016-09-05T02:59:00"/>
  </r>
  <r>
    <x v="3896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3.7499999999999999E-3"/>
    <n v="75"/>
    <x v="0"/>
    <x v="0"/>
    <x v="3896"/>
    <d v="2014-12-18T21:33:15"/>
  </r>
  <r>
    <x v="3897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.35021"/>
    <n v="1389.3561935483872"/>
    <x v="0"/>
    <x v="0"/>
    <x v="3897"/>
    <d v="2017-01-24T10:34:12"/>
  </r>
  <r>
    <x v="3898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0.34527999999999998"/>
    <n v="95.911111111111111"/>
    <x v="0"/>
    <x v="0"/>
    <x v="3898"/>
    <d v="2015-12-29T20:00:00"/>
  </r>
  <r>
    <x v="3899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0.30599999999999999"/>
    <n v="191.25"/>
    <x v="0"/>
    <x v="0"/>
    <x v="3899"/>
    <d v="2015-01-01T00:03:35"/>
  </r>
  <r>
    <x v="3900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2.6666666666666668E-2"/>
    <n v="40"/>
    <x v="0"/>
    <x v="0"/>
    <x v="3900"/>
    <d v="2015-11-25T22:04:55"/>
  </r>
  <r>
    <x v="3901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2.8420000000000001E-2"/>
    <n v="74.78947368421052"/>
    <x v="0"/>
    <x v="0"/>
    <x v="3901"/>
    <d v="2016-04-07T01:34:16"/>
  </r>
  <r>
    <x v="3902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0.22878799999999999"/>
    <n v="161.11830985915492"/>
    <x v="0"/>
    <x v="0"/>
    <x v="3902"/>
    <d v="2015-11-21T17:12:15"/>
  </r>
  <r>
    <x v="3903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.1050000000000001E-2"/>
    <n v="88.714285714285708"/>
    <x v="0"/>
    <x v="0"/>
    <x v="3903"/>
    <d v="2016-07-14T11:48:53"/>
  </r>
  <r>
    <x v="3904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0.47333333333333333"/>
    <n v="53.25"/>
    <x v="0"/>
    <x v="0"/>
    <x v="3904"/>
    <d v="2015-02-04T23:22:29"/>
  </r>
  <r>
    <x v="3905"/>
    <s v="HEAT-O â€“ Wearable Modular Heating System (Canceled)"/>
    <s v="Deal with the cold like a boss with battery-powered heating device that will heat you up in the most extreme environment."/>
    <n v="40000"/>
    <n v="15851"/>
    <x v="3"/>
    <x v="4"/>
    <s v="GBP"/>
    <n v="1489376405"/>
    <n v="1484196005"/>
    <b v="0"/>
    <n v="104"/>
    <b v="0"/>
    <s v="technology/wearables"/>
    <n v="0.39627499999999999"/>
    <n v="152.41346153846155"/>
    <x v="0"/>
    <x v="0"/>
    <x v="3905"/>
    <d v="2017-03-13T03:40:05"/>
  </r>
  <r>
    <x v="3906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0.25976666666666665"/>
    <n v="90.616279069767444"/>
    <x v="0"/>
    <x v="0"/>
    <x v="3906"/>
    <d v="2016-07-21T17:30:00"/>
  </r>
  <r>
    <x v="39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0.65246363636363636"/>
    <n v="201.60393258426967"/>
    <x v="0"/>
    <x v="0"/>
    <x v="3907"/>
    <d v="2014-12-04T10:58:54"/>
  </r>
  <r>
    <x v="3908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0.11514000000000001"/>
    <n v="127.93333333333334"/>
    <x v="0"/>
    <x v="0"/>
    <x v="3908"/>
    <d v="2016-02-17T12:04:39"/>
  </r>
  <r>
    <x v="3909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0.11360000000000001"/>
    <n v="29.894736842105264"/>
    <x v="0"/>
    <x v="0"/>
    <x v="3909"/>
    <d v="2016-10-08T14:43:32"/>
  </r>
  <r>
    <x v="3910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.1199130434782609"/>
    <n v="367.97142857142859"/>
    <x v="0"/>
    <x v="0"/>
    <x v="3910"/>
    <d v="2015-10-15T21:11:08"/>
  </r>
  <r>
    <x v="3911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0.155"/>
    <n v="129.16666666666666"/>
    <x v="0"/>
    <x v="0"/>
    <x v="3911"/>
    <d v="2016-08-19T16:00:50"/>
  </r>
  <r>
    <x v="3912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0.32028000000000001"/>
    <n v="800.7"/>
    <x v="0"/>
    <x v="0"/>
    <x v="3912"/>
    <d v="2016-11-30T20:15:19"/>
  </r>
  <r>
    <x v="3913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6.0869565217391303E-3"/>
    <n v="28"/>
    <x v="0"/>
    <x v="0"/>
    <x v="3913"/>
    <d v="2015-04-18T16:52:02"/>
  </r>
  <r>
    <x v="3914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0.31114999999999998"/>
    <n v="102.01639344262296"/>
    <x v="0"/>
    <x v="0"/>
    <x v="3914"/>
    <d v="2016-03-03T17:01:54"/>
  </r>
  <r>
    <x v="3915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.1266666666666666E-2"/>
    <n v="184.36363636363637"/>
    <x v="0"/>
    <x v="0"/>
    <x v="3915"/>
    <d v="2016-10-21T16:04:20"/>
  </r>
  <r>
    <x v="3916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0.40404000000000001"/>
    <n v="162.91935483870967"/>
    <x v="0"/>
    <x v="0"/>
    <x v="3916"/>
    <d v="2015-11-06T01:00:00"/>
  </r>
  <r>
    <x v="3917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1.3333333333333333E-5"/>
    <n v="1"/>
    <x v="0"/>
    <x v="0"/>
    <x v="3917"/>
    <d v="2016-02-28T23:05:09"/>
  </r>
  <r>
    <x v="3918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1"/>
    <s v="DKK"/>
    <n v="1469109600"/>
    <n v="1464586746"/>
    <b v="0"/>
    <n v="19"/>
    <b v="0"/>
    <s v="technology/wearables"/>
    <n v="5.7334999999999997E-2"/>
    <n v="603.52631578947364"/>
    <x v="0"/>
    <x v="0"/>
    <x v="3918"/>
    <d v="2016-07-21T14:00:00"/>
  </r>
  <r>
    <x v="3919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0.15325"/>
    <n v="45.407407407407405"/>
    <x v="0"/>
    <x v="0"/>
    <x v="3919"/>
    <d v="2015-01-11T01:02:52"/>
  </r>
  <r>
    <x v="3920"/>
    <s v="Pixel Shades by R A V E Z (Canceled)"/>
    <s v="Stand out at festivals, get people talking and support our latest campaign to augment your style with the latest LED technology."/>
    <n v="5800"/>
    <n v="876"/>
    <x v="3"/>
    <x v="4"/>
    <s v="GBP"/>
    <n v="1405094400"/>
    <n v="1403810965"/>
    <b v="0"/>
    <n v="9"/>
    <b v="0"/>
    <s v="technology/wearables"/>
    <n v="0.15103448275862069"/>
    <n v="97.333333333333329"/>
    <x v="0"/>
    <x v="0"/>
    <x v="3920"/>
    <d v="2014-07-11T16:00:00"/>
  </r>
  <r>
    <x v="392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8"/>
    <s v="EUR"/>
    <n v="1483138800"/>
    <n v="1480610046"/>
    <b v="0"/>
    <n v="3"/>
    <b v="0"/>
    <s v="technology/wearables"/>
    <n v="5.0299999999999997E-3"/>
    <n v="167.66666666666666"/>
    <x v="0"/>
    <x v="0"/>
    <x v="3921"/>
    <d v="2016-12-30T23:00:00"/>
  </r>
  <r>
    <x v="3922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x v="0"/>
    <x v="3922"/>
    <d v="2016-12-23T17:58:57"/>
  </r>
  <r>
    <x v="3923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4"/>
    <s v="GBP"/>
    <n v="1432223125"/>
    <n v="1429631125"/>
    <b v="0"/>
    <n v="4"/>
    <b v="0"/>
    <s v="technology/wearables"/>
    <n v="3.0285714285714286E-3"/>
    <n v="26.5"/>
    <x v="0"/>
    <x v="0"/>
    <x v="3923"/>
    <d v="2015-05-21T15:45:25"/>
  </r>
  <r>
    <x v="3924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8.8800000000000004E-2"/>
    <n v="30.272727272727273"/>
    <x v="0"/>
    <x v="0"/>
    <x v="3924"/>
    <d v="2016-04-26T06:55:00"/>
  </r>
  <r>
    <x v="3925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9.8400000000000001E-2"/>
    <n v="54.666666666666664"/>
    <x v="0"/>
    <x v="0"/>
    <x v="3925"/>
    <d v="2016-10-13T15:12:32"/>
  </r>
  <r>
    <x v="3926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.4299999999999999E-2"/>
    <n v="60.75"/>
    <x v="0"/>
    <x v="0"/>
    <x v="3926"/>
    <d v="2016-12-30T02:03:55"/>
  </r>
  <r>
    <x v="3927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.1299999999999999E-2"/>
    <n v="102.72727272727273"/>
    <x v="0"/>
    <x v="0"/>
    <x v="3927"/>
    <d v="2015-01-15T19:00:28"/>
  </r>
  <r>
    <x v="3928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3.5520833333333335E-2"/>
    <n v="41.585365853658537"/>
    <x v="0"/>
    <x v="0"/>
    <x v="3928"/>
    <d v="2015-05-29T16:17:15"/>
  </r>
  <r>
    <x v="3929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.3306666666666667E-2"/>
    <n v="116.53333333333333"/>
    <x v="0"/>
    <x v="0"/>
    <x v="3929"/>
    <d v="2016-10-14T15:25:34"/>
  </r>
  <r>
    <x v="3930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8.1600000000000006E-3"/>
    <n v="45.333333333333336"/>
    <x v="0"/>
    <x v="0"/>
    <x v="3930"/>
    <d v="2014-12-02T06:19:05"/>
  </r>
  <r>
    <x v="3931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0.22494285714285714"/>
    <n v="157.46"/>
    <x v="0"/>
    <x v="0"/>
    <x v="3931"/>
    <d v="2016-07-02T04:00:00"/>
  </r>
  <r>
    <x v="3932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.3668E-2"/>
    <n v="100.5"/>
    <x v="0"/>
    <x v="0"/>
    <x v="3932"/>
    <d v="2016-08-17T12:05:54"/>
  </r>
  <r>
    <x v="3933"/>
    <s v="Belt with Legs Invention (Canceled)"/>
    <s v="Long bus queue and no seats around? This light weight seating device can be worn anywhere and at anytime! Belt that converts into seat."/>
    <n v="10115"/>
    <n v="0"/>
    <x v="3"/>
    <x v="16"/>
    <s v="CHF"/>
    <n v="1485480408"/>
    <n v="1482888408"/>
    <b v="0"/>
    <n v="0"/>
    <b v="0"/>
    <s v="technology/wearables"/>
    <n v="0"/>
    <n v="0"/>
    <x v="0"/>
    <x v="0"/>
    <x v="3933"/>
    <d v="2017-01-27T01:26:48"/>
  </r>
  <r>
    <x v="3934"/>
    <s v="Bio Hazard Suit for Everyman (Canceled)"/>
    <s v="Im in the process of creating a biohazard suit that can be worn like an extra layer, unlike these bulky units that are currently in use"/>
    <n v="2500"/>
    <n v="0"/>
    <x v="3"/>
    <x v="5"/>
    <s v="AUD"/>
    <n v="1405478025"/>
    <n v="1402886025"/>
    <b v="0"/>
    <n v="0"/>
    <b v="0"/>
    <s v="technology/wearables"/>
    <n v="0"/>
    <n v="0"/>
    <x v="0"/>
    <x v="0"/>
    <x v="3934"/>
    <d v="2014-07-16T02:33:45"/>
  </r>
  <r>
    <x v="3935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0.10754135338345865"/>
    <n v="51.822463768115945"/>
    <x v="0"/>
    <x v="0"/>
    <x v="3935"/>
    <d v="2016-03-11T18:34:47"/>
  </r>
  <r>
    <x v="3936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0.1976"/>
    <n v="308.75"/>
    <x v="0"/>
    <x v="0"/>
    <x v="3936"/>
    <d v="2015-12-05T22:28:22"/>
  </r>
  <r>
    <x v="3937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0.84946999999999995"/>
    <n v="379.22767857142856"/>
    <x v="0"/>
    <x v="0"/>
    <x v="3937"/>
    <d v="2014-12-17T20:43:48"/>
  </r>
  <r>
    <x v="3938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0.49381999999999998"/>
    <n v="176.36428571428573"/>
    <x v="0"/>
    <x v="0"/>
    <x v="3938"/>
    <d v="2017-03-03T13:51:19"/>
  </r>
  <r>
    <x v="3939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.3033333333333331E-2"/>
    <n v="66.066666666666663"/>
    <x v="0"/>
    <x v="0"/>
    <x v="3939"/>
    <d v="2015-08-02T19:17:13"/>
  </r>
  <r>
    <x v="3940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6.6339999999999996E-2"/>
    <n v="89.648648648648646"/>
    <x v="0"/>
    <x v="0"/>
    <x v="3940"/>
    <d v="2014-12-08T16:31:55"/>
  </r>
  <r>
    <x v="3941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0"/>
    <x v="0"/>
    <x v="3941"/>
    <d v="2014-08-15T14:17:33"/>
  </r>
  <r>
    <x v="3942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4"/>
    <s v="GBP"/>
    <n v="1475333917"/>
    <n v="1472569117"/>
    <b v="0"/>
    <n v="46"/>
    <b v="0"/>
    <s v="technology/wearables"/>
    <n v="0.7036"/>
    <n v="382.39130434782606"/>
    <x v="0"/>
    <x v="0"/>
    <x v="3942"/>
    <d v="2016-10-01T14:58:37"/>
  </r>
  <r>
    <x v="3943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2E-3"/>
    <n v="100"/>
    <x v="0"/>
    <x v="0"/>
    <x v="3943"/>
    <d v="2015-07-17T19:35:39"/>
  </r>
  <r>
    <x v="3944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.02298"/>
    <n v="158.35603715170279"/>
    <x v="0"/>
    <x v="0"/>
    <x v="3944"/>
    <d v="2016-08-19T03:59:00"/>
  </r>
  <r>
    <x v="3945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1.0554089709762533E-4"/>
    <n v="1"/>
    <x v="6"/>
    <x v="24"/>
    <x v="3945"/>
    <d v="2014-11-19T00:00:59"/>
  </r>
  <r>
    <x v="3946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6"/>
    <x v="24"/>
    <x v="3946"/>
    <d v="2014-07-28T16:52:43"/>
  </r>
  <r>
    <x v="3947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0"/>
    <s v="EUR"/>
    <n v="1492270947"/>
    <n v="1488386547"/>
    <b v="0"/>
    <n v="0"/>
    <b v="0"/>
    <s v="publishing/translations"/>
    <n v="0"/>
    <n v="0"/>
    <x v="6"/>
    <x v="24"/>
    <x v="3947"/>
    <d v="2017-04-15T15:42:27"/>
  </r>
  <r>
    <x v="3948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s v="publishing/translations"/>
    <n v="8.5714285714285719E-3"/>
    <n v="15"/>
    <x v="6"/>
    <x v="24"/>
    <x v="3948"/>
    <d v="2016-04-24T21:59:00"/>
  </r>
  <r>
    <x v="3949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0.105"/>
    <n v="225"/>
    <x v="6"/>
    <x v="24"/>
    <x v="3949"/>
    <d v="2014-09-05T13:39:00"/>
  </r>
  <r>
    <x v="3950"/>
    <s v="Sometimes you don't need love (Canceled)"/>
    <s v="English Version of my auto-published novel"/>
    <n v="5000"/>
    <n v="145"/>
    <x v="3"/>
    <x v="10"/>
    <s v="EUR"/>
    <n v="1483459365"/>
    <n v="1480867365"/>
    <b v="0"/>
    <n v="3"/>
    <b v="0"/>
    <s v="publishing/translations"/>
    <n v="2.9000000000000001E-2"/>
    <n v="48.333333333333336"/>
    <x v="6"/>
    <x v="24"/>
    <x v="3950"/>
    <d v="2017-01-03T16:02:45"/>
  </r>
  <r>
    <x v="3951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6"/>
    <x v="24"/>
    <x v="3951"/>
    <d v="2015-11-11T22:30:44"/>
  </r>
  <r>
    <x v="3952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6"/>
    <x v="24"/>
    <x v="3952"/>
    <d v="2014-08-11T04:00:00"/>
  </r>
  <r>
    <x v="3953"/>
    <s v="Like all the others (Canceled)"/>
    <s v="What if you suddenly found out, that your life wasnÂ´t the life you thought you had? What if you were like all the others!"/>
    <n v="37000"/>
    <n v="0"/>
    <x v="3"/>
    <x v="11"/>
    <s v="DKK"/>
    <n v="1449077100"/>
    <n v="1446612896"/>
    <b v="0"/>
    <n v="0"/>
    <b v="0"/>
    <s v="publishing/translations"/>
    <n v="0"/>
    <n v="0"/>
    <x v="6"/>
    <x v="24"/>
    <x v="3953"/>
    <d v="2015-12-02T17:25:00"/>
  </r>
  <r>
    <x v="3954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6"/>
    <x v="24"/>
    <x v="3954"/>
    <d v="2014-11-30T23:45:00"/>
  </r>
  <r>
    <x v="3955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.1919999999999999E-2"/>
    <n v="18.896551724137932"/>
    <x v="3"/>
    <x v="3"/>
    <x v="3955"/>
    <d v="2014-10-05T19:16:13"/>
  </r>
  <r>
    <x v="395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.0250000000000002E-2"/>
    <n v="200.625"/>
    <x v="3"/>
    <x v="3"/>
    <x v="3956"/>
    <d v="2016-10-17T04:00:00"/>
  </r>
  <r>
    <x v="3957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1.5125E-3"/>
    <n v="201.66666666666666"/>
    <x v="3"/>
    <x v="3"/>
    <x v="3957"/>
    <d v="2015-10-08T19:00:21"/>
  </r>
  <r>
    <x v="3958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3"/>
    <x v="3"/>
    <x v="3958"/>
    <d v="2017-03-16T13:00:03"/>
  </r>
  <r>
    <x v="3959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0.59583333333333333"/>
    <n v="65"/>
    <x v="3"/>
    <x v="3"/>
    <x v="3959"/>
    <d v="2015-06-16T17:47:29"/>
  </r>
  <r>
    <x v="3960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0.16734177215189874"/>
    <n v="66.099999999999994"/>
    <x v="3"/>
    <x v="3"/>
    <x v="3960"/>
    <d v="2016-05-04T23:00:50"/>
  </r>
  <r>
    <x v="3961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1.8666666666666668E-2"/>
    <n v="93.333333333333329"/>
    <x v="3"/>
    <x v="3"/>
    <x v="3961"/>
    <d v="2015-03-27T23:16:12"/>
  </r>
  <r>
    <x v="3962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3"/>
    <x v="3"/>
    <x v="3962"/>
    <d v="2016-05-08T17:41:57"/>
  </r>
  <r>
    <x v="3963"/>
    <s v="The Bath Theatre Bus (Canceled)"/>
    <s v="A magical, unique, theatre bus which aims to inspire the creative communities around Bath and create unique performance opportunities."/>
    <n v="10000"/>
    <n v="0"/>
    <x v="3"/>
    <x v="4"/>
    <s v="GBP"/>
    <n v="1465258325"/>
    <n v="1462666325"/>
    <b v="0"/>
    <n v="0"/>
    <b v="0"/>
    <s v="theater/spaces"/>
    <n v="0"/>
    <n v="0"/>
    <x v="3"/>
    <x v="3"/>
    <x v="3963"/>
    <d v="2016-06-07T00:12:05"/>
  </r>
  <r>
    <x v="3964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3"/>
    <x v="3"/>
    <x v="3964"/>
    <d v="2014-09-11T18:10:23"/>
  </r>
  <r>
    <x v="3965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3"/>
    <x v="3"/>
    <x v="3965"/>
    <d v="2014-09-26T16:18:55"/>
  </r>
  <r>
    <x v="3966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0.58291457286432158"/>
    <n v="58"/>
    <x v="3"/>
    <x v="3"/>
    <x v="3966"/>
    <d v="2016-11-09T23:22:12"/>
  </r>
  <r>
    <x v="3967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0.68153600000000003"/>
    <n v="244.80459770114942"/>
    <x v="3"/>
    <x v="3"/>
    <x v="3967"/>
    <d v="2016-07-09T23:49:58"/>
  </r>
  <r>
    <x v="3968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3.2499999999999997E-5"/>
    <n v="6.5"/>
    <x v="3"/>
    <x v="3"/>
    <x v="3968"/>
    <d v="2015-02-02T18:43:21"/>
  </r>
  <r>
    <x v="3969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3"/>
    <x v="3"/>
    <x v="3969"/>
    <d v="2016-01-07T04:57:52"/>
  </r>
  <r>
    <x v="3970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.1599999999999998E-2"/>
    <n v="61.176470588235297"/>
    <x v="3"/>
    <x v="3"/>
    <x v="3970"/>
    <d v="2016-03-27T23:26:02"/>
  </r>
  <r>
    <x v="3971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3"/>
    <x v="3"/>
    <x v="3971"/>
    <d v="2015-03-01T20:33:49"/>
  </r>
  <r>
    <x v="397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0.33559730999999998"/>
    <n v="223.58248500999335"/>
    <x v="0"/>
    <x v="4"/>
    <x v="3972"/>
    <d v="2016-12-21T07:59:00"/>
  </r>
  <r>
    <x v="3973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.053E-2"/>
    <n v="39.480769230769234"/>
    <x v="0"/>
    <x v="4"/>
    <x v="3973"/>
    <d v="2017-03-10T19:00:35"/>
  </r>
  <r>
    <x v="3974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5"/>
    <s v="AUD"/>
    <n v="1415481203"/>
    <n v="1412885603"/>
    <b v="1"/>
    <n v="23"/>
    <b v="0"/>
    <s v="technology/space exploration"/>
    <n v="0.105"/>
    <n v="91.304347826086953"/>
    <x v="0"/>
    <x v="4"/>
    <x v="3974"/>
    <d v="2014-11-08T21:13:23"/>
  </r>
  <r>
    <x v="3975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.4172839999999999E-2"/>
    <n v="78.666205607476627"/>
    <x v="0"/>
    <x v="4"/>
    <x v="3975"/>
    <d v="2015-09-09T07:31:09"/>
  </r>
  <r>
    <x v="3976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0"/>
    <x v="4"/>
    <x v="3976"/>
    <d v="2015-08-14T06:16:59"/>
  </r>
  <r>
    <x v="3977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8.8333333333333337E-3"/>
    <n v="17.666666666666668"/>
    <x v="0"/>
    <x v="4"/>
    <x v="3977"/>
    <d v="2016-03-09T17:09:20"/>
  </r>
  <r>
    <x v="3978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9.9200000000000004E-4"/>
    <n v="41.333333333333336"/>
    <x v="0"/>
    <x v="4"/>
    <x v="3978"/>
    <d v="2016-02-01T23:55:41"/>
  </r>
  <r>
    <x v="3979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5.966666666666667E-3"/>
    <n v="71.599999999999994"/>
    <x v="0"/>
    <x v="4"/>
    <x v="3979"/>
    <d v="2016-12-21T14:59:03"/>
  </r>
  <r>
    <x v="3980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1.8689285714285714E-2"/>
    <n v="307.8235294117647"/>
    <x v="0"/>
    <x v="4"/>
    <x v="3980"/>
    <d v="2015-12-17T19:20:09"/>
  </r>
  <r>
    <x v="3981"/>
    <s v="Million Dollar Rocket - New Project (Canceled)"/>
    <s v="We're looking to set an Australian Amateur Rocketry record of 100 000 ft. You are invited on this 4500km per hour ride into history"/>
    <n v="100000"/>
    <n v="885"/>
    <x v="3"/>
    <x v="5"/>
    <s v="AUD"/>
    <n v="1418183325"/>
    <n v="1415591325"/>
    <b v="0"/>
    <n v="11"/>
    <b v="0"/>
    <s v="technology/space exploration"/>
    <n v="8.8500000000000002E-3"/>
    <n v="80.454545454545453"/>
    <x v="0"/>
    <x v="4"/>
    <x v="3981"/>
    <d v="2014-12-10T03:48:45"/>
  </r>
  <r>
    <x v="3982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0.1152156862745098"/>
    <n v="83.942857142857136"/>
    <x v="0"/>
    <x v="4"/>
    <x v="3982"/>
    <d v="2014-06-13T04:00:00"/>
  </r>
  <r>
    <x v="3983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5.1000000000000004E-4"/>
    <n v="8.5"/>
    <x v="0"/>
    <x v="4"/>
    <x v="3983"/>
    <d v="2015-04-21T13:25:26"/>
  </r>
  <r>
    <x v="3984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0.21033333333333334"/>
    <n v="73.372093023255815"/>
    <x v="0"/>
    <x v="4"/>
    <x v="3984"/>
    <d v="2016-02-09T20:00:00"/>
  </r>
  <r>
    <x v="3985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0.11436666666666667"/>
    <n v="112.86184210526316"/>
    <x v="0"/>
    <x v="4"/>
    <x v="3985"/>
    <d v="2017-03-12T19:00:00"/>
  </r>
  <r>
    <x v="3986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0.18737933333333334"/>
    <n v="95.277627118644077"/>
    <x v="0"/>
    <x v="4"/>
    <x v="3986"/>
    <d v="2016-08-03T01:30:00"/>
  </r>
  <r>
    <x v="3987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9.2857142857142856E-4"/>
    <n v="22.75"/>
    <x v="0"/>
    <x v="4"/>
    <x v="3987"/>
    <d v="2016-07-30T21:13:14"/>
  </r>
  <r>
    <x v="3988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2.720408163265306E-2"/>
    <n v="133.30000000000001"/>
    <x v="0"/>
    <x v="4"/>
    <x v="3988"/>
    <d v="2015-04-18T01:40:10"/>
  </r>
  <r>
    <x v="3989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9.5E-4"/>
    <n v="3.8"/>
    <x v="0"/>
    <x v="4"/>
    <x v="3989"/>
    <d v="2015-11-24T18:06:58"/>
  </r>
  <r>
    <x v="399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1"/>
    <x v="38"/>
    <x v="3990"/>
    <d v="2016-10-03T01:11:47"/>
  </r>
  <r>
    <x v="399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3.3333333333333332E-4"/>
    <n v="1"/>
    <x v="1"/>
    <x v="38"/>
    <x v="3991"/>
    <d v="2015-04-18T10:16:00"/>
  </r>
  <r>
    <x v="399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1"/>
    <x v="38"/>
    <x v="3992"/>
    <d v="2016-10-10T10:21:47"/>
  </r>
  <r>
    <x v="399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2.7454545454545453E-3"/>
    <n v="25.166666666666668"/>
    <x v="1"/>
    <x v="38"/>
    <x v="3993"/>
    <d v="2014-10-28T22:00:00"/>
  </r>
  <r>
    <x v="399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1"/>
    <x v="38"/>
    <x v="3994"/>
    <d v="2015-05-15T22:17:22"/>
  </r>
  <r>
    <x v="399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1"/>
    <x v="38"/>
    <x v="3995"/>
    <d v="2017-02-03T23:51:20"/>
  </r>
  <r>
    <x v="399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5.5480000000000002E-2"/>
    <n v="106.69230769230769"/>
    <x v="1"/>
    <x v="38"/>
    <x v="3996"/>
    <d v="2015-06-11T02:00:00"/>
  </r>
  <r>
    <x v="399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.375E-2"/>
    <n v="47.5"/>
    <x v="1"/>
    <x v="38"/>
    <x v="3997"/>
    <d v="2015-04-03T13:59:01"/>
  </r>
  <r>
    <x v="399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1.8669999999999999E-2"/>
    <n v="311.16666666666669"/>
    <x v="1"/>
    <x v="38"/>
    <x v="3998"/>
    <d v="2016-10-20T05:28:13"/>
  </r>
  <r>
    <x v="399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1"/>
    <x v="38"/>
    <x v="3999"/>
    <d v="2014-10-30T22:29:43"/>
  </r>
  <r>
    <x v="4000"/>
    <s v="Blue in the Green (Canceled)"/>
    <s v="A journey down the rabbit hole into the dark future. A mix of reality and dreams of a world dependant on an oppressed by technology."/>
    <n v="600"/>
    <n v="0"/>
    <x v="3"/>
    <x v="4"/>
    <s v="GBP"/>
    <n v="1402949760"/>
    <n v="1400536692"/>
    <b v="0"/>
    <n v="0"/>
    <b v="0"/>
    <s v="film &amp; video/science fiction"/>
    <n v="0"/>
    <n v="0"/>
    <x v="1"/>
    <x v="38"/>
    <x v="4000"/>
    <d v="2014-06-16T20:16:00"/>
  </r>
  <r>
    <x v="400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1"/>
    <x v="38"/>
    <x v="4001"/>
    <d v="2016-07-06T00:00:00"/>
  </r>
  <r>
    <x v="400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9.5687499999999995E-2"/>
    <n v="94.506172839506178"/>
    <x v="1"/>
    <x v="38"/>
    <x v="4002"/>
    <d v="2014-11-07T20:30:07"/>
  </r>
  <r>
    <x v="400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1"/>
    <x v="38"/>
    <x v="4003"/>
    <d v="2016-05-31T17:31:00"/>
  </r>
  <r>
    <x v="400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1"/>
    <x v="38"/>
    <x v="4004"/>
    <d v="2015-09-04T17:00:00"/>
  </r>
  <r>
    <x v="400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0.13433333333333333"/>
    <n v="80.599999999999994"/>
    <x v="1"/>
    <x v="38"/>
    <x v="4005"/>
    <d v="2014-07-01T19:00:00"/>
  </r>
  <r>
    <x v="400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1"/>
    <x v="38"/>
    <x v="4006"/>
    <d v="2015-05-16T10:16:00"/>
  </r>
  <r>
    <x v="4007"/>
    <s v="Predator : Repentance (Canceled)"/>
    <s v="An unofficial sequel to the independent 2015 fan film Predator: Dark ages. Set in 2141 we follow the crew of the cargoship Centurion"/>
    <n v="55000"/>
    <n v="0"/>
    <x v="3"/>
    <x v="11"/>
    <s v="DKK"/>
    <n v="1444657593"/>
    <n v="1440337593"/>
    <b v="0"/>
    <n v="0"/>
    <b v="0"/>
    <s v="film &amp; video/science fiction"/>
    <n v="0"/>
    <n v="0"/>
    <x v="1"/>
    <x v="38"/>
    <x v="4007"/>
    <d v="2015-10-12T13:46:33"/>
  </r>
  <r>
    <x v="400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.1413333333333335E-2"/>
    <n v="81.241379310344826"/>
    <x v="1"/>
    <x v="38"/>
    <x v="4008"/>
    <d v="2015-08-01T04:59:00"/>
  </r>
  <r>
    <x v="400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"/>
    <n v="500"/>
    <x v="1"/>
    <x v="38"/>
    <x v="4009"/>
    <d v="2015-07-12T22:06:12"/>
  </r>
  <r>
    <x v="401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1"/>
    <x v="38"/>
    <x v="4010"/>
    <d v="2015-03-20T03:45:32"/>
  </r>
  <r>
    <x v="401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0.10775"/>
    <n v="46.178571428571431"/>
    <x v="1"/>
    <x v="38"/>
    <x v="4011"/>
    <d v="2015-05-31T03:40:23"/>
  </r>
  <r>
    <x v="401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3.3333333333333335E-3"/>
    <n v="10"/>
    <x v="1"/>
    <x v="38"/>
    <x v="4012"/>
    <d v="2014-11-16T22:26:18"/>
  </r>
  <r>
    <x v="4013"/>
    <s v="CATTLE - AN AWESOME SCI-FI SHORT (Canceled)"/>
    <s v="A young woman learns she is one of few women left bred like cattle in order to control a deadly disease and the world populace"/>
    <n v="5500"/>
    <n v="0"/>
    <x v="3"/>
    <x v="5"/>
    <s v="AUD"/>
    <n v="1472882100"/>
    <n v="1467941542"/>
    <b v="0"/>
    <n v="0"/>
    <b v="0"/>
    <s v="film &amp; video/science fiction"/>
    <n v="0"/>
    <n v="0"/>
    <x v="1"/>
    <x v="38"/>
    <x v="4013"/>
    <d v="2016-09-03T05:55:00"/>
  </r>
  <r>
    <x v="401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1"/>
    <x v="38"/>
    <x v="4014"/>
    <d v="2015-04-13T17:17:52"/>
  </r>
  <r>
    <x v="401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7.5111111111111115E-2"/>
    <n v="37.555555555555557"/>
    <x v="1"/>
    <x v="38"/>
    <x v="4015"/>
    <d v="2015-08-11T13:00:52"/>
  </r>
  <r>
    <x v="401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5.7499999999999999E-3"/>
    <n v="38.333333333333336"/>
    <x v="1"/>
    <x v="38"/>
    <x v="4016"/>
    <d v="2017-01-18T00:23:18"/>
  </r>
  <r>
    <x v="4017"/>
    <s v="Consumed (Static Air) (Canceled)"/>
    <s v="Film makers catch live footage beyond their wildest dreams."/>
    <n v="7000"/>
    <n v="0"/>
    <x v="3"/>
    <x v="4"/>
    <s v="GBP"/>
    <n v="1420741080"/>
    <n v="1417026340"/>
    <b v="0"/>
    <n v="0"/>
    <b v="0"/>
    <s v="film &amp; video/science fiction"/>
    <n v="0"/>
    <n v="0"/>
    <x v="1"/>
    <x v="38"/>
    <x v="4017"/>
    <d v="2015-01-08T18:18:00"/>
  </r>
  <r>
    <x v="401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8.0000000000000004E-4"/>
    <n v="20"/>
    <x v="1"/>
    <x v="38"/>
    <x v="4018"/>
    <d v="2016-02-27T06:45:36"/>
  </r>
  <r>
    <x v="401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9.1999999999999998E-3"/>
    <n v="15.333333333333334"/>
    <x v="1"/>
    <x v="38"/>
    <x v="4019"/>
    <d v="2014-12-25T08:00:00"/>
  </r>
  <r>
    <x v="402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0.23163076923076922"/>
    <n v="449.43283582089555"/>
    <x v="1"/>
    <x v="38"/>
    <x v="4020"/>
    <d v="2015-05-26T03:53:02"/>
  </r>
  <r>
    <x v="4021"/>
    <s v="THE ASCENDENCE SHIFT Feature Film (Canceled)"/>
    <s v="The age of a race to the finish between the higher &amp; lower dimensional realms, A fight for consciousness &amp; freedom,THE NEW HUMAN"/>
    <n v="250000"/>
    <n v="140"/>
    <x v="3"/>
    <x v="5"/>
    <s v="AUD"/>
    <n v="1434633191"/>
    <n v="1429449191"/>
    <b v="0"/>
    <n v="5"/>
    <b v="0"/>
    <s v="film &amp; video/science fiction"/>
    <n v="5.5999999999999995E-4"/>
    <n v="28"/>
    <x v="1"/>
    <x v="38"/>
    <x v="4021"/>
    <d v="2015-06-18T13:13:11"/>
  </r>
  <r>
    <x v="402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7.8947368421052633E-5"/>
    <n v="15"/>
    <x v="1"/>
    <x v="38"/>
    <x v="4022"/>
    <d v="2014-09-23T01:51:40"/>
  </r>
  <r>
    <x v="402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7.1799999999999998E-3"/>
    <n v="35.9"/>
    <x v="1"/>
    <x v="38"/>
    <x v="4023"/>
    <d v="2014-12-02T15:04:04"/>
  </r>
  <r>
    <x v="402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2.6666666666666668E-2"/>
    <n v="13.333333333333334"/>
    <x v="1"/>
    <x v="38"/>
    <x v="4024"/>
    <d v="2015-06-03T13:08:15"/>
  </r>
  <r>
    <x v="402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6.0000000000000002E-5"/>
    <n v="20.25"/>
    <x v="1"/>
    <x v="38"/>
    <x v="4025"/>
    <d v="2015-07-23T13:25:35"/>
  </r>
  <r>
    <x v="402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1"/>
    <x v="38"/>
    <x v="4026"/>
    <d v="2014-08-03T02:59:56"/>
  </r>
  <r>
    <x v="402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2.671118530884808E-3"/>
    <n v="4"/>
    <x v="1"/>
    <x v="38"/>
    <x v="4027"/>
    <d v="2016-02-26T21:52:52"/>
  </r>
  <r>
    <x v="402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1"/>
    <x v="38"/>
    <x v="4028"/>
    <d v="2014-10-22T01:50:28"/>
  </r>
  <r>
    <x v="402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2.0000000000000002E-5"/>
    <n v="10"/>
    <x v="1"/>
    <x v="38"/>
    <x v="4029"/>
    <d v="2016-07-03T10:25:45"/>
  </r>
  <r>
    <x v="4030"/>
    <s v="1000 words (Canceled)"/>
    <s v="New collection of music by Scott Evan Davis!"/>
    <n v="5000"/>
    <n v="10"/>
    <x v="3"/>
    <x v="4"/>
    <s v="GBP"/>
    <n v="1410191405"/>
    <n v="1408031405"/>
    <b v="0"/>
    <n v="1"/>
    <b v="0"/>
    <s v="theater/musical"/>
    <n v="2E-3"/>
    <n v="10"/>
    <x v="3"/>
    <x v="13"/>
    <x v="4030"/>
    <d v="2014-09-08T15:50:05"/>
  </r>
  <r>
    <x v="4031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.44748684310884E-2"/>
    <n v="30.133333333333333"/>
    <x v="3"/>
    <x v="13"/>
    <x v="4031"/>
    <d v="2015-03-14T03:11:00"/>
  </r>
  <r>
    <x v="4032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0.15"/>
    <n v="150"/>
    <x v="3"/>
    <x v="13"/>
    <x v="4032"/>
    <d v="2014-07-03T04:07:58"/>
  </r>
  <r>
    <x v="4033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2.6666666666666668E-2"/>
    <n v="13.333333333333334"/>
    <x v="3"/>
    <x v="13"/>
    <x v="4033"/>
    <d v="2017-03-29T17:44:10"/>
  </r>
  <r>
    <x v="4034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3"/>
    <x v="13"/>
    <x v="4034"/>
    <d v="2015-08-14T03:29:56"/>
  </r>
  <r>
    <x v="4035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3"/>
    <x v="13"/>
    <x v="4035"/>
    <d v="2015-10-08T16:42:15"/>
  </r>
  <r>
    <x v="4036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7"/>
    <s v="NZD"/>
    <n v="1422061200"/>
    <n v="1420244622"/>
    <b v="0"/>
    <n v="0"/>
    <b v="0"/>
    <s v="theater/musical"/>
    <n v="0"/>
    <n v="0"/>
    <x v="3"/>
    <x v="13"/>
    <x v="4036"/>
    <d v="2015-01-24T01:00:00"/>
  </r>
  <r>
    <x v="4037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1"/>
    <s v="DKK"/>
    <n v="1472896800"/>
    <n v="1472804365"/>
    <b v="0"/>
    <n v="0"/>
    <b v="0"/>
    <s v="theater/musical"/>
    <n v="0"/>
    <n v="0"/>
    <x v="3"/>
    <x v="13"/>
    <x v="4037"/>
    <d v="2016-09-03T10:00:00"/>
  </r>
  <r>
    <x v="4038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4"/>
    <s v="GBP"/>
    <n v="1454425128"/>
    <n v="1451833128"/>
    <b v="0"/>
    <n v="46"/>
    <b v="0"/>
    <s v="theater/musical"/>
    <n v="0.52794871794871789"/>
    <n v="44.760869565217391"/>
    <x v="3"/>
    <x v="13"/>
    <x v="4038"/>
    <d v="2016-02-02T14:58:48"/>
  </r>
  <r>
    <x v="4039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4.9639999999999997E-2"/>
    <n v="88.642857142857139"/>
    <x v="3"/>
    <x v="13"/>
    <x v="4039"/>
    <d v="2016-12-08T16:15:52"/>
  </r>
  <r>
    <x v="4040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5.5555555555555556E-4"/>
    <n v="10"/>
    <x v="3"/>
    <x v="13"/>
    <x v="4040"/>
    <d v="2015-06-30T03:59:00"/>
  </r>
  <r>
    <x v="4041"/>
    <s v="Theatre 'Portable' Royal (Canceled)"/>
    <s v="Theatre â€˜Portableâ€™ Royal is a portable, fully working, 40 seater theatre which will tour the UK and beyond!"/>
    <n v="15000"/>
    <n v="0"/>
    <x v="3"/>
    <x v="4"/>
    <s v="GBP"/>
    <n v="1422218396"/>
    <n v="1419626396"/>
    <b v="0"/>
    <n v="0"/>
    <b v="0"/>
    <s v="theater/musical"/>
    <n v="0"/>
    <n v="0"/>
    <x v="3"/>
    <x v="13"/>
    <x v="4041"/>
    <d v="2015-01-25T20:39:56"/>
  </r>
  <r>
    <x v="4042"/>
    <s v="Thoroughly Modern Millie (Canceled)"/>
    <s v="With Russell Grant as Mrs Meers, this classic musical taps into London's Theatro Technis 1-25 October 2014 for its UK fringe premiere!"/>
    <n v="7500"/>
    <n v="980"/>
    <x v="3"/>
    <x v="4"/>
    <s v="GBP"/>
    <n v="1406761200"/>
    <n v="1403724820"/>
    <b v="0"/>
    <n v="17"/>
    <b v="0"/>
    <s v="theater/musical"/>
    <n v="0.13066666666666665"/>
    <n v="57.647058823529413"/>
    <x v="3"/>
    <x v="13"/>
    <x v="4042"/>
    <d v="2014-07-30T23:00:00"/>
  </r>
  <r>
    <x v="4043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0.05"/>
    <n v="25"/>
    <x v="3"/>
    <x v="13"/>
    <x v="4043"/>
    <d v="2017-02-20T00:26:39"/>
  </r>
  <r>
    <x v="4044"/>
    <s v="Mephistopheles by R. Garth &amp; The S.O.L. (Canceled)"/>
    <s v="A musical vision of the Faust tale... how he signed his soul to the devil Mephistopheles to find Lori, the love of his life."/>
    <n v="30000"/>
    <n v="0"/>
    <x v="3"/>
    <x v="5"/>
    <s v="AUD"/>
    <n v="1454281380"/>
    <n v="1451950570"/>
    <b v="0"/>
    <n v="0"/>
    <b v="0"/>
    <s v="theater/musical"/>
    <n v="0"/>
    <n v="0"/>
    <x v="3"/>
    <x v="13"/>
    <x v="4044"/>
    <d v="2016-01-31T23:03:00"/>
  </r>
  <r>
    <x v="4045"/>
    <s v="CAGED - A New Musical (Canceled)"/>
    <s v="CAGED - A New Musical is the story of One Passion, One Voice, One Dream. - One man's quest to become the woman he always wanted to be."/>
    <n v="15000"/>
    <n v="0"/>
    <x v="3"/>
    <x v="4"/>
    <s v="GBP"/>
    <n v="1409668069"/>
    <n v="1407076069"/>
    <b v="0"/>
    <n v="0"/>
    <b v="0"/>
    <s v="theater/musical"/>
    <n v="0"/>
    <n v="0"/>
    <x v="3"/>
    <x v="13"/>
    <x v="4045"/>
    <d v="2014-09-02T14:27:49"/>
  </r>
  <r>
    <x v="4046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3"/>
    <x v="13"/>
    <x v="4046"/>
    <d v="2015-03-27T17:59:52"/>
  </r>
  <r>
    <x v="4047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3"/>
    <x v="13"/>
    <x v="4047"/>
    <d v="2016-05-09T22:49:51"/>
  </r>
  <r>
    <x v="4048"/>
    <s v="a (Canceled)"/>
    <n v="1"/>
    <n v="10000"/>
    <n v="0"/>
    <x v="3"/>
    <x v="5"/>
    <s v="AUD"/>
    <n v="1418275702"/>
    <n v="1415683702"/>
    <b v="0"/>
    <n v="0"/>
    <b v="0"/>
    <s v="theater/musical"/>
    <n v="0"/>
    <n v="0"/>
    <x v="3"/>
    <x v="13"/>
    <x v="4048"/>
    <d v="2014-12-11T05:28:22"/>
  </r>
  <r>
    <x v="4049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1.7500000000000002E-2"/>
    <n v="17.5"/>
    <x v="3"/>
    <x v="13"/>
    <x v="4049"/>
    <d v="2015-05-01T22:00:00"/>
  </r>
  <r>
    <x v="4050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n v="0"/>
    <x v="4"/>
    <x v="32"/>
    <x v="4050"/>
    <d v="2015-10-13T12:41:29"/>
  </r>
  <r>
    <x v="4051"/>
    <s v="Jamaican food truck in Munich in the making! (Canceled)"/>
    <s v="Hail up - Wah gwaan ?_x000a_We are creating a foodtruck that will serve typical, traditional Jamaican jerk chicken/pork and more!"/>
    <n v="10000"/>
    <n v="75"/>
    <x v="3"/>
    <x v="2"/>
    <s v="EUR"/>
    <n v="1476189339"/>
    <n v="1471005339"/>
    <b v="0"/>
    <n v="3"/>
    <b v="0"/>
    <s v="food/food trucks"/>
    <n v="7.4999999999999997E-3"/>
    <n v="25"/>
    <x v="4"/>
    <x v="32"/>
    <x v="4051"/>
    <d v="2016-10-11T12:35:39"/>
  </r>
  <r>
    <x v="4052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4"/>
    <x v="32"/>
    <x v="4052"/>
    <d v="2015-07-30T03:20:51"/>
  </r>
  <r>
    <x v="4053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n v="0"/>
    <x v="4"/>
    <x v="32"/>
    <x v="4053"/>
    <d v="2014-08-01T00:58:19"/>
  </r>
  <r>
    <x v="4054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0.01"/>
    <n v="100"/>
    <x v="4"/>
    <x v="32"/>
    <x v="4054"/>
    <d v="2016-05-09T20:50:00"/>
  </r>
  <r>
    <x v="4055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4"/>
    <x v="32"/>
    <x v="4055"/>
    <d v="2014-08-21T23:32:28"/>
  </r>
  <r>
    <x v="4056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2.6666666666666666E-3"/>
    <n v="60"/>
    <x v="4"/>
    <x v="32"/>
    <x v="4056"/>
    <d v="2015-04-23T21:05:38"/>
  </r>
  <r>
    <x v="4057"/>
    <s v="Barney's, deliciously New York - Vintage 1972 Chevy P10"/>
    <s v="Barney's is seriously delicious New York food. Cooking everything from scratch on our American food truck. London here we come..."/>
    <n v="10000"/>
    <n v="50"/>
    <x v="3"/>
    <x v="4"/>
    <s v="GBP"/>
    <n v="1472745594"/>
    <n v="1470153594"/>
    <b v="0"/>
    <n v="1"/>
    <b v="0"/>
    <s v="food/food trucks"/>
    <n v="5.0000000000000001E-3"/>
    <n v="50"/>
    <x v="4"/>
    <x v="32"/>
    <x v="4057"/>
    <d v="2016-09-01T15:59:54"/>
  </r>
  <r>
    <x v="4058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.2307692307692306E-2"/>
    <n v="72.5"/>
    <x v="4"/>
    <x v="32"/>
    <x v="4058"/>
    <d v="2015-09-17T02:31:52"/>
  </r>
  <r>
    <x v="4059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8.4285714285714294E-3"/>
    <n v="29.5"/>
    <x v="4"/>
    <x v="32"/>
    <x v="4059"/>
    <d v="2017-02-08T21:40:35"/>
  </r>
  <r>
    <x v="4060"/>
    <s v="Coco Bowls (Canceled)"/>
    <s v="Perth locals who dream of opening a health food van, and serving treats that not only taste amazing but also benefit your body."/>
    <n v="100000"/>
    <n v="250"/>
    <x v="3"/>
    <x v="5"/>
    <s v="AUD"/>
    <n v="1463645521"/>
    <n v="1458461521"/>
    <b v="0"/>
    <n v="4"/>
    <b v="0"/>
    <s v="food/food trucks"/>
    <n v="2.5000000000000001E-3"/>
    <n v="62.5"/>
    <x v="4"/>
    <x v="32"/>
    <x v="4060"/>
    <d v="2016-05-19T08:12:01"/>
  </r>
  <r>
    <x v="4061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4"/>
    <x v="32"/>
    <x v="4061"/>
    <d v="2015-04-13T02:51:57"/>
  </r>
  <r>
    <x v="4062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4"/>
    <x v="32"/>
    <x v="4062"/>
    <d v="2014-08-23T14:12:29"/>
  </r>
  <r>
    <x v="4063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4"/>
    <x v="32"/>
    <x v="4063"/>
    <d v="2016-05-18T19:49:05"/>
  </r>
  <r>
    <x v="4064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4"/>
    <x v="32"/>
    <x v="4064"/>
    <d v="2015-01-12T02:36:34"/>
  </r>
  <r>
    <x v="4065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4"/>
    <x v="32"/>
    <x v="4065"/>
    <d v="2015-04-10T23:14:07"/>
  </r>
  <r>
    <x v="4066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4"/>
    <x v="32"/>
    <x v="4066"/>
    <d v="2014-08-04T19:41:37"/>
  </r>
  <r>
    <x v="4067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4"/>
    <x v="32"/>
    <x v="4067"/>
    <d v="2015-10-09T17:00:00"/>
  </r>
  <r>
    <x v="4068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1.3849999999999999E-3"/>
    <n v="23.083333333333332"/>
    <x v="4"/>
    <x v="32"/>
    <x v="4068"/>
    <d v="2014-09-15T19:55:03"/>
  </r>
  <r>
    <x v="4069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6.0000000000000001E-3"/>
    <n v="25.5"/>
    <x v="4"/>
    <x v="32"/>
    <x v="4069"/>
    <d v="2015-05-16T03:00:00"/>
  </r>
  <r>
    <x v="407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2.9411764705882353E-3"/>
    <n v="250"/>
    <x v="8"/>
    <x v="39"/>
    <x v="4070"/>
    <d v="2016-08-27T17:00:09"/>
  </r>
  <r>
    <x v="407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8"/>
    <x v="39"/>
    <x v="4071"/>
    <d v="2014-07-31T01:26:32"/>
  </r>
  <r>
    <x v="407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1.5384615384615385E-2"/>
    <n v="10"/>
    <x v="8"/>
    <x v="39"/>
    <x v="4072"/>
    <d v="2014-09-12T10:00:00"/>
  </r>
  <r>
    <x v="407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8.5370000000000001E-2"/>
    <n v="29.236301369863014"/>
    <x v="8"/>
    <x v="39"/>
    <x v="4073"/>
    <d v="2015-05-20T06:04:15"/>
  </r>
  <r>
    <x v="407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8.571428571428571E-4"/>
    <n v="3"/>
    <x v="8"/>
    <x v="39"/>
    <x v="4074"/>
    <d v="2015-03-05T20:27:00"/>
  </r>
  <r>
    <x v="407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2.6599999999999999E-2"/>
    <n v="33.25"/>
    <x v="8"/>
    <x v="39"/>
    <x v="4075"/>
    <d v="2014-08-23T20:59:10"/>
  </r>
  <r>
    <x v="4076"/>
    <s v="All Things Horses Podcast (Canceled)"/>
    <s v="All Things Horses is slowly becoming the greatest podcast on the internet and we are looking to upgrade the studio and software."/>
    <n v="3000"/>
    <n v="0"/>
    <x v="3"/>
    <x v="2"/>
    <s v="EUR"/>
    <n v="1451161560"/>
    <n v="1447273560"/>
    <b v="0"/>
    <n v="0"/>
    <b v="0"/>
    <s v="journalism/audio"/>
    <n v="0"/>
    <n v="0"/>
    <x v="8"/>
    <x v="39"/>
    <x v="4076"/>
    <d v="2015-12-26T20:26:00"/>
  </r>
  <r>
    <x v="407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5.0000000000000001E-4"/>
    <n v="1"/>
    <x v="8"/>
    <x v="39"/>
    <x v="4077"/>
    <d v="2014-11-05T20:38:35"/>
  </r>
  <r>
    <x v="407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.4133333333333333E-2"/>
    <n v="53"/>
    <x v="8"/>
    <x v="39"/>
    <x v="4078"/>
    <d v="2016-09-25T01:16:29"/>
  </r>
  <r>
    <x v="407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8"/>
    <x v="39"/>
    <x v="4079"/>
    <d v="2016-02-12T10:20:45"/>
  </r>
  <r>
    <x v="408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8"/>
    <x v="39"/>
    <x v="4080"/>
    <d v="2015-09-14T19:07:57"/>
  </r>
  <r>
    <x v="408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8"/>
    <x v="39"/>
    <x v="4081"/>
    <d v="2014-08-27T00:20:25"/>
  </r>
  <r>
    <x v="408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8"/>
    <x v="39"/>
    <x v="4082"/>
    <d v="2016-06-06T20:09:00"/>
  </r>
  <r>
    <x v="408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0.01"/>
    <n v="15"/>
    <x v="8"/>
    <x v="39"/>
    <x v="4083"/>
    <d v="2017-03-06T04:08:52"/>
  </r>
  <r>
    <x v="408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8"/>
    <x v="39"/>
    <x v="4084"/>
    <d v="2014-08-10T22:00:00"/>
  </r>
  <r>
    <x v="408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8"/>
    <x v="39"/>
    <x v="4085"/>
    <d v="2016-03-07T23:49:05"/>
  </r>
  <r>
    <x v="408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8"/>
    <x v="39"/>
    <x v="4086"/>
    <d v="2015-04-24T16:16:17"/>
  </r>
  <r>
    <x v="408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8"/>
    <x v="39"/>
    <x v="4087"/>
    <d v="2016-12-04T21:54:43"/>
  </r>
  <r>
    <x v="408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8"/>
    <x v="39"/>
    <x v="4088"/>
    <d v="2015-03-26T00:00:00"/>
  </r>
  <r>
    <x v="408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8"/>
    <x v="39"/>
    <x v="4089"/>
    <d v="2015-03-13T17:57:36"/>
  </r>
  <r>
    <x v="409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0.01"/>
    <n v="50"/>
    <x v="8"/>
    <x v="39"/>
    <x v="4090"/>
    <d v="2015-04-15T21:54:53"/>
  </r>
  <r>
    <x v="409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8"/>
    <x v="39"/>
    <x v="4091"/>
    <d v="2016-05-02T01:00:00"/>
  </r>
  <r>
    <x v="409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0.95477386934673369"/>
    <n v="47.5"/>
    <x v="8"/>
    <x v="39"/>
    <x v="4092"/>
    <d v="2016-07-12T19:22:21"/>
  </r>
  <r>
    <x v="409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8"/>
    <x v="39"/>
    <x v="4093"/>
    <d v="2016-08-31T00:44:22"/>
  </r>
  <r>
    <x v="4094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6.7000000000000002E-3"/>
    <n v="67"/>
    <x v="6"/>
    <x v="40"/>
    <x v="4094"/>
    <d v="2013-11-07T02:00:03"/>
  </r>
  <r>
    <x v="40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6"/>
    <x v="40"/>
    <x v="4095"/>
    <d v="2009-12-02T00:50:00"/>
  </r>
  <r>
    <x v="4096"/>
    <s v="Expedition into the Empty Quarter - The Book (Canceled)"/>
    <s v="Unique book revealing my discoveries in the Empty Quarter of Oman. Collection of travel writing, poetry, artwork and science!"/>
    <n v="6000"/>
    <n v="85"/>
    <x v="3"/>
    <x v="4"/>
    <s v="GBP"/>
    <n v="1394815751"/>
    <n v="1389635351"/>
    <b v="0"/>
    <n v="2"/>
    <b v="0"/>
    <s v="publishing/art books"/>
    <n v="1.4166666666666666E-2"/>
    <n v="42.5"/>
    <x v="6"/>
    <x v="40"/>
    <x v="4096"/>
    <d v="2014-03-14T16:49:11"/>
  </r>
  <r>
    <x v="4097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1E-3"/>
    <n v="10"/>
    <x v="6"/>
    <x v="40"/>
    <x v="4097"/>
    <d v="2015-05-28T20:05:00"/>
  </r>
  <r>
    <x v="4098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2.5000000000000001E-2"/>
    <n v="100"/>
    <x v="6"/>
    <x v="40"/>
    <x v="4098"/>
    <d v="2011-06-08T17:31:01"/>
  </r>
  <r>
    <x v="4099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0.21249999999999999"/>
    <n v="108.05084745762711"/>
    <x v="6"/>
    <x v="40"/>
    <x v="4099"/>
    <d v="2016-07-27T22:00:00"/>
  </r>
  <r>
    <x v="4100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.1176470588235294E-2"/>
    <n v="26.923076923076923"/>
    <x v="6"/>
    <x v="40"/>
    <x v="4100"/>
    <d v="2014-02-17T00:00:00"/>
  </r>
  <r>
    <x v="4101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0.13639999999999999"/>
    <n v="155"/>
    <x v="6"/>
    <x v="40"/>
    <x v="4101"/>
    <d v="2014-12-24T01:29:45"/>
  </r>
  <r>
    <x v="4102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6"/>
    <x v="40"/>
    <x v="4102"/>
    <d v="2013-05-25T16:18:34"/>
  </r>
  <r>
    <x v="4103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0.41399999999999998"/>
    <n v="47.769230769230766"/>
    <x v="6"/>
    <x v="40"/>
    <x v="4103"/>
    <d v="2016-04-08T18:31:22"/>
  </r>
  <r>
    <x v="4104"/>
    <s v="CAUCASUS - on the untrodden roads (Canceled)"/>
    <s v="An inspiring photo book about an unique Caucasus Expedition by two backpackers - Erna Gaspar (photographer) &amp; Adrian Lorincz (writer)."/>
    <n v="12100"/>
    <n v="80"/>
    <x v="3"/>
    <x v="4"/>
    <s v="GBP"/>
    <n v="1434738483"/>
    <n v="1432146483"/>
    <b v="0"/>
    <n v="4"/>
    <b v="0"/>
    <s v="publishing/art books"/>
    <n v="6.6115702479338841E-3"/>
    <n v="20"/>
    <x v="6"/>
    <x v="40"/>
    <x v="4104"/>
    <d v="2015-06-19T18:28:03"/>
  </r>
  <r>
    <x v="4105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4"/>
    <s v="GBP"/>
    <n v="1456703940"/>
    <n v="1454546859"/>
    <b v="0"/>
    <n v="3"/>
    <b v="0"/>
    <s v="publishing/art books"/>
    <n v="0.05"/>
    <n v="41.666666666666664"/>
    <x v="6"/>
    <x v="40"/>
    <x v="4105"/>
    <d v="2016-02-28T23:59:00"/>
  </r>
  <r>
    <x v="41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6"/>
    <x v="40"/>
    <x v="4106"/>
    <d v="2017-04-01T03:59:00"/>
  </r>
  <r>
    <x v="4107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.0599999999999999E-2"/>
    <n v="84.333333333333329"/>
    <x v="6"/>
    <x v="40"/>
    <x v="4107"/>
    <d v="2015-02-17T22:15:29"/>
  </r>
  <r>
    <x v="4108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0.2291"/>
    <n v="65.457142857142856"/>
    <x v="6"/>
    <x v="40"/>
    <x v="4108"/>
    <d v="2014-07-09T12:34:56"/>
  </r>
  <r>
    <x v="4109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0.13"/>
    <n v="65"/>
    <x v="6"/>
    <x v="40"/>
    <x v="4109"/>
    <d v="2015-06-30T21:06:08"/>
  </r>
  <r>
    <x v="4110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5.4999999999999997E-3"/>
    <n v="27.5"/>
    <x v="6"/>
    <x v="40"/>
    <x v="4110"/>
    <d v="2012-07-24T20:20:48"/>
  </r>
  <r>
    <x v="4111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0.10806536636794939"/>
    <n v="51.25"/>
    <x v="6"/>
    <x v="40"/>
    <x v="4111"/>
    <d v="2010-09-02T02:00:00"/>
  </r>
  <r>
    <x v="4112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8.4008400840084006E-3"/>
    <n v="14"/>
    <x v="6"/>
    <x v="40"/>
    <x v="4112"/>
    <d v="2013-08-28T23:54:51"/>
  </r>
  <r>
    <x v="4113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6"/>
    <x v="40"/>
    <x v="4113"/>
    <d v="2012-05-21T01:12: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E3693-E65A-4FA4-8290-22364DE08D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5"/>
        <item x="17"/>
        <item x="3"/>
        <item x="16"/>
        <item x="2"/>
        <item x="11"/>
        <item x="6"/>
        <item x="0"/>
        <item x="4"/>
        <item x="20"/>
        <item x="8"/>
        <item x="10"/>
        <item x="14"/>
        <item x="19"/>
        <item x="18"/>
        <item x="13"/>
        <item x="7"/>
        <item x="9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Campaigns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18D18-7B69-41A4-BA9D-F6FD799E84E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5724-E66D-465B-A9D4-404CE12795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tabSelected="1" zoomScale="62" zoomScaleNormal="62"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6.140625" customWidth="1"/>
    <col min="2" max="2" width="23" style="1" customWidth="1"/>
    <col min="3" max="3" width="40.28515625" style="1" customWidth="1"/>
    <col min="4" max="4" width="13.7109375" style="19" customWidth="1"/>
    <col min="5" max="5" width="8.42578125" style="17" customWidth="1"/>
    <col min="6" max="6" width="16" customWidth="1"/>
    <col min="7" max="7" width="8.140625" customWidth="1"/>
    <col min="8" max="8" width="11.85546875" customWidth="1"/>
    <col min="9" max="9" width="10" customWidth="1"/>
    <col min="10" max="10" width="10.28515625" customWidth="1"/>
    <col min="11" max="11" width="12" customWidth="1"/>
    <col min="12" max="12" width="9.140625" customWidth="1"/>
    <col min="13" max="13" width="12.7109375" customWidth="1"/>
    <col min="14" max="14" width="16.7109375" customWidth="1"/>
    <col min="15" max="15" width="13.28515625" style="5" customWidth="1"/>
    <col min="16" max="16" width="14.140625" style="7" customWidth="1"/>
    <col min="17" max="17" width="14.85546875" customWidth="1"/>
    <col min="18" max="18" width="12.42578125" customWidth="1"/>
    <col min="19" max="19" width="14.85546875" customWidth="1"/>
    <col min="20" max="20" width="13.85546875" style="11" customWidth="1"/>
  </cols>
  <sheetData>
    <row r="1" spans="1:20" s="13" customFormat="1" ht="48.75" customHeight="1" x14ac:dyDescent="0.3">
      <c r="A1" s="3" t="s">
        <v>0</v>
      </c>
      <c r="B1" s="3" t="s">
        <v>1</v>
      </c>
      <c r="C1" s="3" t="s">
        <v>4110</v>
      </c>
      <c r="D1" s="18" t="s">
        <v>8216</v>
      </c>
      <c r="E1" s="16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4" t="s">
        <v>8306</v>
      </c>
      <c r="P1" s="6" t="s">
        <v>8307</v>
      </c>
      <c r="Q1" s="3" t="s">
        <v>8308</v>
      </c>
      <c r="R1" s="3" t="s">
        <v>8309</v>
      </c>
      <c r="S1" s="3" t="s">
        <v>8379</v>
      </c>
      <c r="T1" s="12" t="s">
        <v>8380</v>
      </c>
    </row>
    <row r="2" spans="1:20" ht="60" x14ac:dyDescent="0.25">
      <c r="A2">
        <v>0</v>
      </c>
      <c r="B2" s="1" t="s">
        <v>2</v>
      </c>
      <c r="C2" s="1" t="s">
        <v>4111</v>
      </c>
      <c r="D2" s="19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IF(L2&gt;0,E2/L2,0)</f>
        <v>63.917582417582416</v>
      </c>
      <c r="Q2" t="s">
        <v>8310</v>
      </c>
      <c r="R2" t="s">
        <v>8311</v>
      </c>
      <c r="S2" s="11">
        <f>J2/86400+DATE(1970,1,1)</f>
        <v>42177.007071759261</v>
      </c>
      <c r="T2" s="11">
        <f>I2/86400+DATE(1970,1,1)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 s="19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>IF(L3&gt;0,E3/L3,0)</f>
        <v>185.48101265822785</v>
      </c>
      <c r="Q3" t="s">
        <v>8310</v>
      </c>
      <c r="R3" t="s">
        <v>8311</v>
      </c>
      <c r="S3" s="11">
        <f>J3/86400+DATE(1970,1,1)</f>
        <v>42766.600497685184</v>
      </c>
      <c r="T3" s="11">
        <f>I3/86400+DATE(1970,1,1)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19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7">
        <f>IF(L4&gt;0,E4/L4,0)</f>
        <v>15</v>
      </c>
      <c r="Q4" t="s">
        <v>8310</v>
      </c>
      <c r="R4" t="s">
        <v>8311</v>
      </c>
      <c r="S4" s="11">
        <f>J4/86400+DATE(1970,1,1)</f>
        <v>42405.702349537038</v>
      </c>
      <c r="T4" s="11">
        <f>I4/86400+DATE(1970,1,1)</f>
        <v>42415.702349537038</v>
      </c>
    </row>
    <row r="5" spans="1:20" ht="45" x14ac:dyDescent="0.25">
      <c r="A5">
        <v>3</v>
      </c>
      <c r="B5" s="1" t="s">
        <v>5</v>
      </c>
      <c r="C5" s="1" t="s">
        <v>4114</v>
      </c>
      <c r="D5" s="19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7">
        <f>IF(L5&gt;0,E5/L5,0)</f>
        <v>69.266666666666666</v>
      </c>
      <c r="Q5" t="s">
        <v>8310</v>
      </c>
      <c r="R5" t="s">
        <v>8311</v>
      </c>
      <c r="S5" s="11">
        <f>J5/86400+DATE(1970,1,1)</f>
        <v>41828.515127314815</v>
      </c>
      <c r="T5" s="11">
        <f>I5/86400+DATE(1970,1,1)</f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19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7">
        <f>IF(L6&gt;0,E6/L6,0)</f>
        <v>190.55028169014085</v>
      </c>
      <c r="Q6" t="s">
        <v>8310</v>
      </c>
      <c r="R6" t="s">
        <v>8311</v>
      </c>
      <c r="S6" s="11">
        <f>J6/86400+DATE(1970,1,1)</f>
        <v>42327.834247685183</v>
      </c>
      <c r="T6" s="11">
        <f>I6/86400+DATE(1970,1,1)</f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19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7">
        <f>IF(L7&gt;0,E7/L7,0)</f>
        <v>93.40425531914893</v>
      </c>
      <c r="Q7" t="s">
        <v>8310</v>
      </c>
      <c r="R7" t="s">
        <v>8311</v>
      </c>
      <c r="S7" s="11">
        <f>J7/86400+DATE(1970,1,1)</f>
        <v>42563.932951388888</v>
      </c>
      <c r="T7" s="11">
        <f>I7/86400+DATE(1970,1,1)</f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 s="19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7">
        <f>IF(L8&gt;0,E8/L8,0)</f>
        <v>146.87931034482759</v>
      </c>
      <c r="Q8" t="s">
        <v>8310</v>
      </c>
      <c r="R8" t="s">
        <v>8311</v>
      </c>
      <c r="S8" s="11">
        <f>J8/86400+DATE(1970,1,1)</f>
        <v>41794.072337962964</v>
      </c>
      <c r="T8" s="11">
        <f>I8/86400+DATE(1970,1,1)</f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19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7">
        <f>IF(L9&gt;0,E9/L9,0)</f>
        <v>159.82456140350877</v>
      </c>
      <c r="Q9" t="s">
        <v>8310</v>
      </c>
      <c r="R9" t="s">
        <v>8311</v>
      </c>
      <c r="S9" s="11">
        <f>J9/86400+DATE(1970,1,1)</f>
        <v>42516.047071759254</v>
      </c>
      <c r="T9" s="11">
        <f>I9/86400+DATE(1970,1,1)</f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 s="19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7">
        <f>IF(L10&gt;0,E10/L10,0)</f>
        <v>291.79333333333335</v>
      </c>
      <c r="Q10" t="s">
        <v>8310</v>
      </c>
      <c r="R10" t="s">
        <v>8311</v>
      </c>
      <c r="S10" s="11">
        <f>J10/86400+DATE(1970,1,1)</f>
        <v>42468.94458333333</v>
      </c>
      <c r="T10" s="11">
        <f>I10/86400+DATE(1970,1,1)</f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 s="19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7">
        <f>IF(L11&gt;0,E11/L11,0)</f>
        <v>31.499500000000001</v>
      </c>
      <c r="Q11" t="s">
        <v>8310</v>
      </c>
      <c r="R11" t="s">
        <v>8311</v>
      </c>
      <c r="S11" s="11">
        <f>J11/86400+DATE(1970,1,1)</f>
        <v>42447.103518518517</v>
      </c>
      <c r="T11" s="11">
        <f>I11/86400+DATE(1970,1,1)</f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19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7">
        <f>IF(L12&gt;0,E12/L12,0)</f>
        <v>158.68421052631578</v>
      </c>
      <c r="Q12" t="s">
        <v>8310</v>
      </c>
      <c r="R12" t="s">
        <v>8311</v>
      </c>
      <c r="S12" s="11">
        <f>J12/86400+DATE(1970,1,1)</f>
        <v>41780.068043981482</v>
      </c>
      <c r="T12" s="11">
        <f>I12/86400+DATE(1970,1,1)</f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19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7">
        <f>IF(L13&gt;0,E13/L13,0)</f>
        <v>80.333333333333329</v>
      </c>
      <c r="Q13" t="s">
        <v>8310</v>
      </c>
      <c r="R13" t="s">
        <v>8311</v>
      </c>
      <c r="S13" s="11">
        <f>J13/86400+DATE(1970,1,1)</f>
        <v>42572.778495370367</v>
      </c>
      <c r="T13" s="11">
        <f>I13/86400+DATE(1970,1,1)</f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 s="19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7">
        <f>IF(L14&gt;0,E14/L14,0)</f>
        <v>59.961305925030231</v>
      </c>
      <c r="Q14" t="s">
        <v>8310</v>
      </c>
      <c r="R14" t="s">
        <v>8311</v>
      </c>
      <c r="S14" s="11">
        <f>J14/86400+DATE(1970,1,1)</f>
        <v>41791.713252314818</v>
      </c>
      <c r="T14" s="11">
        <f>I14/86400+DATE(1970,1,1)</f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 s="19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7">
        <f>IF(L15&gt;0,E15/L15,0)</f>
        <v>109.78431372549019</v>
      </c>
      <c r="Q15" t="s">
        <v>8310</v>
      </c>
      <c r="R15" t="s">
        <v>8311</v>
      </c>
      <c r="S15" s="11">
        <f>J15/86400+DATE(1970,1,1)</f>
        <v>42508.677187499998</v>
      </c>
      <c r="T15" s="11">
        <f>I15/86400+DATE(1970,1,1)</f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 s="19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7">
        <f>IF(L16&gt;0,E16/L16,0)</f>
        <v>147.70731707317074</v>
      </c>
      <c r="Q16" t="s">
        <v>8310</v>
      </c>
      <c r="R16" t="s">
        <v>8311</v>
      </c>
      <c r="S16" s="11">
        <f>J16/86400+DATE(1970,1,1)</f>
        <v>41808.02648148148</v>
      </c>
      <c r="T16" s="11">
        <f>I16/86400+DATE(1970,1,1)</f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 s="19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7">
        <f>IF(L17&gt;0,E17/L17,0)</f>
        <v>21.755102040816325</v>
      </c>
      <c r="Q17" t="s">
        <v>8310</v>
      </c>
      <c r="R17" t="s">
        <v>8311</v>
      </c>
      <c r="S17" s="11">
        <f>J17/86400+DATE(1970,1,1)</f>
        <v>42256.391875000001</v>
      </c>
      <c r="T17" s="11">
        <f>I17/86400+DATE(1970,1,1)</f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 s="19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7">
        <f>IF(L18&gt;0,E18/L18,0)</f>
        <v>171.84285714285716</v>
      </c>
      <c r="Q18" t="s">
        <v>8310</v>
      </c>
      <c r="R18" t="s">
        <v>8311</v>
      </c>
      <c r="S18" s="11">
        <f>J18/86400+DATE(1970,1,1)</f>
        <v>41760.796423611115</v>
      </c>
      <c r="T18" s="11">
        <f>I18/86400+DATE(1970,1,1)</f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 s="19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7">
        <f>IF(L19&gt;0,E19/L19,0)</f>
        <v>41.944444444444443</v>
      </c>
      <c r="Q19" t="s">
        <v>8310</v>
      </c>
      <c r="R19" t="s">
        <v>8311</v>
      </c>
      <c r="S19" s="11">
        <f>J19/86400+DATE(1970,1,1)</f>
        <v>41917.731736111113</v>
      </c>
      <c r="T19" s="11">
        <f>I19/86400+DATE(1970,1,1)</f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 s="19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7">
        <f>IF(L20&gt;0,E20/L20,0)</f>
        <v>93.264122807017543</v>
      </c>
      <c r="Q20" t="s">
        <v>8310</v>
      </c>
      <c r="R20" t="s">
        <v>8311</v>
      </c>
      <c r="S20" s="11">
        <f>J20/86400+DATE(1970,1,1)</f>
        <v>41869.542314814811</v>
      </c>
      <c r="T20" s="11">
        <f>I20/86400+DATE(1970,1,1)</f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 s="19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7">
        <f>IF(L21&gt;0,E21/L21,0)</f>
        <v>56.136363636363633</v>
      </c>
      <c r="Q21" t="s">
        <v>8310</v>
      </c>
      <c r="R21" t="s">
        <v>8311</v>
      </c>
      <c r="S21" s="11">
        <f>J21/86400+DATE(1970,1,1)</f>
        <v>42175.816365740742</v>
      </c>
      <c r="T21" s="11">
        <f>I21/86400+DATE(1970,1,1)</f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19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7">
        <f>IF(L22&gt;0,E22/L22,0)</f>
        <v>80.16</v>
      </c>
      <c r="Q22" t="s">
        <v>8310</v>
      </c>
      <c r="R22" t="s">
        <v>8311</v>
      </c>
      <c r="S22" s="11">
        <f>J22/86400+DATE(1970,1,1)</f>
        <v>42200.758240740739</v>
      </c>
      <c r="T22" s="11">
        <f>I22/86400+DATE(1970,1,1)</f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 s="19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7">
        <f>IF(L23&gt;0,E23/L23,0)</f>
        <v>199.9009900990099</v>
      </c>
      <c r="Q23" t="s">
        <v>8310</v>
      </c>
      <c r="R23" t="s">
        <v>8311</v>
      </c>
      <c r="S23" s="11">
        <f>J23/86400+DATE(1970,1,1)</f>
        <v>41878.627187500002</v>
      </c>
      <c r="T23" s="11">
        <f>I23/86400+DATE(1970,1,1)</f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19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7">
        <f>IF(L24&gt;0,E24/L24,0)</f>
        <v>51.25</v>
      </c>
      <c r="Q24" t="s">
        <v>8310</v>
      </c>
      <c r="R24" t="s">
        <v>8311</v>
      </c>
      <c r="S24" s="11">
        <f>J24/86400+DATE(1970,1,1)</f>
        <v>41989.91134259259</v>
      </c>
      <c r="T24" s="11">
        <f>I24/86400+DATE(1970,1,1)</f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 s="19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7">
        <f>IF(L25&gt;0,E25/L25,0)</f>
        <v>103.04347826086956</v>
      </c>
      <c r="Q25" t="s">
        <v>8310</v>
      </c>
      <c r="R25" t="s">
        <v>8311</v>
      </c>
      <c r="S25" s="11">
        <f>J25/86400+DATE(1970,1,1)</f>
        <v>42097.778946759259</v>
      </c>
      <c r="T25" s="11">
        <f>I25/86400+DATE(1970,1,1)</f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 s="19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7">
        <f>IF(L26&gt;0,E26/L26,0)</f>
        <v>66.346149825783982</v>
      </c>
      <c r="Q26" t="s">
        <v>8310</v>
      </c>
      <c r="R26" t="s">
        <v>8311</v>
      </c>
      <c r="S26" s="11">
        <f>J26/86400+DATE(1970,1,1)</f>
        <v>42229.820173611108</v>
      </c>
      <c r="T26" s="11">
        <f>I26/86400+DATE(1970,1,1)</f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 s="19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7">
        <f>IF(L27&gt;0,E27/L27,0)</f>
        <v>57.142857142857146</v>
      </c>
      <c r="Q27" t="s">
        <v>8310</v>
      </c>
      <c r="R27" t="s">
        <v>8311</v>
      </c>
      <c r="S27" s="11">
        <f>J27/86400+DATE(1970,1,1)</f>
        <v>42318.025011574078</v>
      </c>
      <c r="T27" s="11">
        <f>I27/86400+DATE(1970,1,1)</f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19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7">
        <f>IF(L28&gt;0,E28/L28,0)</f>
        <v>102.10526315789474</v>
      </c>
      <c r="Q28" t="s">
        <v>8310</v>
      </c>
      <c r="R28" t="s">
        <v>8311</v>
      </c>
      <c r="S28" s="11">
        <f>J28/86400+DATE(1970,1,1)</f>
        <v>41828.515555555554</v>
      </c>
      <c r="T28" s="11">
        <f>I28/86400+DATE(1970,1,1)</f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19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7">
        <f>IF(L29&gt;0,E29/L29,0)</f>
        <v>148.96666666666667</v>
      </c>
      <c r="Q29" t="s">
        <v>8310</v>
      </c>
      <c r="R29" t="s">
        <v>8311</v>
      </c>
      <c r="S29" s="11">
        <f>J29/86400+DATE(1970,1,1)</f>
        <v>41929.164733796293</v>
      </c>
      <c r="T29" s="11">
        <f>I29/86400+DATE(1970,1,1)</f>
        <v>41959.206400462965</v>
      </c>
    </row>
    <row r="30" spans="1:20" ht="45" x14ac:dyDescent="0.25">
      <c r="A30">
        <v>28</v>
      </c>
      <c r="B30" s="1" t="s">
        <v>30</v>
      </c>
      <c r="C30" s="1" t="s">
        <v>4139</v>
      </c>
      <c r="D30" s="19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7">
        <f>IF(L30&gt;0,E30/L30,0)</f>
        <v>169.6056338028169</v>
      </c>
      <c r="Q30" t="s">
        <v>8310</v>
      </c>
      <c r="R30" t="s">
        <v>8311</v>
      </c>
      <c r="S30" s="11">
        <f>J30/86400+DATE(1970,1,1)</f>
        <v>42324.96393518518</v>
      </c>
      <c r="T30" s="11">
        <f>I30/86400+DATE(1970,1,1)</f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19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7">
        <f>IF(L31&gt;0,E31/L31,0)</f>
        <v>31.623931623931625</v>
      </c>
      <c r="Q31" t="s">
        <v>8310</v>
      </c>
      <c r="R31" t="s">
        <v>8311</v>
      </c>
      <c r="S31" s="11">
        <f>J31/86400+DATE(1970,1,1)</f>
        <v>41812.67324074074</v>
      </c>
      <c r="T31" s="11">
        <f>I31/86400+DATE(1970,1,1)</f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19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7">
        <f>IF(L32&gt;0,E32/L32,0)</f>
        <v>76.45264150943396</v>
      </c>
      <c r="Q32" t="s">
        <v>8310</v>
      </c>
      <c r="R32" t="s">
        <v>8311</v>
      </c>
      <c r="S32" s="11">
        <f>J32/86400+DATE(1970,1,1)</f>
        <v>41842.292997685188</v>
      </c>
      <c r="T32" s="11">
        <f>I32/86400+DATE(1970,1,1)</f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19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7">
        <f>IF(L33&gt;0,E33/L33,0)</f>
        <v>13</v>
      </c>
      <c r="Q33" t="s">
        <v>8310</v>
      </c>
      <c r="R33" t="s">
        <v>8311</v>
      </c>
      <c r="S33" s="11">
        <f>J33/86400+DATE(1970,1,1)</f>
        <v>42376.79206018518</v>
      </c>
      <c r="T33" s="11">
        <f>I33/86400+DATE(1970,1,1)</f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19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7">
        <f>IF(L34&gt;0,E34/L34,0)</f>
        <v>320.44943820224717</v>
      </c>
      <c r="Q34" t="s">
        <v>8310</v>
      </c>
      <c r="R34" t="s">
        <v>8311</v>
      </c>
      <c r="S34" s="11">
        <f>J34/86400+DATE(1970,1,1)</f>
        <v>42461.627511574072</v>
      </c>
      <c r="T34" s="11">
        <f>I34/86400+DATE(1970,1,1)</f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 s="19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7">
        <f>IF(L35&gt;0,E35/L35,0)</f>
        <v>83.75</v>
      </c>
      <c r="Q35" t="s">
        <v>8310</v>
      </c>
      <c r="R35" t="s">
        <v>8311</v>
      </c>
      <c r="S35" s="11">
        <f>J35/86400+DATE(1970,1,1)</f>
        <v>42286.660891203705</v>
      </c>
      <c r="T35" s="11">
        <f>I35/86400+DATE(1970,1,1)</f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 s="19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7">
        <f>IF(L36&gt;0,E36/L36,0)</f>
        <v>49.882352941176471</v>
      </c>
      <c r="Q36" t="s">
        <v>8310</v>
      </c>
      <c r="R36" t="s">
        <v>8311</v>
      </c>
      <c r="S36" s="11">
        <f>J36/86400+DATE(1970,1,1)</f>
        <v>41841.321770833332</v>
      </c>
      <c r="T36" s="11">
        <f>I36/86400+DATE(1970,1,1)</f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19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7">
        <f>IF(L37&gt;0,E37/L37,0)</f>
        <v>59.464285714285715</v>
      </c>
      <c r="Q37" t="s">
        <v>8310</v>
      </c>
      <c r="R37" t="s">
        <v>8311</v>
      </c>
      <c r="S37" s="11">
        <f>J37/86400+DATE(1970,1,1)</f>
        <v>42098.291828703703</v>
      </c>
      <c r="T37" s="11">
        <f>I37/86400+DATE(1970,1,1)</f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 s="19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7">
        <f>IF(L38&gt;0,E38/L38,0)</f>
        <v>193.84090909090909</v>
      </c>
      <c r="Q38" t="s">
        <v>8310</v>
      </c>
      <c r="R38" t="s">
        <v>8311</v>
      </c>
      <c r="S38" s="11">
        <f>J38/86400+DATE(1970,1,1)</f>
        <v>42068.307002314818</v>
      </c>
      <c r="T38" s="11">
        <f>I38/86400+DATE(1970,1,1)</f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 s="19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7">
        <f>IF(L39&gt;0,E39/L39,0)</f>
        <v>159.51383399209487</v>
      </c>
      <c r="Q39" t="s">
        <v>8310</v>
      </c>
      <c r="R39" t="s">
        <v>8311</v>
      </c>
      <c r="S39" s="11">
        <f>J39/86400+DATE(1970,1,1)</f>
        <v>42032.693043981482</v>
      </c>
      <c r="T39" s="11">
        <f>I39/86400+DATE(1970,1,1)</f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19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7">
        <f>IF(L40&gt;0,E40/L40,0)</f>
        <v>41.68181818181818</v>
      </c>
      <c r="Q40" t="s">
        <v>8310</v>
      </c>
      <c r="R40" t="s">
        <v>8311</v>
      </c>
      <c r="S40" s="11">
        <f>J40/86400+DATE(1970,1,1)</f>
        <v>41375.057222222225</v>
      </c>
      <c r="T40" s="11">
        <f>I40/86400+DATE(1970,1,1)</f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 s="19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7">
        <f>IF(L41&gt;0,E41/L41,0)</f>
        <v>150.89861751152074</v>
      </c>
      <c r="Q41" t="s">
        <v>8310</v>
      </c>
      <c r="R41" t="s">
        <v>8311</v>
      </c>
      <c r="S41" s="11">
        <f>J41/86400+DATE(1970,1,1)</f>
        <v>41754.047083333331</v>
      </c>
      <c r="T41" s="11">
        <f>I41/86400+DATE(1970,1,1)</f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 s="19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7">
        <f>IF(L42&gt;0,E42/L42,0)</f>
        <v>126.6875</v>
      </c>
      <c r="Q42" t="s">
        <v>8310</v>
      </c>
      <c r="R42" t="s">
        <v>8311</v>
      </c>
      <c r="S42" s="11">
        <f>J42/86400+DATE(1970,1,1)</f>
        <v>41789.21398148148</v>
      </c>
      <c r="T42" s="11">
        <f>I42/86400+DATE(1970,1,1)</f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 s="19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7">
        <f>IF(L43&gt;0,E43/L43,0)</f>
        <v>105.26315789473684</v>
      </c>
      <c r="Q43" t="s">
        <v>8310</v>
      </c>
      <c r="R43" t="s">
        <v>8311</v>
      </c>
      <c r="S43" s="11">
        <f>J43/86400+DATE(1970,1,1)</f>
        <v>41887.568912037037</v>
      </c>
      <c r="T43" s="11">
        <f>I43/86400+DATE(1970,1,1)</f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19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7">
        <f>IF(L44&gt;0,E44/L44,0)</f>
        <v>117.51479289940828</v>
      </c>
      <c r="Q44" t="s">
        <v>8310</v>
      </c>
      <c r="R44" t="s">
        <v>8311</v>
      </c>
      <c r="S44" s="11">
        <f>J44/86400+DATE(1970,1,1)</f>
        <v>41971.639189814814</v>
      </c>
      <c r="T44" s="11">
        <f>I44/86400+DATE(1970,1,1)</f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19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7">
        <f>IF(L45&gt;0,E45/L45,0)</f>
        <v>117.36121673003802</v>
      </c>
      <c r="Q45" t="s">
        <v>8310</v>
      </c>
      <c r="R45" t="s">
        <v>8311</v>
      </c>
      <c r="S45" s="11">
        <f>J45/86400+DATE(1970,1,1)</f>
        <v>41802.790347222224</v>
      </c>
      <c r="T45" s="11">
        <f>I45/86400+DATE(1970,1,1)</f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 s="19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7">
        <f>IF(L46&gt;0,E46/L46,0)</f>
        <v>133.33333333333334</v>
      </c>
      <c r="Q46" t="s">
        <v>8310</v>
      </c>
      <c r="R46" t="s">
        <v>8311</v>
      </c>
      <c r="S46" s="11">
        <f>J46/86400+DATE(1970,1,1)</f>
        <v>41874.098807870367</v>
      </c>
      <c r="T46" s="11">
        <f>I46/86400+DATE(1970,1,1)</f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 s="19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7">
        <f>IF(L47&gt;0,E47/L47,0)</f>
        <v>98.360655737704917</v>
      </c>
      <c r="Q47" t="s">
        <v>8310</v>
      </c>
      <c r="R47" t="s">
        <v>8311</v>
      </c>
      <c r="S47" s="11">
        <f>J47/86400+DATE(1970,1,1)</f>
        <v>42457.623923611114</v>
      </c>
      <c r="T47" s="11">
        <f>I47/86400+DATE(1970,1,1)</f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19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7">
        <f>IF(L48&gt;0,E48/L48,0)</f>
        <v>194.44444444444446</v>
      </c>
      <c r="Q48" t="s">
        <v>8310</v>
      </c>
      <c r="R48" t="s">
        <v>8311</v>
      </c>
      <c r="S48" s="11">
        <f>J48/86400+DATE(1970,1,1)</f>
        <v>42323.96497685185</v>
      </c>
      <c r="T48" s="11">
        <f>I48/86400+DATE(1970,1,1)</f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 s="19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7">
        <f>IF(L49&gt;0,E49/L49,0)</f>
        <v>76.865000000000009</v>
      </c>
      <c r="Q49" t="s">
        <v>8310</v>
      </c>
      <c r="R49" t="s">
        <v>8311</v>
      </c>
      <c r="S49" s="11">
        <f>J49/86400+DATE(1970,1,1)</f>
        <v>41932.819525462961</v>
      </c>
      <c r="T49" s="11">
        <f>I49/86400+DATE(1970,1,1)</f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 s="19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7">
        <f>IF(L50&gt;0,E50/L50,0)</f>
        <v>56.815789473684212</v>
      </c>
      <c r="Q50" t="s">
        <v>8310</v>
      </c>
      <c r="R50" t="s">
        <v>8311</v>
      </c>
      <c r="S50" s="11">
        <f>J50/86400+DATE(1970,1,1)</f>
        <v>42033.516898148147</v>
      </c>
      <c r="T50" s="11">
        <f>I50/86400+DATE(1970,1,1)</f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 s="19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7">
        <f>IF(L51&gt;0,E51/L51,0)</f>
        <v>137.93103448275863</v>
      </c>
      <c r="Q51" t="s">
        <v>8310</v>
      </c>
      <c r="R51" t="s">
        <v>8311</v>
      </c>
      <c r="S51" s="11">
        <f>J51/86400+DATE(1970,1,1)</f>
        <v>42271.176446759258</v>
      </c>
      <c r="T51" s="11">
        <f>I51/86400+DATE(1970,1,1)</f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19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7">
        <f>IF(L52&gt;0,E52/L52,0)</f>
        <v>27.272727272727273</v>
      </c>
      <c r="Q52" t="s">
        <v>8310</v>
      </c>
      <c r="R52" t="s">
        <v>8311</v>
      </c>
      <c r="S52" s="11">
        <f>J52/86400+DATE(1970,1,1)</f>
        <v>41995.752986111111</v>
      </c>
      <c r="T52" s="11">
        <f>I52/86400+DATE(1970,1,1)</f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 s="19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7">
        <f>IF(L53&gt;0,E53/L53,0)</f>
        <v>118.33613445378151</v>
      </c>
      <c r="Q53" t="s">
        <v>8310</v>
      </c>
      <c r="R53" t="s">
        <v>8311</v>
      </c>
      <c r="S53" s="11">
        <f>J53/86400+DATE(1970,1,1)</f>
        <v>42196.928668981476</v>
      </c>
      <c r="T53" s="11">
        <f>I53/86400+DATE(1970,1,1)</f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 s="19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7">
        <f>IF(L54&gt;0,E54/L54,0)</f>
        <v>223.48076923076923</v>
      </c>
      <c r="Q54" t="s">
        <v>8310</v>
      </c>
      <c r="R54" t="s">
        <v>8311</v>
      </c>
      <c r="S54" s="11">
        <f>J54/86400+DATE(1970,1,1)</f>
        <v>41807.701921296299</v>
      </c>
      <c r="T54" s="11">
        <f>I54/86400+DATE(1970,1,1)</f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19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7">
        <f>IF(L55&gt;0,E55/L55,0)</f>
        <v>28.111111111111111</v>
      </c>
      <c r="Q55" t="s">
        <v>8310</v>
      </c>
      <c r="R55" t="s">
        <v>8311</v>
      </c>
      <c r="S55" s="11">
        <f>J55/86400+DATE(1970,1,1)</f>
        <v>41719.549131944441</v>
      </c>
      <c r="T55" s="11">
        <f>I55/86400+DATE(1970,1,1)</f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 s="19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7">
        <f>IF(L56&gt;0,E56/L56,0)</f>
        <v>194.23076923076923</v>
      </c>
      <c r="Q56" t="s">
        <v>8310</v>
      </c>
      <c r="R56" t="s">
        <v>8311</v>
      </c>
      <c r="S56" s="11">
        <f>J56/86400+DATE(1970,1,1)</f>
        <v>42333.713206018518</v>
      </c>
      <c r="T56" s="11">
        <f>I56/86400+DATE(1970,1,1)</f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19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7">
        <f>IF(L57&gt;0,E57/L57,0)</f>
        <v>128.95348837209303</v>
      </c>
      <c r="Q57" t="s">
        <v>8310</v>
      </c>
      <c r="R57" t="s">
        <v>8311</v>
      </c>
      <c r="S57" s="11">
        <f>J57/86400+DATE(1970,1,1)</f>
        <v>42496.968935185185</v>
      </c>
      <c r="T57" s="11">
        <f>I57/86400+DATE(1970,1,1)</f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19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7">
        <f>IF(L58&gt;0,E58/L58,0)</f>
        <v>49.316091954022987</v>
      </c>
      <c r="Q58" t="s">
        <v>8310</v>
      </c>
      <c r="R58" t="s">
        <v>8311</v>
      </c>
      <c r="S58" s="11">
        <f>J58/86400+DATE(1970,1,1)</f>
        <v>42149.548888888894</v>
      </c>
      <c r="T58" s="11">
        <f>I58/86400+DATE(1970,1,1)</f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 s="19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7">
        <f>IF(L59&gt;0,E59/L59,0)</f>
        <v>221.52173913043478</v>
      </c>
      <c r="Q59" t="s">
        <v>8310</v>
      </c>
      <c r="R59" t="s">
        <v>8311</v>
      </c>
      <c r="S59" s="11">
        <f>J59/86400+DATE(1970,1,1)</f>
        <v>42089.83289351852</v>
      </c>
      <c r="T59" s="11">
        <f>I59/86400+DATE(1970,1,1)</f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19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7">
        <f>IF(L60&gt;0,E60/L60,0)</f>
        <v>137.21333333333334</v>
      </c>
      <c r="Q60" t="s">
        <v>8310</v>
      </c>
      <c r="R60" t="s">
        <v>8311</v>
      </c>
      <c r="S60" s="11">
        <f>J60/86400+DATE(1970,1,1)</f>
        <v>41932.745046296295</v>
      </c>
      <c r="T60" s="11">
        <f>I60/86400+DATE(1970,1,1)</f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 s="19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7">
        <f>IF(L61&gt;0,E61/L61,0)</f>
        <v>606.82242424242418</v>
      </c>
      <c r="Q61" t="s">
        <v>8310</v>
      </c>
      <c r="R61" t="s">
        <v>8311</v>
      </c>
      <c r="S61" s="11">
        <f>J61/86400+DATE(1970,1,1)</f>
        <v>42230.235833333332</v>
      </c>
      <c r="T61" s="11">
        <f>I61/86400+DATE(1970,1,1)</f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 s="19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7">
        <f>IF(L62&gt;0,E62/L62,0)</f>
        <v>43.040092592592593</v>
      </c>
      <c r="Q62" t="s">
        <v>8310</v>
      </c>
      <c r="R62" t="s">
        <v>8312</v>
      </c>
      <c r="S62" s="11">
        <f>J62/86400+DATE(1970,1,1)</f>
        <v>41701.901817129634</v>
      </c>
      <c r="T62" s="11">
        <f>I62/86400+DATE(1970,1,1)</f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 s="19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7">
        <f>IF(L63&gt;0,E63/L63,0)</f>
        <v>322.39130434782606</v>
      </c>
      <c r="Q63" t="s">
        <v>8310</v>
      </c>
      <c r="R63" t="s">
        <v>8312</v>
      </c>
      <c r="S63" s="11">
        <f>J63/86400+DATE(1970,1,1)</f>
        <v>41409.814317129625</v>
      </c>
      <c r="T63" s="11">
        <f>I63/86400+DATE(1970,1,1)</f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 s="19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7">
        <f>IF(L64&gt;0,E64/L64,0)</f>
        <v>96.708333333333329</v>
      </c>
      <c r="Q64" t="s">
        <v>8310</v>
      </c>
      <c r="R64" t="s">
        <v>8312</v>
      </c>
      <c r="S64" s="11">
        <f>J64/86400+DATE(1970,1,1)</f>
        <v>41311.799513888887</v>
      </c>
      <c r="T64" s="11">
        <f>I64/86400+DATE(1970,1,1)</f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19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7">
        <f>IF(L65&gt;0,E65/L65,0)</f>
        <v>35.474531249999998</v>
      </c>
      <c r="Q65" t="s">
        <v>8310</v>
      </c>
      <c r="R65" t="s">
        <v>8312</v>
      </c>
      <c r="S65" s="11">
        <f>J65/86400+DATE(1970,1,1)</f>
        <v>41612.912187499998</v>
      </c>
      <c r="T65" s="11">
        <f>I65/86400+DATE(1970,1,1)</f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 s="19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7">
        <f>IF(L66&gt;0,E66/L66,0)</f>
        <v>86.666666666666671</v>
      </c>
      <c r="Q66" t="s">
        <v>8310</v>
      </c>
      <c r="R66" t="s">
        <v>8312</v>
      </c>
      <c r="S66" s="11">
        <f>J66/86400+DATE(1970,1,1)</f>
        <v>41433.01829861111</v>
      </c>
      <c r="T66" s="11">
        <f>I66/86400+DATE(1970,1,1)</f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19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7">
        <f>IF(L67&gt;0,E67/L67,0)</f>
        <v>132.05263157894737</v>
      </c>
      <c r="Q67" t="s">
        <v>8310</v>
      </c>
      <c r="R67" t="s">
        <v>8312</v>
      </c>
      <c r="S67" s="11">
        <f>J67/86400+DATE(1970,1,1)</f>
        <v>41835.821226851855</v>
      </c>
      <c r="T67" s="11">
        <f>I67/86400+DATE(1970,1,1)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 s="19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7">
        <f>IF(L68&gt;0,E68/L68,0)</f>
        <v>91.230769230769226</v>
      </c>
      <c r="Q68" t="s">
        <v>8310</v>
      </c>
      <c r="R68" t="s">
        <v>8312</v>
      </c>
      <c r="S68" s="11">
        <f>J68/86400+DATE(1970,1,1)</f>
        <v>42539.849768518514</v>
      </c>
      <c r="T68" s="11">
        <f>I68/86400+DATE(1970,1,1)</f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19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7">
        <f>IF(L69&gt;0,E69/L69,0)</f>
        <v>116.25</v>
      </c>
      <c r="Q69" t="s">
        <v>8310</v>
      </c>
      <c r="R69" t="s">
        <v>8312</v>
      </c>
      <c r="S69" s="11">
        <f>J69/86400+DATE(1970,1,1)</f>
        <v>41075.583379629628</v>
      </c>
      <c r="T69" s="11">
        <f>I69/86400+DATE(1970,1,1)</f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19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7">
        <f>IF(L70&gt;0,E70/L70,0)</f>
        <v>21.194444444444443</v>
      </c>
      <c r="Q70" t="s">
        <v>8310</v>
      </c>
      <c r="R70" t="s">
        <v>8312</v>
      </c>
      <c r="S70" s="11">
        <f>J70/86400+DATE(1970,1,1)</f>
        <v>41663.569340277776</v>
      </c>
      <c r="T70" s="11">
        <f>I70/86400+DATE(1970,1,1)</f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19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7">
        <f>IF(L71&gt;0,E71/L71,0)</f>
        <v>62.327134831460668</v>
      </c>
      <c r="Q71" t="s">
        <v>8310</v>
      </c>
      <c r="R71" t="s">
        <v>8312</v>
      </c>
      <c r="S71" s="11">
        <f>J71/86400+DATE(1970,1,1)</f>
        <v>40786.187789351854</v>
      </c>
      <c r="T71" s="11">
        <f>I71/86400+DATE(1970,1,1)</f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 s="19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7">
        <f>IF(L72&gt;0,E72/L72,0)</f>
        <v>37.411764705882355</v>
      </c>
      <c r="Q72" t="s">
        <v>8310</v>
      </c>
      <c r="R72" t="s">
        <v>8312</v>
      </c>
      <c r="S72" s="11">
        <f>J72/86400+DATE(1970,1,1)</f>
        <v>40730.896354166667</v>
      </c>
      <c r="T72" s="11">
        <f>I72/86400+DATE(1970,1,1)</f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19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7">
        <f>IF(L73&gt;0,E73/L73,0)</f>
        <v>69.71875</v>
      </c>
      <c r="Q73" t="s">
        <v>8310</v>
      </c>
      <c r="R73" t="s">
        <v>8312</v>
      </c>
      <c r="S73" s="11">
        <f>J73/86400+DATE(1970,1,1)</f>
        <v>40997.271493055552</v>
      </c>
      <c r="T73" s="11">
        <f>I73/86400+DATE(1970,1,1)</f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19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7">
        <f>IF(L74&gt;0,E74/L74,0)</f>
        <v>58.170731707317074</v>
      </c>
      <c r="Q74" t="s">
        <v>8310</v>
      </c>
      <c r="R74" t="s">
        <v>8312</v>
      </c>
      <c r="S74" s="11">
        <f>J74/86400+DATE(1970,1,1)</f>
        <v>41208.010196759264</v>
      </c>
      <c r="T74" s="11">
        <f>I74/86400+DATE(1970,1,1)</f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 s="19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7">
        <f>IF(L75&gt;0,E75/L75,0)</f>
        <v>50</v>
      </c>
      <c r="Q75" t="s">
        <v>8310</v>
      </c>
      <c r="R75" t="s">
        <v>8312</v>
      </c>
      <c r="S75" s="11">
        <f>J75/86400+DATE(1970,1,1)</f>
        <v>40587.75675925926</v>
      </c>
      <c r="T75" s="11">
        <f>I75/86400+DATE(1970,1,1)</f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 s="19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7">
        <f>IF(L76&gt;0,E76/L76,0)</f>
        <v>19.471034482758618</v>
      </c>
      <c r="Q76" t="s">
        <v>8310</v>
      </c>
      <c r="R76" t="s">
        <v>8312</v>
      </c>
      <c r="S76" s="11">
        <f>J76/86400+DATE(1970,1,1)</f>
        <v>42360.487210648149</v>
      </c>
      <c r="T76" s="11">
        <f>I76/86400+DATE(1970,1,1)</f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19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7">
        <f>IF(L77&gt;0,E77/L77,0)</f>
        <v>85.957446808510639</v>
      </c>
      <c r="Q77" t="s">
        <v>8310</v>
      </c>
      <c r="R77" t="s">
        <v>8312</v>
      </c>
      <c r="S77" s="11">
        <f>J77/86400+DATE(1970,1,1)</f>
        <v>41357.209166666667</v>
      </c>
      <c r="T77" s="11">
        <f>I77/86400+DATE(1970,1,1)</f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19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7">
        <f>IF(L78&gt;0,E78/L78,0)</f>
        <v>30.666666666666668</v>
      </c>
      <c r="Q78" t="s">
        <v>8310</v>
      </c>
      <c r="R78" t="s">
        <v>8312</v>
      </c>
      <c r="S78" s="11">
        <f>J78/86400+DATE(1970,1,1)</f>
        <v>40844.691643518519</v>
      </c>
      <c r="T78" s="11">
        <f>I78/86400+DATE(1970,1,1)</f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 s="19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7">
        <f>IF(L79&gt;0,E79/L79,0)</f>
        <v>60.384615384615387</v>
      </c>
      <c r="Q79" t="s">
        <v>8310</v>
      </c>
      <c r="R79" t="s">
        <v>8312</v>
      </c>
      <c r="S79" s="11">
        <f>J79/86400+DATE(1970,1,1)</f>
        <v>40997.144872685181</v>
      </c>
      <c r="T79" s="11">
        <f>I79/86400+DATE(1970,1,1)</f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 s="19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7">
        <f>IF(L80&gt;0,E80/L80,0)</f>
        <v>38.6</v>
      </c>
      <c r="Q80" t="s">
        <v>8310</v>
      </c>
      <c r="R80" t="s">
        <v>8312</v>
      </c>
      <c r="S80" s="11">
        <f>J80/86400+DATE(1970,1,1)</f>
        <v>42604.730567129634</v>
      </c>
      <c r="T80" s="11">
        <f>I80/86400+DATE(1970,1,1)</f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19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7">
        <f>IF(L81&gt;0,E81/L81,0)</f>
        <v>40.268292682926827</v>
      </c>
      <c r="Q81" t="s">
        <v>8310</v>
      </c>
      <c r="R81" t="s">
        <v>8312</v>
      </c>
      <c r="S81" s="11">
        <f>J81/86400+DATE(1970,1,1)</f>
        <v>41724.776539351849</v>
      </c>
      <c r="T81" s="11">
        <f>I81/86400+DATE(1970,1,1)</f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19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7">
        <f>IF(L82&gt;0,E82/L82,0)</f>
        <v>273.82978723404256</v>
      </c>
      <c r="Q82" t="s">
        <v>8310</v>
      </c>
      <c r="R82" t="s">
        <v>8312</v>
      </c>
      <c r="S82" s="11">
        <f>J82/86400+DATE(1970,1,1)</f>
        <v>41583.083981481483</v>
      </c>
      <c r="T82" s="11">
        <f>I82/86400+DATE(1970,1,1)</f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19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7">
        <f>IF(L83&gt;0,E83/L83,0)</f>
        <v>53.035714285714285</v>
      </c>
      <c r="Q83" t="s">
        <v>8310</v>
      </c>
      <c r="R83" t="s">
        <v>8312</v>
      </c>
      <c r="S83" s="11">
        <f>J83/86400+DATE(1970,1,1)</f>
        <v>41100.158877314811</v>
      </c>
      <c r="T83" s="11">
        <f>I83/86400+DATE(1970,1,1)</f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 s="19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7">
        <f>IF(L84&gt;0,E84/L84,0)</f>
        <v>40.005000000000003</v>
      </c>
      <c r="Q84" t="s">
        <v>8310</v>
      </c>
      <c r="R84" t="s">
        <v>8312</v>
      </c>
      <c r="S84" s="11">
        <f>J84/86400+DATE(1970,1,1)</f>
        <v>40795.820150462961</v>
      </c>
      <c r="T84" s="11">
        <f>I84/86400+DATE(1970,1,1)</f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19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7">
        <f>IF(L85&gt;0,E85/L85,0)</f>
        <v>15.76923076923077</v>
      </c>
      <c r="Q85" t="s">
        <v>8310</v>
      </c>
      <c r="R85" t="s">
        <v>8312</v>
      </c>
      <c r="S85" s="11">
        <f>J85/86400+DATE(1970,1,1)</f>
        <v>42042.615613425922</v>
      </c>
      <c r="T85" s="11">
        <f>I85/86400+DATE(1970,1,1)</f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 s="19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7">
        <f>IF(L86&gt;0,E86/L86,0)</f>
        <v>71.428571428571431</v>
      </c>
      <c r="Q86" t="s">
        <v>8310</v>
      </c>
      <c r="R86" t="s">
        <v>8312</v>
      </c>
      <c r="S86" s="11">
        <f>J86/86400+DATE(1970,1,1)</f>
        <v>40648.757939814815</v>
      </c>
      <c r="T86" s="11">
        <f>I86/86400+DATE(1970,1,1)</f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19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7">
        <f>IF(L87&gt;0,E87/L87,0)</f>
        <v>71.714285714285708</v>
      </c>
      <c r="Q87" t="s">
        <v>8310</v>
      </c>
      <c r="R87" t="s">
        <v>8312</v>
      </c>
      <c r="S87" s="11">
        <f>J87/86400+DATE(1970,1,1)</f>
        <v>40779.125428240739</v>
      </c>
      <c r="T87" s="11">
        <f>I87/86400+DATE(1970,1,1)</f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19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7">
        <f>IF(L88&gt;0,E88/L88,0)</f>
        <v>375.76470588235293</v>
      </c>
      <c r="Q88" t="s">
        <v>8310</v>
      </c>
      <c r="R88" t="s">
        <v>8312</v>
      </c>
      <c r="S88" s="11">
        <f>J88/86400+DATE(1970,1,1)</f>
        <v>42291.556076388893</v>
      </c>
      <c r="T88" s="11">
        <f>I88/86400+DATE(1970,1,1)</f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 s="19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7">
        <f>IF(L89&gt;0,E89/L89,0)</f>
        <v>104.6</v>
      </c>
      <c r="Q89" t="s">
        <v>8310</v>
      </c>
      <c r="R89" t="s">
        <v>8312</v>
      </c>
      <c r="S89" s="11">
        <f>J89/86400+DATE(1970,1,1)</f>
        <v>40322.539386574077</v>
      </c>
      <c r="T89" s="11">
        <f>I89/86400+DATE(1970,1,1)</f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 s="19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7">
        <f>IF(L90&gt;0,E90/L90,0)</f>
        <v>60</v>
      </c>
      <c r="Q90" t="s">
        <v>8310</v>
      </c>
      <c r="R90" t="s">
        <v>8312</v>
      </c>
      <c r="S90" s="11">
        <f>J90/86400+DATE(1970,1,1)</f>
        <v>41786.65892361111</v>
      </c>
      <c r="T90" s="11">
        <f>I90/86400+DATE(1970,1,1)</f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19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7">
        <f>IF(L91&gt;0,E91/L91,0)</f>
        <v>123.28571428571429</v>
      </c>
      <c r="Q91" t="s">
        <v>8310</v>
      </c>
      <c r="R91" t="s">
        <v>8312</v>
      </c>
      <c r="S91" s="11">
        <f>J91/86400+DATE(1970,1,1)</f>
        <v>41402.752222222218</v>
      </c>
      <c r="T91" s="11">
        <f>I91/86400+DATE(1970,1,1)</f>
        <v>41427.752222222218</v>
      </c>
    </row>
    <row r="92" spans="1:20" ht="45" x14ac:dyDescent="0.25">
      <c r="A92">
        <v>90</v>
      </c>
      <c r="B92" s="1" t="s">
        <v>92</v>
      </c>
      <c r="C92" s="1" t="s">
        <v>4201</v>
      </c>
      <c r="D92" s="19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7">
        <f>IF(L92&gt;0,E92/L92,0)</f>
        <v>31.375</v>
      </c>
      <c r="Q92" t="s">
        <v>8310</v>
      </c>
      <c r="R92" t="s">
        <v>8312</v>
      </c>
      <c r="S92" s="11">
        <f>J92/86400+DATE(1970,1,1)</f>
        <v>40706.297442129631</v>
      </c>
      <c r="T92" s="11">
        <f>I92/86400+DATE(1970,1,1)</f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19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7">
        <f>IF(L93&gt;0,E93/L93,0)</f>
        <v>78.260869565217391</v>
      </c>
      <c r="Q93" t="s">
        <v>8310</v>
      </c>
      <c r="R93" t="s">
        <v>8312</v>
      </c>
      <c r="S93" s="11">
        <f>J93/86400+DATE(1970,1,1)</f>
        <v>40619.402361111112</v>
      </c>
      <c r="T93" s="11">
        <f>I93/86400+DATE(1970,1,1)</f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19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7">
        <f>IF(L94&gt;0,E94/L94,0)</f>
        <v>122.32558139534883</v>
      </c>
      <c r="Q94" t="s">
        <v>8310</v>
      </c>
      <c r="R94" t="s">
        <v>8312</v>
      </c>
      <c r="S94" s="11">
        <f>J94/86400+DATE(1970,1,1)</f>
        <v>42721.198877314819</v>
      </c>
      <c r="T94" s="11">
        <f>I94/86400+DATE(1970,1,1)</f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 s="19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7">
        <f>IF(L95&gt;0,E95/L95,0)</f>
        <v>73.733333333333334</v>
      </c>
      <c r="Q95" t="s">
        <v>8310</v>
      </c>
      <c r="R95" t="s">
        <v>8312</v>
      </c>
      <c r="S95" s="11">
        <f>J95/86400+DATE(1970,1,1)</f>
        <v>41065.858067129629</v>
      </c>
      <c r="T95" s="11">
        <f>I95/86400+DATE(1970,1,1)</f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 s="19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7">
        <f>IF(L96&gt;0,E96/L96,0)</f>
        <v>21.666666666666668</v>
      </c>
      <c r="Q96" t="s">
        <v>8310</v>
      </c>
      <c r="R96" t="s">
        <v>8312</v>
      </c>
      <c r="S96" s="11">
        <f>J96/86400+DATE(1970,1,1)</f>
        <v>41716.717847222222</v>
      </c>
      <c r="T96" s="11">
        <f>I96/86400+DATE(1970,1,1)</f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19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7">
        <f>IF(L97&gt;0,E97/L97,0)</f>
        <v>21.904761904761905</v>
      </c>
      <c r="Q97" t="s">
        <v>8310</v>
      </c>
      <c r="R97" t="s">
        <v>8312</v>
      </c>
      <c r="S97" s="11">
        <f>J97/86400+DATE(1970,1,1)</f>
        <v>40935.005104166667</v>
      </c>
      <c r="T97" s="11">
        <f>I97/86400+DATE(1970,1,1)</f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19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7">
        <f>IF(L98&gt;0,E98/L98,0)</f>
        <v>50.588235294117645</v>
      </c>
      <c r="Q98" t="s">
        <v>8310</v>
      </c>
      <c r="R98" t="s">
        <v>8312</v>
      </c>
      <c r="S98" s="11">
        <f>J98/86400+DATE(1970,1,1)</f>
        <v>40324.662511574075</v>
      </c>
      <c r="T98" s="11">
        <f>I98/86400+DATE(1970,1,1)</f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 s="19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7">
        <f>IF(L99&gt;0,E99/L99,0)</f>
        <v>53.125</v>
      </c>
      <c r="Q99" t="s">
        <v>8310</v>
      </c>
      <c r="R99" t="s">
        <v>8312</v>
      </c>
      <c r="S99" s="11">
        <f>J99/86400+DATE(1970,1,1)</f>
        <v>40706.135208333333</v>
      </c>
      <c r="T99" s="11">
        <f>I99/86400+DATE(1970,1,1)</f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19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7">
        <f>IF(L100&gt;0,E100/L100,0)</f>
        <v>56.666666666666664</v>
      </c>
      <c r="Q100" t="s">
        <v>8310</v>
      </c>
      <c r="R100" t="s">
        <v>8312</v>
      </c>
      <c r="S100" s="11">
        <f>J100/86400+DATE(1970,1,1)</f>
        <v>41214.794837962967</v>
      </c>
      <c r="T100" s="11">
        <f>I100/86400+DATE(1970,1,1)</f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19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7">
        <f>IF(L101&gt;0,E101/L101,0)</f>
        <v>40.776666666666664</v>
      </c>
      <c r="Q101" t="s">
        <v>8310</v>
      </c>
      <c r="R101" t="s">
        <v>8312</v>
      </c>
      <c r="S101" s="11">
        <f>J101/86400+DATE(1970,1,1)</f>
        <v>41631.902766203704</v>
      </c>
      <c r="T101" s="11">
        <f>I101/86400+DATE(1970,1,1)</f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19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7">
        <f>IF(L102&gt;0,E102/L102,0)</f>
        <v>192.30769230769232</v>
      </c>
      <c r="Q102" t="s">
        <v>8310</v>
      </c>
      <c r="R102" t="s">
        <v>8312</v>
      </c>
      <c r="S102" s="11">
        <f>J102/86400+DATE(1970,1,1)</f>
        <v>41197.753310185188</v>
      </c>
      <c r="T102" s="11">
        <f>I102/86400+DATE(1970,1,1)</f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19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7">
        <f>IF(L103&gt;0,E103/L103,0)</f>
        <v>100</v>
      </c>
      <c r="Q103" t="s">
        <v>8310</v>
      </c>
      <c r="R103" t="s">
        <v>8312</v>
      </c>
      <c r="S103" s="11">
        <f>J103/86400+DATE(1970,1,1)</f>
        <v>41274.776736111111</v>
      </c>
      <c r="T103" s="11">
        <f>I103/86400+DATE(1970,1,1)</f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19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7">
        <f>IF(L104&gt;0,E104/L104,0)</f>
        <v>117.92307692307692</v>
      </c>
      <c r="Q104" t="s">
        <v>8310</v>
      </c>
      <c r="R104" t="s">
        <v>8312</v>
      </c>
      <c r="S104" s="11">
        <f>J104/86400+DATE(1970,1,1)</f>
        <v>40505.131168981483</v>
      </c>
      <c r="T104" s="11">
        <f>I104/86400+DATE(1970,1,1)</f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19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7">
        <f>IF(L105&gt;0,E105/L105,0)</f>
        <v>27.897959183673468</v>
      </c>
      <c r="Q105" t="s">
        <v>8310</v>
      </c>
      <c r="R105" t="s">
        <v>8312</v>
      </c>
      <c r="S105" s="11">
        <f>J105/86400+DATE(1970,1,1)</f>
        <v>41682.805902777778</v>
      </c>
      <c r="T105" s="11">
        <f>I105/86400+DATE(1970,1,1)</f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19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7">
        <f>IF(L106&gt;0,E106/L106,0)</f>
        <v>60</v>
      </c>
      <c r="Q106" t="s">
        <v>8310</v>
      </c>
      <c r="R106" t="s">
        <v>8312</v>
      </c>
      <c r="S106" s="11">
        <f>J106/86400+DATE(1970,1,1)</f>
        <v>40612.695208333331</v>
      </c>
      <c r="T106" s="11">
        <f>I106/86400+DATE(1970,1,1)</f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19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7">
        <f>IF(L107&gt;0,E107/L107,0)</f>
        <v>39.383333333333333</v>
      </c>
      <c r="Q107" t="s">
        <v>8310</v>
      </c>
      <c r="R107" t="s">
        <v>8312</v>
      </c>
      <c r="S107" s="11">
        <f>J107/86400+DATE(1970,1,1)</f>
        <v>42485.724768518514</v>
      </c>
      <c r="T107" s="11">
        <f>I107/86400+DATE(1970,1,1)</f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 s="19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7">
        <f>IF(L108&gt;0,E108/L108,0)</f>
        <v>186.11111111111111</v>
      </c>
      <c r="Q108" t="s">
        <v>8310</v>
      </c>
      <c r="R108" t="s">
        <v>8312</v>
      </c>
      <c r="S108" s="11">
        <f>J108/86400+DATE(1970,1,1)</f>
        <v>40987.776631944442</v>
      </c>
      <c r="T108" s="11">
        <f>I108/86400+DATE(1970,1,1)</f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19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7">
        <f>IF(L109&gt;0,E109/L109,0)</f>
        <v>111.37681159420291</v>
      </c>
      <c r="Q109" t="s">
        <v>8310</v>
      </c>
      <c r="R109" t="s">
        <v>8312</v>
      </c>
      <c r="S109" s="11">
        <f>J109/86400+DATE(1970,1,1)</f>
        <v>40635.982488425929</v>
      </c>
      <c r="T109" s="11">
        <f>I109/86400+DATE(1970,1,1)</f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19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7">
        <f>IF(L110&gt;0,E110/L110,0)</f>
        <v>78.723404255319153</v>
      </c>
      <c r="Q110" t="s">
        <v>8310</v>
      </c>
      <c r="R110" t="s">
        <v>8312</v>
      </c>
      <c r="S110" s="11">
        <f>J110/86400+DATE(1970,1,1)</f>
        <v>41365.613078703704</v>
      </c>
      <c r="T110" s="11">
        <f>I110/86400+DATE(1970,1,1)</f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19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7">
        <f>IF(L111&gt;0,E111/L111,0)</f>
        <v>46.702127659574465</v>
      </c>
      <c r="Q111" t="s">
        <v>8310</v>
      </c>
      <c r="R111" t="s">
        <v>8312</v>
      </c>
      <c r="S111" s="11">
        <f>J111/86400+DATE(1970,1,1)</f>
        <v>40570.025810185187</v>
      </c>
      <c r="T111" s="11">
        <f>I111/86400+DATE(1970,1,1)</f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19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7">
        <f>IF(L112&gt;0,E112/L112,0)</f>
        <v>65.384615384615387</v>
      </c>
      <c r="Q112" t="s">
        <v>8310</v>
      </c>
      <c r="R112" t="s">
        <v>8312</v>
      </c>
      <c r="S112" s="11">
        <f>J112/86400+DATE(1970,1,1)</f>
        <v>41557.949687500004</v>
      </c>
      <c r="T112" s="11">
        <f>I112/86400+DATE(1970,1,1)</f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19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7">
        <f>IF(L113&gt;0,E113/L113,0)</f>
        <v>102.0754716981132</v>
      </c>
      <c r="Q113" t="s">
        <v>8310</v>
      </c>
      <c r="R113" t="s">
        <v>8312</v>
      </c>
      <c r="S113" s="11">
        <f>J113/86400+DATE(1970,1,1)</f>
        <v>42125.333182870367</v>
      </c>
      <c r="T113" s="11">
        <f>I113/86400+DATE(1970,1,1)</f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19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7">
        <f>IF(L114&gt;0,E114/L114,0)</f>
        <v>64.197530864197532</v>
      </c>
      <c r="Q114" t="s">
        <v>8310</v>
      </c>
      <c r="R114" t="s">
        <v>8312</v>
      </c>
      <c r="S114" s="11">
        <f>J114/86400+DATE(1970,1,1)</f>
        <v>41718.043032407411</v>
      </c>
      <c r="T114" s="11">
        <f>I114/86400+DATE(1970,1,1)</f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19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7">
        <f>IF(L115&gt;0,E115/L115,0)</f>
        <v>90.384615384615387</v>
      </c>
      <c r="Q115" t="s">
        <v>8310</v>
      </c>
      <c r="R115" t="s">
        <v>8312</v>
      </c>
      <c r="S115" s="11">
        <f>J115/86400+DATE(1970,1,1)</f>
        <v>40753.758425925924</v>
      </c>
      <c r="T115" s="11">
        <f>I115/86400+DATE(1970,1,1)</f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19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7">
        <f>IF(L116&gt;0,E116/L116,0)</f>
        <v>88.571428571428569</v>
      </c>
      <c r="Q116" t="s">
        <v>8310</v>
      </c>
      <c r="R116" t="s">
        <v>8312</v>
      </c>
      <c r="S116" s="11">
        <f>J116/86400+DATE(1970,1,1)</f>
        <v>40861.27416666667</v>
      </c>
      <c r="T116" s="11">
        <f>I116/86400+DATE(1970,1,1)</f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19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7">
        <f>IF(L117&gt;0,E117/L117,0)</f>
        <v>28.727272727272727</v>
      </c>
      <c r="Q117" t="s">
        <v>8310</v>
      </c>
      <c r="R117" t="s">
        <v>8312</v>
      </c>
      <c r="S117" s="11">
        <f>J117/86400+DATE(1970,1,1)</f>
        <v>40918.738935185189</v>
      </c>
      <c r="T117" s="11">
        <f>I117/86400+DATE(1970,1,1)</f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19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7">
        <f>IF(L118&gt;0,E118/L118,0)</f>
        <v>69.78947368421052</v>
      </c>
      <c r="Q118" t="s">
        <v>8310</v>
      </c>
      <c r="R118" t="s">
        <v>8312</v>
      </c>
      <c r="S118" s="11">
        <f>J118/86400+DATE(1970,1,1)</f>
        <v>40595.497164351851</v>
      </c>
      <c r="T118" s="11">
        <f>I118/86400+DATE(1970,1,1)</f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19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7">
        <f>IF(L119&gt;0,E119/L119,0)</f>
        <v>167.48962962962963</v>
      </c>
      <c r="Q119" t="s">
        <v>8310</v>
      </c>
      <c r="R119" t="s">
        <v>8312</v>
      </c>
      <c r="S119" s="11">
        <f>J119/86400+DATE(1970,1,1)</f>
        <v>40248.834999999999</v>
      </c>
      <c r="T119" s="11">
        <f>I119/86400+DATE(1970,1,1)</f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19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7">
        <f>IF(L120&gt;0,E120/L120,0)</f>
        <v>144.91230769230768</v>
      </c>
      <c r="Q120" t="s">
        <v>8310</v>
      </c>
      <c r="R120" t="s">
        <v>8312</v>
      </c>
      <c r="S120" s="11">
        <f>J120/86400+DATE(1970,1,1)</f>
        <v>40723.053657407407</v>
      </c>
      <c r="T120" s="11">
        <f>I120/86400+DATE(1970,1,1)</f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19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7">
        <f>IF(L121&gt;0,E121/L121,0)</f>
        <v>91.840540540540545</v>
      </c>
      <c r="Q121" t="s">
        <v>8310</v>
      </c>
      <c r="R121" t="s">
        <v>8312</v>
      </c>
      <c r="S121" s="11">
        <f>J121/86400+DATE(1970,1,1)</f>
        <v>40739.069282407407</v>
      </c>
      <c r="T121" s="11">
        <f>I121/86400+DATE(1970,1,1)</f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19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7">
        <f>IF(L122&gt;0,E122/L122,0)</f>
        <v>10</v>
      </c>
      <c r="Q122" t="s">
        <v>8310</v>
      </c>
      <c r="R122" t="s">
        <v>8313</v>
      </c>
      <c r="S122" s="11">
        <f>J122/86400+DATE(1970,1,1)</f>
        <v>42616.049849537041</v>
      </c>
      <c r="T122" s="11">
        <f>I122/86400+DATE(1970,1,1)</f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19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7">
        <f>IF(L123&gt;0,E123/L123,0)</f>
        <v>1</v>
      </c>
      <c r="Q123" t="s">
        <v>8310</v>
      </c>
      <c r="R123" t="s">
        <v>8313</v>
      </c>
      <c r="S123" s="11">
        <f>J123/86400+DATE(1970,1,1)</f>
        <v>42096.704976851848</v>
      </c>
      <c r="T123" s="11">
        <f>I123/86400+DATE(1970,1,1)</f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19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7">
        <f>IF(L124&gt;0,E124/L124,0)</f>
        <v>0</v>
      </c>
      <c r="Q124" t="s">
        <v>8310</v>
      </c>
      <c r="R124" t="s">
        <v>8313</v>
      </c>
      <c r="S124" s="11">
        <f>J124/86400+DATE(1970,1,1)</f>
        <v>42593.431793981479</v>
      </c>
      <c r="T124" s="11">
        <f>I124/86400+DATE(1970,1,1)</f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19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7">
        <f>IF(L125&gt;0,E125/L125,0)</f>
        <v>25.166666666666668</v>
      </c>
      <c r="Q125" t="s">
        <v>8310</v>
      </c>
      <c r="R125" t="s">
        <v>8313</v>
      </c>
      <c r="S125" s="11">
        <f>J125/86400+DATE(1970,1,1)</f>
        <v>41904.781990740739</v>
      </c>
      <c r="T125" s="11">
        <f>I125/86400+DATE(1970,1,1)</f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19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7">
        <f>IF(L126&gt;0,E126/L126,0)</f>
        <v>0</v>
      </c>
      <c r="Q126" t="s">
        <v>8310</v>
      </c>
      <c r="R126" t="s">
        <v>8313</v>
      </c>
      <c r="S126" s="11">
        <f>J126/86400+DATE(1970,1,1)</f>
        <v>42114.928726851853</v>
      </c>
      <c r="T126" s="11">
        <f>I126/86400+DATE(1970,1,1)</f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19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7">
        <f>IF(L127&gt;0,E127/L127,0)</f>
        <v>11.666666666666666</v>
      </c>
      <c r="Q127" t="s">
        <v>8310</v>
      </c>
      <c r="R127" t="s">
        <v>8313</v>
      </c>
      <c r="S127" s="11">
        <f>J127/86400+DATE(1970,1,1)</f>
        <v>42709.993981481486</v>
      </c>
      <c r="T127" s="11">
        <f>I127/86400+DATE(1970,1,1)</f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19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7">
        <f>IF(L128&gt;0,E128/L128,0)</f>
        <v>106.69230769230769</v>
      </c>
      <c r="Q128" t="s">
        <v>8310</v>
      </c>
      <c r="R128" t="s">
        <v>8313</v>
      </c>
      <c r="S128" s="11">
        <f>J128/86400+DATE(1970,1,1)</f>
        <v>42135.589548611111</v>
      </c>
      <c r="T128" s="11">
        <f>I128/86400+DATE(1970,1,1)</f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19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7">
        <f>IF(L129&gt;0,E129/L129,0)</f>
        <v>47.5</v>
      </c>
      <c r="Q129" t="s">
        <v>8310</v>
      </c>
      <c r="R129" t="s">
        <v>8313</v>
      </c>
      <c r="S129" s="11">
        <f>J129/86400+DATE(1970,1,1)</f>
        <v>42067.62431712963</v>
      </c>
      <c r="T129" s="11">
        <f>I129/86400+DATE(1970,1,1)</f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19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7">
        <f>IF(L130&gt;0,E130/L130,0)</f>
        <v>311.16666666666669</v>
      </c>
      <c r="Q130" t="s">
        <v>8310</v>
      </c>
      <c r="R130" t="s">
        <v>8313</v>
      </c>
      <c r="S130" s="11">
        <f>J130/86400+DATE(1970,1,1)</f>
        <v>42628.22792824074</v>
      </c>
      <c r="T130" s="11">
        <f>I130/86400+DATE(1970,1,1)</f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19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7">
        <f>IF(L131&gt;0,E131/L131,0)</f>
        <v>0</v>
      </c>
      <c r="Q131" t="s">
        <v>8310</v>
      </c>
      <c r="R131" t="s">
        <v>8313</v>
      </c>
      <c r="S131" s="11">
        <f>J131/86400+DATE(1970,1,1)</f>
        <v>41882.937303240738</v>
      </c>
      <c r="T131" s="11">
        <f>I131/86400+DATE(1970,1,1)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19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7">
        <f>IF(L132&gt;0,E132/L132,0)</f>
        <v>0</v>
      </c>
      <c r="Q132" t="s">
        <v>8310</v>
      </c>
      <c r="R132" t="s">
        <v>8313</v>
      </c>
      <c r="S132" s="11">
        <f>J132/86400+DATE(1970,1,1)</f>
        <v>41778.91541666667</v>
      </c>
      <c r="T132" s="11">
        <f>I132/86400+DATE(1970,1,1)</f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 s="19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7">
        <f>IF(L133&gt;0,E133/L133,0)</f>
        <v>0</v>
      </c>
      <c r="Q133" t="s">
        <v>8310</v>
      </c>
      <c r="R133" t="s">
        <v>8313</v>
      </c>
      <c r="S133" s="11">
        <f>J133/86400+DATE(1970,1,1)</f>
        <v>42541.837511574078</v>
      </c>
      <c r="T133" s="11">
        <f>I133/86400+DATE(1970,1,1)</f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19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7">
        <f>IF(L134&gt;0,E134/L134,0)</f>
        <v>94.506172839506178</v>
      </c>
      <c r="Q134" t="s">
        <v>8310</v>
      </c>
      <c r="R134" t="s">
        <v>8313</v>
      </c>
      <c r="S134" s="11">
        <f>J134/86400+DATE(1970,1,1)</f>
        <v>41905.812581018516</v>
      </c>
      <c r="T134" s="11">
        <f>I134/86400+DATE(1970,1,1)</f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19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7">
        <f>IF(L135&gt;0,E135/L135,0)</f>
        <v>0</v>
      </c>
      <c r="Q135" t="s">
        <v>8310</v>
      </c>
      <c r="R135" t="s">
        <v>8313</v>
      </c>
      <c r="S135" s="11">
        <f>J135/86400+DATE(1970,1,1)</f>
        <v>42491.80768518518</v>
      </c>
      <c r="T135" s="11">
        <f>I135/86400+DATE(1970,1,1)</f>
        <v>42521.729861111111</v>
      </c>
    </row>
    <row r="136" spans="1:20" ht="45" x14ac:dyDescent="0.25">
      <c r="A136">
        <v>134</v>
      </c>
      <c r="B136" s="1" t="s">
        <v>136</v>
      </c>
      <c r="C136" s="1" t="s">
        <v>4245</v>
      </c>
      <c r="D136" s="19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7">
        <f>IF(L136&gt;0,E136/L136,0)</f>
        <v>0</v>
      </c>
      <c r="Q136" t="s">
        <v>8310</v>
      </c>
      <c r="R136" t="s">
        <v>8313</v>
      </c>
      <c r="S136" s="11">
        <f>J136/86400+DATE(1970,1,1)</f>
        <v>42221.909930555557</v>
      </c>
      <c r="T136" s="11">
        <f>I136/86400+DATE(1970,1,1)</f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19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7">
        <f>IF(L137&gt;0,E137/L137,0)</f>
        <v>80.599999999999994</v>
      </c>
      <c r="Q137" t="s">
        <v>8310</v>
      </c>
      <c r="R137" t="s">
        <v>8313</v>
      </c>
      <c r="S137" s="11">
        <f>J137/86400+DATE(1970,1,1)</f>
        <v>41788.381909722222</v>
      </c>
      <c r="T137" s="11">
        <f>I137/86400+DATE(1970,1,1)</f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19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7">
        <f>IF(L138&gt;0,E138/L138,0)</f>
        <v>0</v>
      </c>
      <c r="Q138" t="s">
        <v>8310</v>
      </c>
      <c r="R138" t="s">
        <v>8313</v>
      </c>
      <c r="S138" s="11">
        <f>J138/86400+DATE(1970,1,1)</f>
        <v>42096.410115740742</v>
      </c>
      <c r="T138" s="11">
        <f>I138/86400+DATE(1970,1,1)</f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19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7">
        <f>IF(L139&gt;0,E139/L139,0)</f>
        <v>0</v>
      </c>
      <c r="Q139" t="s">
        <v>8310</v>
      </c>
      <c r="R139" t="s">
        <v>8313</v>
      </c>
      <c r="S139" s="11">
        <f>J139/86400+DATE(1970,1,1)</f>
        <v>42239.573993055557</v>
      </c>
      <c r="T139" s="11">
        <f>I139/86400+DATE(1970,1,1)</f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19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7">
        <f>IF(L140&gt;0,E140/L140,0)</f>
        <v>81.241379310344826</v>
      </c>
      <c r="Q140" t="s">
        <v>8310</v>
      </c>
      <c r="R140" t="s">
        <v>8313</v>
      </c>
      <c r="S140" s="11">
        <f>J140/86400+DATE(1970,1,1)</f>
        <v>42186.257418981477</v>
      </c>
      <c r="T140" s="11">
        <f>I140/86400+DATE(1970,1,1)</f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19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7">
        <f>IF(L141&gt;0,E141/L141,0)</f>
        <v>500</v>
      </c>
      <c r="Q141" t="s">
        <v>8310</v>
      </c>
      <c r="R141" t="s">
        <v>8313</v>
      </c>
      <c r="S141" s="11">
        <f>J141/86400+DATE(1970,1,1)</f>
        <v>42187.920972222222</v>
      </c>
      <c r="T141" s="11">
        <f>I141/86400+DATE(1970,1,1)</f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19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7">
        <f>IF(L142&gt;0,E142/L142,0)</f>
        <v>0</v>
      </c>
      <c r="Q142" t="s">
        <v>8310</v>
      </c>
      <c r="R142" t="s">
        <v>8313</v>
      </c>
      <c r="S142" s="11">
        <f>J142/86400+DATE(1970,1,1)</f>
        <v>42053.198287037041</v>
      </c>
      <c r="T142" s="11">
        <f>I142/86400+DATE(1970,1,1)</f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19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7">
        <f>IF(L143&gt;0,E143/L143,0)</f>
        <v>46.178571428571431</v>
      </c>
      <c r="Q143" t="s">
        <v>8310</v>
      </c>
      <c r="R143" t="s">
        <v>8313</v>
      </c>
      <c r="S143" s="11">
        <f>J143/86400+DATE(1970,1,1)</f>
        <v>42110.153043981481</v>
      </c>
      <c r="T143" s="11">
        <f>I143/86400+DATE(1970,1,1)</f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19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7">
        <f>IF(L144&gt;0,E144/L144,0)</f>
        <v>10</v>
      </c>
      <c r="Q144" t="s">
        <v>8310</v>
      </c>
      <c r="R144" t="s">
        <v>8313</v>
      </c>
      <c r="S144" s="11">
        <f>J144/86400+DATE(1970,1,1)</f>
        <v>41938.893263888887</v>
      </c>
      <c r="T144" s="11">
        <f>I144/86400+DATE(1970,1,1)</f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19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7">
        <f>IF(L145&gt;0,E145/L145,0)</f>
        <v>0</v>
      </c>
      <c r="Q145" t="s">
        <v>8310</v>
      </c>
      <c r="R145" t="s">
        <v>8313</v>
      </c>
      <c r="S145" s="11">
        <f>J145/86400+DATE(1970,1,1)</f>
        <v>42559.064143518517</v>
      </c>
      <c r="T145" s="11">
        <f>I145/86400+DATE(1970,1,1)</f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19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7">
        <f>IF(L146&gt;0,E146/L146,0)</f>
        <v>55.945945945945944</v>
      </c>
      <c r="Q146" t="s">
        <v>8310</v>
      </c>
      <c r="R146" t="s">
        <v>8313</v>
      </c>
      <c r="S146" s="11">
        <f>J146/86400+DATE(1970,1,1)</f>
        <v>42047.762407407412</v>
      </c>
      <c r="T146" s="11">
        <f>I146/86400+DATE(1970,1,1)</f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19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7">
        <f>IF(L147&gt;0,E147/L147,0)</f>
        <v>37.555555555555557</v>
      </c>
      <c r="Q147" t="s">
        <v>8310</v>
      </c>
      <c r="R147" t="s">
        <v>8313</v>
      </c>
      <c r="S147" s="11">
        <f>J147/86400+DATE(1970,1,1)</f>
        <v>42200.542268518519</v>
      </c>
      <c r="T147" s="11">
        <f>I147/86400+DATE(1970,1,1)</f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19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7">
        <f>IF(L148&gt;0,E148/L148,0)</f>
        <v>38.333333333333336</v>
      </c>
      <c r="Q148" t="s">
        <v>8310</v>
      </c>
      <c r="R148" t="s">
        <v>8313</v>
      </c>
      <c r="S148" s="11">
        <f>J148/86400+DATE(1970,1,1)</f>
        <v>42693.016180555554</v>
      </c>
      <c r="T148" s="11">
        <f>I148/86400+DATE(1970,1,1)</f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19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7">
        <f>IF(L149&gt;0,E149/L149,0)</f>
        <v>0</v>
      </c>
      <c r="Q149" t="s">
        <v>8310</v>
      </c>
      <c r="R149" t="s">
        <v>8313</v>
      </c>
      <c r="S149" s="11">
        <f>J149/86400+DATE(1970,1,1)</f>
        <v>41969.767824074079</v>
      </c>
      <c r="T149" s="11">
        <f>I149/86400+DATE(1970,1,1)</f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19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7">
        <f>IF(L150&gt;0,E150/L150,0)</f>
        <v>20</v>
      </c>
      <c r="Q150" t="s">
        <v>8310</v>
      </c>
      <c r="R150" t="s">
        <v>8313</v>
      </c>
      <c r="S150" s="11">
        <f>J150/86400+DATE(1970,1,1)</f>
        <v>42397.281666666662</v>
      </c>
      <c r="T150" s="11">
        <f>I150/86400+DATE(1970,1,1)</f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19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7">
        <f>IF(L151&gt;0,E151/L151,0)</f>
        <v>15.333333333333334</v>
      </c>
      <c r="Q151" t="s">
        <v>8310</v>
      </c>
      <c r="R151" t="s">
        <v>8313</v>
      </c>
      <c r="S151" s="11">
        <f>J151/86400+DATE(1970,1,1)</f>
        <v>41968.172106481477</v>
      </c>
      <c r="T151" s="11">
        <f>I151/86400+DATE(1970,1,1)</f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19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7">
        <f>IF(L152&gt;0,E152/L152,0)</f>
        <v>449.43283582089555</v>
      </c>
      <c r="Q152" t="s">
        <v>8310</v>
      </c>
      <c r="R152" t="s">
        <v>8313</v>
      </c>
      <c r="S152" s="11">
        <f>J152/86400+DATE(1970,1,1)</f>
        <v>42090.161828703705</v>
      </c>
      <c r="T152" s="11">
        <f>I152/86400+DATE(1970,1,1)</f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19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7">
        <f>IF(L153&gt;0,E153/L153,0)</f>
        <v>28</v>
      </c>
      <c r="Q153" t="s">
        <v>8310</v>
      </c>
      <c r="R153" t="s">
        <v>8313</v>
      </c>
      <c r="S153" s="11">
        <f>J153/86400+DATE(1970,1,1)</f>
        <v>42113.550821759258</v>
      </c>
      <c r="T153" s="11">
        <f>I153/86400+DATE(1970,1,1)</f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19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7">
        <f>IF(L154&gt;0,E154/L154,0)</f>
        <v>15</v>
      </c>
      <c r="Q154" t="s">
        <v>8310</v>
      </c>
      <c r="R154" t="s">
        <v>8313</v>
      </c>
      <c r="S154" s="11">
        <f>J154/86400+DATE(1970,1,1)</f>
        <v>41875.077546296292</v>
      </c>
      <c r="T154" s="11">
        <f>I154/86400+DATE(1970,1,1)</f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19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7">
        <f>IF(L155&gt;0,E155/L155,0)</f>
        <v>35.9</v>
      </c>
      <c r="Q155" t="s">
        <v>8310</v>
      </c>
      <c r="R155" t="s">
        <v>8313</v>
      </c>
      <c r="S155" s="11">
        <f>J155/86400+DATE(1970,1,1)</f>
        <v>41933.586157407408</v>
      </c>
      <c r="T155" s="11">
        <f>I155/86400+DATE(1970,1,1)</f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19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7">
        <f>IF(L156&gt;0,E156/L156,0)</f>
        <v>13.333333333333334</v>
      </c>
      <c r="Q156" t="s">
        <v>8310</v>
      </c>
      <c r="R156" t="s">
        <v>8313</v>
      </c>
      <c r="S156" s="11">
        <f>J156/86400+DATE(1970,1,1)</f>
        <v>42115.547395833331</v>
      </c>
      <c r="T156" s="11">
        <f>I156/86400+DATE(1970,1,1)</f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19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7">
        <f>IF(L157&gt;0,E157/L157,0)</f>
        <v>20.25</v>
      </c>
      <c r="Q157" t="s">
        <v>8310</v>
      </c>
      <c r="R157" t="s">
        <v>8313</v>
      </c>
      <c r="S157" s="11">
        <f>J157/86400+DATE(1970,1,1)</f>
        <v>42168.559432870374</v>
      </c>
      <c r="T157" s="11">
        <f>I157/86400+DATE(1970,1,1)</f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19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7">
        <f>IF(L158&gt;0,E158/L158,0)</f>
        <v>119</v>
      </c>
      <c r="Q158" t="s">
        <v>8310</v>
      </c>
      <c r="R158" t="s">
        <v>8313</v>
      </c>
      <c r="S158" s="11">
        <f>J158/86400+DATE(1970,1,1)</f>
        <v>41794.124953703707</v>
      </c>
      <c r="T158" s="11">
        <f>I158/86400+DATE(1970,1,1)</f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19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7">
        <f>IF(L159&gt;0,E159/L159,0)</f>
        <v>4</v>
      </c>
      <c r="Q159" t="s">
        <v>8310</v>
      </c>
      <c r="R159" t="s">
        <v>8313</v>
      </c>
      <c r="S159" s="11">
        <f>J159/86400+DATE(1970,1,1)</f>
        <v>42396.911712962959</v>
      </c>
      <c r="T159" s="11">
        <f>I159/86400+DATE(1970,1,1)</f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19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7">
        <f>IF(L160&gt;0,E160/L160,0)</f>
        <v>0</v>
      </c>
      <c r="Q160" t="s">
        <v>8310</v>
      </c>
      <c r="R160" t="s">
        <v>8313</v>
      </c>
      <c r="S160" s="11">
        <f>J160/86400+DATE(1970,1,1)</f>
        <v>41904.07671296296</v>
      </c>
      <c r="T160" s="11">
        <f>I160/86400+DATE(1970,1,1)</f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19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7">
        <f>IF(L161&gt;0,E161/L161,0)</f>
        <v>10</v>
      </c>
      <c r="Q161" t="s">
        <v>8310</v>
      </c>
      <c r="R161" t="s">
        <v>8313</v>
      </c>
      <c r="S161" s="11">
        <f>J161/86400+DATE(1970,1,1)</f>
        <v>42514.434548611112</v>
      </c>
      <c r="T161" s="11">
        <f>I161/86400+DATE(1970,1,1)</f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19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7">
        <f>IF(L162&gt;0,E162/L162,0)</f>
        <v>0</v>
      </c>
      <c r="Q162" t="s">
        <v>8310</v>
      </c>
      <c r="R162" t="s">
        <v>8314</v>
      </c>
      <c r="S162" s="11">
        <f>J162/86400+DATE(1970,1,1)</f>
        <v>42171.913090277776</v>
      </c>
      <c r="T162" s="11">
        <f>I162/86400+DATE(1970,1,1)</f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19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7">
        <f>IF(L163&gt;0,E163/L163,0)</f>
        <v>5</v>
      </c>
      <c r="Q163" t="s">
        <v>8310</v>
      </c>
      <c r="R163" t="s">
        <v>8314</v>
      </c>
      <c r="S163" s="11">
        <f>J163/86400+DATE(1970,1,1)</f>
        <v>41792.687442129631</v>
      </c>
      <c r="T163" s="11">
        <f>I163/86400+DATE(1970,1,1)</f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19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7">
        <f>IF(L164&gt;0,E164/L164,0)</f>
        <v>43.5</v>
      </c>
      <c r="Q164" t="s">
        <v>8310</v>
      </c>
      <c r="R164" t="s">
        <v>8314</v>
      </c>
      <c r="S164" s="11">
        <f>J164/86400+DATE(1970,1,1)</f>
        <v>41835.126805555556</v>
      </c>
      <c r="T164" s="11">
        <f>I164/86400+DATE(1970,1,1)</f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19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7">
        <f>IF(L165&gt;0,E165/L165,0)</f>
        <v>0</v>
      </c>
      <c r="Q165" t="s">
        <v>8310</v>
      </c>
      <c r="R165" t="s">
        <v>8314</v>
      </c>
      <c r="S165" s="11">
        <f>J165/86400+DATE(1970,1,1)</f>
        <v>42243.961273148147</v>
      </c>
      <c r="T165" s="11">
        <f>I165/86400+DATE(1970,1,1)</f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19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7">
        <f>IF(L166&gt;0,E166/L166,0)</f>
        <v>91.428571428571431</v>
      </c>
      <c r="Q166" t="s">
        <v>8310</v>
      </c>
      <c r="R166" t="s">
        <v>8314</v>
      </c>
      <c r="S166" s="11">
        <f>J166/86400+DATE(1970,1,1)</f>
        <v>41841.762743055559</v>
      </c>
      <c r="T166" s="11">
        <f>I166/86400+DATE(1970,1,1)</f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19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7">
        <f>IF(L167&gt;0,E167/L167,0)</f>
        <v>0</v>
      </c>
      <c r="Q167" t="s">
        <v>8310</v>
      </c>
      <c r="R167" t="s">
        <v>8314</v>
      </c>
      <c r="S167" s="11">
        <f>J167/86400+DATE(1970,1,1)</f>
        <v>42351.658842592587</v>
      </c>
      <c r="T167" s="11">
        <f>I167/86400+DATE(1970,1,1)</f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19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7">
        <f>IF(L168&gt;0,E168/L168,0)</f>
        <v>3000</v>
      </c>
      <c r="Q168" t="s">
        <v>8310</v>
      </c>
      <c r="R168" t="s">
        <v>8314</v>
      </c>
      <c r="S168" s="11">
        <f>J168/86400+DATE(1970,1,1)</f>
        <v>42721.075949074075</v>
      </c>
      <c r="T168" s="11">
        <f>I168/86400+DATE(1970,1,1)</f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19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7">
        <f>IF(L169&gt;0,E169/L169,0)</f>
        <v>5.5</v>
      </c>
      <c r="Q169" t="s">
        <v>8310</v>
      </c>
      <c r="R169" t="s">
        <v>8314</v>
      </c>
      <c r="S169" s="11">
        <f>J169/86400+DATE(1970,1,1)</f>
        <v>42160.927488425921</v>
      </c>
      <c r="T169" s="11">
        <f>I169/86400+DATE(1970,1,1)</f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19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7">
        <f>IF(L170&gt;0,E170/L170,0)</f>
        <v>108.33333333333333</v>
      </c>
      <c r="Q170" t="s">
        <v>8310</v>
      </c>
      <c r="R170" t="s">
        <v>8314</v>
      </c>
      <c r="S170" s="11">
        <f>J170/86400+DATE(1970,1,1)</f>
        <v>42052.83530092593</v>
      </c>
      <c r="T170" s="11">
        <f>I170/86400+DATE(1970,1,1)</f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19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7">
        <f>IF(L171&gt;0,E171/L171,0)</f>
        <v>56</v>
      </c>
      <c r="Q171" t="s">
        <v>8310</v>
      </c>
      <c r="R171" t="s">
        <v>8314</v>
      </c>
      <c r="S171" s="11">
        <f>J171/86400+DATE(1970,1,1)</f>
        <v>41900.505312499998</v>
      </c>
      <c r="T171" s="11">
        <f>I171/86400+DATE(1970,1,1)</f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19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7">
        <f>IF(L172&gt;0,E172/L172,0)</f>
        <v>32.5</v>
      </c>
      <c r="Q172" t="s">
        <v>8310</v>
      </c>
      <c r="R172" t="s">
        <v>8314</v>
      </c>
      <c r="S172" s="11">
        <f>J172/86400+DATE(1970,1,1)</f>
        <v>42216.977812500001</v>
      </c>
      <c r="T172" s="11">
        <f>I172/86400+DATE(1970,1,1)</f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19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7">
        <f>IF(L173&gt;0,E173/L173,0)</f>
        <v>1</v>
      </c>
      <c r="Q173" t="s">
        <v>8310</v>
      </c>
      <c r="R173" t="s">
        <v>8314</v>
      </c>
      <c r="S173" s="11">
        <f>J173/86400+DATE(1970,1,1)</f>
        <v>42534.180717592593</v>
      </c>
      <c r="T173" s="11">
        <f>I173/86400+DATE(1970,1,1)</f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19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7">
        <f>IF(L174&gt;0,E174/L174,0)</f>
        <v>0</v>
      </c>
      <c r="Q174" t="s">
        <v>8310</v>
      </c>
      <c r="R174" t="s">
        <v>8314</v>
      </c>
      <c r="S174" s="11">
        <f>J174/86400+DATE(1970,1,1)</f>
        <v>42047.394942129627</v>
      </c>
      <c r="T174" s="11">
        <f>I174/86400+DATE(1970,1,1)</f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19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7">
        <f>IF(L175&gt;0,E175/L175,0)</f>
        <v>0</v>
      </c>
      <c r="Q175" t="s">
        <v>8310</v>
      </c>
      <c r="R175" t="s">
        <v>8314</v>
      </c>
      <c r="S175" s="11">
        <f>J175/86400+DATE(1970,1,1)</f>
        <v>42033.573009259257</v>
      </c>
      <c r="T175" s="11">
        <f>I175/86400+DATE(1970,1,1)</f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19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7">
        <f>IF(L176&gt;0,E176/L176,0)</f>
        <v>0</v>
      </c>
      <c r="Q176" t="s">
        <v>8310</v>
      </c>
      <c r="R176" t="s">
        <v>8314</v>
      </c>
      <c r="S176" s="11">
        <f>J176/86400+DATE(1970,1,1)</f>
        <v>42072.758981481486</v>
      </c>
      <c r="T176" s="11">
        <f>I176/86400+DATE(1970,1,1)</f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19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7">
        <f>IF(L177&gt;0,E177/L177,0)</f>
        <v>49.884615384615387</v>
      </c>
      <c r="Q177" t="s">
        <v>8310</v>
      </c>
      <c r="R177" t="s">
        <v>8314</v>
      </c>
      <c r="S177" s="11">
        <f>J177/86400+DATE(1970,1,1)</f>
        <v>41855.777905092589</v>
      </c>
      <c r="T177" s="11">
        <f>I177/86400+DATE(1970,1,1)</f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19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7">
        <f>IF(L178&gt;0,E178/L178,0)</f>
        <v>0</v>
      </c>
      <c r="Q178" t="s">
        <v>8310</v>
      </c>
      <c r="R178" t="s">
        <v>8314</v>
      </c>
      <c r="S178" s="11">
        <f>J178/86400+DATE(1970,1,1)</f>
        <v>42191.824062500003</v>
      </c>
      <c r="T178" s="11">
        <f>I178/86400+DATE(1970,1,1)</f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19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7">
        <f>IF(L179&gt;0,E179/L179,0)</f>
        <v>25.714285714285715</v>
      </c>
      <c r="Q179" t="s">
        <v>8310</v>
      </c>
      <c r="R179" t="s">
        <v>8314</v>
      </c>
      <c r="S179" s="11">
        <f>J179/86400+DATE(1970,1,1)</f>
        <v>42070.047754629632</v>
      </c>
      <c r="T179" s="11">
        <f>I179/86400+DATE(1970,1,1)</f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19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7">
        <f>IF(L180&gt;0,E180/L180,0)</f>
        <v>0</v>
      </c>
      <c r="Q180" t="s">
        <v>8310</v>
      </c>
      <c r="R180" t="s">
        <v>8314</v>
      </c>
      <c r="S180" s="11">
        <f>J180/86400+DATE(1970,1,1)</f>
        <v>42304.955381944441</v>
      </c>
      <c r="T180" s="11">
        <f>I180/86400+DATE(1970,1,1)</f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19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7">
        <f>IF(L181&gt;0,E181/L181,0)</f>
        <v>100</v>
      </c>
      <c r="Q181" t="s">
        <v>8310</v>
      </c>
      <c r="R181" t="s">
        <v>8314</v>
      </c>
      <c r="S181" s="11">
        <f>J181/86400+DATE(1970,1,1)</f>
        <v>42403.080497685187</v>
      </c>
      <c r="T181" s="11">
        <f>I181/86400+DATE(1970,1,1)</f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19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7">
        <f>IF(L182&gt;0,E182/L182,0)</f>
        <v>30.846153846153847</v>
      </c>
      <c r="Q182" t="s">
        <v>8310</v>
      </c>
      <c r="R182" t="s">
        <v>8314</v>
      </c>
      <c r="S182" s="11">
        <f>J182/86400+DATE(1970,1,1)</f>
        <v>42067.991238425922</v>
      </c>
      <c r="T182" s="11">
        <f>I182/86400+DATE(1970,1,1)</f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19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7">
        <f>IF(L183&gt;0,E183/L183,0)</f>
        <v>180.5</v>
      </c>
      <c r="Q183" t="s">
        <v>8310</v>
      </c>
      <c r="R183" t="s">
        <v>8314</v>
      </c>
      <c r="S183" s="11">
        <f>J183/86400+DATE(1970,1,1)</f>
        <v>42147.741840277777</v>
      </c>
      <c r="T183" s="11">
        <f>I183/86400+DATE(1970,1,1)</f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19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7">
        <f>IF(L184&gt;0,E184/L184,0)</f>
        <v>0</v>
      </c>
      <c r="Q184" t="s">
        <v>8310</v>
      </c>
      <c r="R184" t="s">
        <v>8314</v>
      </c>
      <c r="S184" s="11">
        <f>J184/86400+DATE(1970,1,1)</f>
        <v>42712.011944444443</v>
      </c>
      <c r="T184" s="11">
        <f>I184/86400+DATE(1970,1,1)</f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19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7">
        <f>IF(L185&gt;0,E185/L185,0)</f>
        <v>373.5</v>
      </c>
      <c r="Q185" t="s">
        <v>8310</v>
      </c>
      <c r="R185" t="s">
        <v>8314</v>
      </c>
      <c r="S185" s="11">
        <f>J185/86400+DATE(1970,1,1)</f>
        <v>41939.810300925928</v>
      </c>
      <c r="T185" s="11">
        <f>I185/86400+DATE(1970,1,1)</f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19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7">
        <f>IF(L186&gt;0,E186/L186,0)</f>
        <v>25.5</v>
      </c>
      <c r="Q186" t="s">
        <v>8310</v>
      </c>
      <c r="R186" t="s">
        <v>8314</v>
      </c>
      <c r="S186" s="11">
        <f>J186/86400+DATE(1970,1,1)</f>
        <v>41825.791226851856</v>
      </c>
      <c r="T186" s="11">
        <f>I186/86400+DATE(1970,1,1)</f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19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7">
        <f>IF(L187&gt;0,E187/L187,0)</f>
        <v>220</v>
      </c>
      <c r="Q187" t="s">
        <v>8310</v>
      </c>
      <c r="R187" t="s">
        <v>8314</v>
      </c>
      <c r="S187" s="11">
        <f>J187/86400+DATE(1970,1,1)</f>
        <v>42570.91133101852</v>
      </c>
      <c r="T187" s="11">
        <f>I187/86400+DATE(1970,1,1)</f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19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7">
        <f>IF(L188&gt;0,E188/L188,0)</f>
        <v>0</v>
      </c>
      <c r="Q188" t="s">
        <v>8310</v>
      </c>
      <c r="R188" t="s">
        <v>8314</v>
      </c>
      <c r="S188" s="11">
        <f>J188/86400+DATE(1970,1,1)</f>
        <v>42767.812893518523</v>
      </c>
      <c r="T188" s="11">
        <f>I188/86400+DATE(1970,1,1)</f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19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7">
        <f>IF(L189&gt;0,E189/L189,0)</f>
        <v>160</v>
      </c>
      <c r="Q189" t="s">
        <v>8310</v>
      </c>
      <c r="R189" t="s">
        <v>8314</v>
      </c>
      <c r="S189" s="11">
        <f>J189/86400+DATE(1970,1,1)</f>
        <v>42182.234456018516</v>
      </c>
      <c r="T189" s="11">
        <f>I189/86400+DATE(1970,1,1)</f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19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7">
        <f>IF(L190&gt;0,E190/L190,0)</f>
        <v>0</v>
      </c>
      <c r="Q190" t="s">
        <v>8310</v>
      </c>
      <c r="R190" t="s">
        <v>8314</v>
      </c>
      <c r="S190" s="11">
        <f>J190/86400+DATE(1970,1,1)</f>
        <v>41857.18304398148</v>
      </c>
      <c r="T190" s="11">
        <f>I190/86400+DATE(1970,1,1)</f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19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7">
        <f>IF(L191&gt;0,E191/L191,0)</f>
        <v>69</v>
      </c>
      <c r="Q191" t="s">
        <v>8310</v>
      </c>
      <c r="R191" t="s">
        <v>8314</v>
      </c>
      <c r="S191" s="11">
        <f>J191/86400+DATE(1970,1,1)</f>
        <v>42556.690706018519</v>
      </c>
      <c r="T191" s="11">
        <f>I191/86400+DATE(1970,1,1)</f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19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7">
        <f>IF(L192&gt;0,E192/L192,0)</f>
        <v>50</v>
      </c>
      <c r="Q192" t="s">
        <v>8310</v>
      </c>
      <c r="R192" t="s">
        <v>8314</v>
      </c>
      <c r="S192" s="11">
        <f>J192/86400+DATE(1970,1,1)</f>
        <v>42527.650995370372</v>
      </c>
      <c r="T192" s="11">
        <f>I192/86400+DATE(1970,1,1)</f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19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7">
        <f>IF(L193&gt;0,E193/L193,0)</f>
        <v>83.333333333333329</v>
      </c>
      <c r="Q193" t="s">
        <v>8310</v>
      </c>
      <c r="R193" t="s">
        <v>8314</v>
      </c>
      <c r="S193" s="11">
        <f>J193/86400+DATE(1970,1,1)</f>
        <v>42239.441412037035</v>
      </c>
      <c r="T193" s="11">
        <f>I193/86400+DATE(1970,1,1)</f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19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7">
        <f>IF(L194&gt;0,E194/L194,0)</f>
        <v>5.666666666666667</v>
      </c>
      <c r="Q194" t="s">
        <v>8310</v>
      </c>
      <c r="R194" t="s">
        <v>8314</v>
      </c>
      <c r="S194" s="11">
        <f>J194/86400+DATE(1970,1,1)</f>
        <v>41899.792037037041</v>
      </c>
      <c r="T194" s="11">
        <f>I194/86400+DATE(1970,1,1)</f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19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7">
        <f>IF(L195&gt;0,E195/L195,0)</f>
        <v>0</v>
      </c>
      <c r="Q195" t="s">
        <v>8310</v>
      </c>
      <c r="R195" t="s">
        <v>8314</v>
      </c>
      <c r="S195" s="11">
        <f>J195/86400+DATE(1970,1,1)</f>
        <v>41911.934791666667</v>
      </c>
      <c r="T195" s="11">
        <f>I195/86400+DATE(1970,1,1)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19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7">
        <f>IF(L196&gt;0,E196/L196,0)</f>
        <v>1</v>
      </c>
      <c r="Q196" t="s">
        <v>8310</v>
      </c>
      <c r="R196" t="s">
        <v>8314</v>
      </c>
      <c r="S196" s="11">
        <f>J196/86400+DATE(1970,1,1)</f>
        <v>42375.996886574074</v>
      </c>
      <c r="T196" s="11">
        <f>I196/86400+DATE(1970,1,1)</f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19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7">
        <f>IF(L197&gt;0,E197/L197,0)</f>
        <v>0</v>
      </c>
      <c r="Q197" t="s">
        <v>8310</v>
      </c>
      <c r="R197" t="s">
        <v>8314</v>
      </c>
      <c r="S197" s="11">
        <f>J197/86400+DATE(1970,1,1)</f>
        <v>42135.67050925926</v>
      </c>
      <c r="T197" s="11">
        <f>I197/86400+DATE(1970,1,1)</f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19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7">
        <f>IF(L198&gt;0,E198/L198,0)</f>
        <v>77.10526315789474</v>
      </c>
      <c r="Q198" t="s">
        <v>8310</v>
      </c>
      <c r="R198" t="s">
        <v>8314</v>
      </c>
      <c r="S198" s="11">
        <f>J198/86400+DATE(1970,1,1)</f>
        <v>42259.542800925927</v>
      </c>
      <c r="T198" s="11">
        <f>I198/86400+DATE(1970,1,1)</f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19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7">
        <f>IF(L199&gt;0,E199/L199,0)</f>
        <v>32.75</v>
      </c>
      <c r="Q199" t="s">
        <v>8310</v>
      </c>
      <c r="R199" t="s">
        <v>8314</v>
      </c>
      <c r="S199" s="11">
        <f>J199/86400+DATE(1970,1,1)</f>
        <v>42741.848379629635</v>
      </c>
      <c r="T199" s="11">
        <f>I199/86400+DATE(1970,1,1)</f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19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7">
        <f>IF(L200&gt;0,E200/L200,0)</f>
        <v>46.5</v>
      </c>
      <c r="Q200" t="s">
        <v>8310</v>
      </c>
      <c r="R200" t="s">
        <v>8314</v>
      </c>
      <c r="S200" s="11">
        <f>J200/86400+DATE(1970,1,1)</f>
        <v>41887.383356481485</v>
      </c>
      <c r="T200" s="11">
        <f>I200/86400+DATE(1970,1,1)</f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19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7">
        <f>IF(L201&gt;0,E201/L201,0)</f>
        <v>0</v>
      </c>
      <c r="Q201" t="s">
        <v>8310</v>
      </c>
      <c r="R201" t="s">
        <v>8314</v>
      </c>
      <c r="S201" s="11">
        <f>J201/86400+DATE(1970,1,1)</f>
        <v>42584.123865740738</v>
      </c>
      <c r="T201" s="11">
        <f>I201/86400+DATE(1970,1,1)</f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19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7">
        <f>IF(L202&gt;0,E202/L202,0)</f>
        <v>87.308333333333337</v>
      </c>
      <c r="Q202" t="s">
        <v>8310</v>
      </c>
      <c r="R202" t="s">
        <v>8314</v>
      </c>
      <c r="S202" s="11">
        <f>J202/86400+DATE(1970,1,1)</f>
        <v>41867.083368055552</v>
      </c>
      <c r="T202" s="11">
        <f>I202/86400+DATE(1970,1,1)</f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19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7">
        <f>IF(L203&gt;0,E203/L203,0)</f>
        <v>54.285714285714285</v>
      </c>
      <c r="Q203" t="s">
        <v>8310</v>
      </c>
      <c r="R203" t="s">
        <v>8314</v>
      </c>
      <c r="S203" s="11">
        <f>J203/86400+DATE(1970,1,1)</f>
        <v>42023.818622685183</v>
      </c>
      <c r="T203" s="11">
        <f>I203/86400+DATE(1970,1,1)</f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19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7">
        <f>IF(L204&gt;0,E204/L204,0)</f>
        <v>0</v>
      </c>
      <c r="Q204" t="s">
        <v>8310</v>
      </c>
      <c r="R204" t="s">
        <v>8314</v>
      </c>
      <c r="S204" s="11">
        <f>J204/86400+DATE(1970,1,1)</f>
        <v>42255.927824074075</v>
      </c>
      <c r="T204" s="11">
        <f>I204/86400+DATE(1970,1,1)</f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19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7">
        <f>IF(L205&gt;0,E205/L205,0)</f>
        <v>93.25</v>
      </c>
      <c r="Q205" t="s">
        <v>8310</v>
      </c>
      <c r="R205" t="s">
        <v>8314</v>
      </c>
      <c r="S205" s="11">
        <f>J205/86400+DATE(1970,1,1)</f>
        <v>41973.847962962958</v>
      </c>
      <c r="T205" s="11">
        <f>I205/86400+DATE(1970,1,1)</f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19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7">
        <f>IF(L206&gt;0,E206/L206,0)</f>
        <v>117.68368136117556</v>
      </c>
      <c r="Q206" t="s">
        <v>8310</v>
      </c>
      <c r="R206" t="s">
        <v>8314</v>
      </c>
      <c r="S206" s="11">
        <f>J206/86400+DATE(1970,1,1)</f>
        <v>42556.583368055552</v>
      </c>
      <c r="T206" s="11">
        <f>I206/86400+DATE(1970,1,1)</f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19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7">
        <f>IF(L207&gt;0,E207/L207,0)</f>
        <v>76.470588235294116</v>
      </c>
      <c r="Q207" t="s">
        <v>8310</v>
      </c>
      <c r="R207" t="s">
        <v>8314</v>
      </c>
      <c r="S207" s="11">
        <f>J207/86400+DATE(1970,1,1)</f>
        <v>42248.632199074069</v>
      </c>
      <c r="T207" s="11">
        <f>I207/86400+DATE(1970,1,1)</f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19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7">
        <f>IF(L208&gt;0,E208/L208,0)</f>
        <v>0</v>
      </c>
      <c r="Q208" t="s">
        <v>8310</v>
      </c>
      <c r="R208" t="s">
        <v>8314</v>
      </c>
      <c r="S208" s="11">
        <f>J208/86400+DATE(1970,1,1)</f>
        <v>42567.004432870366</v>
      </c>
      <c r="T208" s="11">
        <f>I208/86400+DATE(1970,1,1)</f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19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7">
        <f>IF(L209&gt;0,E209/L209,0)</f>
        <v>163.84615384615384</v>
      </c>
      <c r="Q209" t="s">
        <v>8310</v>
      </c>
      <c r="R209" t="s">
        <v>8314</v>
      </c>
      <c r="S209" s="11">
        <f>J209/86400+DATE(1970,1,1)</f>
        <v>41978.197199074071</v>
      </c>
      <c r="T209" s="11">
        <f>I209/86400+DATE(1970,1,1)</f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19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7">
        <f>IF(L210&gt;0,E210/L210,0)</f>
        <v>0</v>
      </c>
      <c r="Q210" t="s">
        <v>8310</v>
      </c>
      <c r="R210" t="s">
        <v>8314</v>
      </c>
      <c r="S210" s="11">
        <f>J210/86400+DATE(1970,1,1)</f>
        <v>41959.369988425926</v>
      </c>
      <c r="T210" s="11">
        <f>I210/86400+DATE(1970,1,1)</f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19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7">
        <f>IF(L211&gt;0,E211/L211,0)</f>
        <v>0</v>
      </c>
      <c r="Q211" t="s">
        <v>8310</v>
      </c>
      <c r="R211" t="s">
        <v>8314</v>
      </c>
      <c r="S211" s="11">
        <f>J211/86400+DATE(1970,1,1)</f>
        <v>42165.922858796301</v>
      </c>
      <c r="T211" s="11">
        <f>I211/86400+DATE(1970,1,1)</f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19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7">
        <f>IF(L212&gt;0,E212/L212,0)</f>
        <v>91.818181818181813</v>
      </c>
      <c r="Q212" t="s">
        <v>8310</v>
      </c>
      <c r="R212" t="s">
        <v>8314</v>
      </c>
      <c r="S212" s="11">
        <f>J212/86400+DATE(1970,1,1)</f>
        <v>42249.064722222218</v>
      </c>
      <c r="T212" s="11">
        <f>I212/86400+DATE(1970,1,1)</f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19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7">
        <f>IF(L213&gt;0,E213/L213,0)</f>
        <v>185.83333333333334</v>
      </c>
      <c r="Q213" t="s">
        <v>8310</v>
      </c>
      <c r="R213" t="s">
        <v>8314</v>
      </c>
      <c r="S213" s="11">
        <f>J213/86400+DATE(1970,1,1)</f>
        <v>42236.159918981481</v>
      </c>
      <c r="T213" s="11">
        <f>I213/86400+DATE(1970,1,1)</f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19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7">
        <f>IF(L214&gt;0,E214/L214,0)</f>
        <v>1</v>
      </c>
      <c r="Q214" t="s">
        <v>8310</v>
      </c>
      <c r="R214" t="s">
        <v>8314</v>
      </c>
      <c r="S214" s="11">
        <f>J214/86400+DATE(1970,1,1)</f>
        <v>42416.881018518514</v>
      </c>
      <c r="T214" s="11">
        <f>I214/86400+DATE(1970,1,1)</f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19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7">
        <f>IF(L215&gt;0,E215/L215,0)</f>
        <v>20</v>
      </c>
      <c r="Q215" t="s">
        <v>8310</v>
      </c>
      <c r="R215" t="s">
        <v>8314</v>
      </c>
      <c r="S215" s="11">
        <f>J215/86400+DATE(1970,1,1)</f>
        <v>42202.594293981485</v>
      </c>
      <c r="T215" s="11">
        <f>I215/86400+DATE(1970,1,1)</f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19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7">
        <f>IF(L216&gt;0,E216/L216,0)</f>
        <v>1</v>
      </c>
      <c r="Q216" t="s">
        <v>8310</v>
      </c>
      <c r="R216" t="s">
        <v>8314</v>
      </c>
      <c r="S216" s="11">
        <f>J216/86400+DATE(1970,1,1)</f>
        <v>42009.64061342593</v>
      </c>
      <c r="T216" s="11">
        <f>I216/86400+DATE(1970,1,1)</f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19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7">
        <f>IF(L217&gt;0,E217/L217,0)</f>
        <v>10</v>
      </c>
      <c r="Q217" t="s">
        <v>8310</v>
      </c>
      <c r="R217" t="s">
        <v>8314</v>
      </c>
      <c r="S217" s="11">
        <f>J217/86400+DATE(1970,1,1)</f>
        <v>42375.230115740742</v>
      </c>
      <c r="T217" s="11">
        <f>I217/86400+DATE(1970,1,1)</f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19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7">
        <f>IF(L218&gt;0,E218/L218,0)</f>
        <v>331.53833333333336</v>
      </c>
      <c r="Q218" t="s">
        <v>8310</v>
      </c>
      <c r="R218" t="s">
        <v>8314</v>
      </c>
      <c r="S218" s="11">
        <f>J218/86400+DATE(1970,1,1)</f>
        <v>42066.958761574075</v>
      </c>
      <c r="T218" s="11">
        <f>I218/86400+DATE(1970,1,1)</f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19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7">
        <f>IF(L219&gt;0,E219/L219,0)</f>
        <v>314.28947368421052</v>
      </c>
      <c r="Q219" t="s">
        <v>8310</v>
      </c>
      <c r="R219" t="s">
        <v>8314</v>
      </c>
      <c r="S219" s="11">
        <f>J219/86400+DATE(1970,1,1)</f>
        <v>41970.64061342593</v>
      </c>
      <c r="T219" s="11">
        <f>I219/86400+DATE(1970,1,1)</f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19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7">
        <f>IF(L220&gt;0,E220/L220,0)</f>
        <v>100</v>
      </c>
      <c r="Q220" t="s">
        <v>8310</v>
      </c>
      <c r="R220" t="s">
        <v>8314</v>
      </c>
      <c r="S220" s="11">
        <f>J220/86400+DATE(1970,1,1)</f>
        <v>42079.628344907411</v>
      </c>
      <c r="T220" s="11">
        <f>I220/86400+DATE(1970,1,1)</f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19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7">
        <f>IF(L221&gt;0,E221/L221,0)</f>
        <v>115.98684210526316</v>
      </c>
      <c r="Q221" t="s">
        <v>8310</v>
      </c>
      <c r="R221" t="s">
        <v>8314</v>
      </c>
      <c r="S221" s="11">
        <f>J221/86400+DATE(1970,1,1)</f>
        <v>42429.326678240745</v>
      </c>
      <c r="T221" s="11">
        <f>I221/86400+DATE(1970,1,1)</f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19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7">
        <f>IF(L222&gt;0,E222/L222,0)</f>
        <v>120</v>
      </c>
      <c r="Q222" t="s">
        <v>8310</v>
      </c>
      <c r="R222" t="s">
        <v>8314</v>
      </c>
      <c r="S222" s="11">
        <f>J222/86400+DATE(1970,1,1)</f>
        <v>42195.643865740742</v>
      </c>
      <c r="T222" s="11">
        <f>I222/86400+DATE(1970,1,1)</f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19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7">
        <f>IF(L223&gt;0,E223/L223,0)</f>
        <v>0</v>
      </c>
      <c r="Q223" t="s">
        <v>8310</v>
      </c>
      <c r="R223" t="s">
        <v>8314</v>
      </c>
      <c r="S223" s="11">
        <f>J223/86400+DATE(1970,1,1)</f>
        <v>42031.837546296301</v>
      </c>
      <c r="T223" s="11">
        <f>I223/86400+DATE(1970,1,1)</f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19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7">
        <f>IF(L224&gt;0,E224/L224,0)</f>
        <v>65</v>
      </c>
      <c r="Q224" t="s">
        <v>8310</v>
      </c>
      <c r="R224" t="s">
        <v>8314</v>
      </c>
      <c r="S224" s="11">
        <f>J224/86400+DATE(1970,1,1)</f>
        <v>42031.769884259258</v>
      </c>
      <c r="T224" s="11">
        <f>I224/86400+DATE(1970,1,1)</f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19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7">
        <f>IF(L225&gt;0,E225/L225,0)</f>
        <v>0</v>
      </c>
      <c r="Q225" t="s">
        <v>8310</v>
      </c>
      <c r="R225" t="s">
        <v>8314</v>
      </c>
      <c r="S225" s="11">
        <f>J225/86400+DATE(1970,1,1)</f>
        <v>42482.048032407409</v>
      </c>
      <c r="T225" s="11">
        <f>I225/86400+DATE(1970,1,1)</f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19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7">
        <f>IF(L226&gt;0,E226/L226,0)</f>
        <v>0</v>
      </c>
      <c r="Q226" t="s">
        <v>8310</v>
      </c>
      <c r="R226" t="s">
        <v>8314</v>
      </c>
      <c r="S226" s="11">
        <f>J226/86400+DATE(1970,1,1)</f>
        <v>42135.235254629632</v>
      </c>
      <c r="T226" s="11">
        <f>I226/86400+DATE(1970,1,1)</f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19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7">
        <f>IF(L227&gt;0,E227/L227,0)</f>
        <v>0</v>
      </c>
      <c r="Q227" t="s">
        <v>8310</v>
      </c>
      <c r="R227" t="s">
        <v>8314</v>
      </c>
      <c r="S227" s="11">
        <f>J227/86400+DATE(1970,1,1)</f>
        <v>42438.961273148147</v>
      </c>
      <c r="T227" s="11">
        <f>I227/86400+DATE(1970,1,1)</f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19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7">
        <f>IF(L228&gt;0,E228/L228,0)</f>
        <v>125</v>
      </c>
      <c r="Q228" t="s">
        <v>8310</v>
      </c>
      <c r="R228" t="s">
        <v>8314</v>
      </c>
      <c r="S228" s="11">
        <f>J228/86400+DATE(1970,1,1)</f>
        <v>42106.666018518517</v>
      </c>
      <c r="T228" s="11">
        <f>I228/86400+DATE(1970,1,1)</f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19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7">
        <f>IF(L229&gt;0,E229/L229,0)</f>
        <v>0</v>
      </c>
      <c r="Q229" t="s">
        <v>8310</v>
      </c>
      <c r="R229" t="s">
        <v>8314</v>
      </c>
      <c r="S229" s="11">
        <f>J229/86400+DATE(1970,1,1)</f>
        <v>42164.893993055557</v>
      </c>
      <c r="T229" s="11">
        <f>I229/86400+DATE(1970,1,1)</f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19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7">
        <f>IF(L230&gt;0,E230/L230,0)</f>
        <v>0</v>
      </c>
      <c r="Q230" t="s">
        <v>8310</v>
      </c>
      <c r="R230" t="s">
        <v>8314</v>
      </c>
      <c r="S230" s="11">
        <f>J230/86400+DATE(1970,1,1)</f>
        <v>42096.686400462961</v>
      </c>
      <c r="T230" s="11">
        <f>I230/86400+DATE(1970,1,1)</f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19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7">
        <f>IF(L231&gt;0,E231/L231,0)</f>
        <v>0</v>
      </c>
      <c r="Q231" t="s">
        <v>8310</v>
      </c>
      <c r="R231" t="s">
        <v>8314</v>
      </c>
      <c r="S231" s="11">
        <f>J231/86400+DATE(1970,1,1)</f>
        <v>42383.933993055558</v>
      </c>
      <c r="T231" s="11">
        <f>I231/86400+DATE(1970,1,1)</f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19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7">
        <f>IF(L232&gt;0,E232/L232,0)</f>
        <v>30</v>
      </c>
      <c r="Q232" t="s">
        <v>8310</v>
      </c>
      <c r="R232" t="s">
        <v>8314</v>
      </c>
      <c r="S232" s="11">
        <f>J232/86400+DATE(1970,1,1)</f>
        <v>42129.77721064815</v>
      </c>
      <c r="T232" s="11">
        <f>I232/86400+DATE(1970,1,1)</f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19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7">
        <f>IF(L233&gt;0,E233/L233,0)</f>
        <v>0</v>
      </c>
      <c r="Q233" t="s">
        <v>8310</v>
      </c>
      <c r="R233" t="s">
        <v>8314</v>
      </c>
      <c r="S233" s="11">
        <f>J233/86400+DATE(1970,1,1)</f>
        <v>42341.958923611106</v>
      </c>
      <c r="T233" s="11">
        <f>I233/86400+DATE(1970,1,1)</f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19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7">
        <f>IF(L234&gt;0,E234/L234,0)</f>
        <v>15.714285714285714</v>
      </c>
      <c r="Q234" t="s">
        <v>8310</v>
      </c>
      <c r="R234" t="s">
        <v>8314</v>
      </c>
      <c r="S234" s="11">
        <f>J234/86400+DATE(1970,1,1)</f>
        <v>42032.82576388889</v>
      </c>
      <c r="T234" s="11">
        <f>I234/86400+DATE(1970,1,1)</f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19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7">
        <f>IF(L235&gt;0,E235/L235,0)</f>
        <v>0</v>
      </c>
      <c r="Q235" t="s">
        <v>8310</v>
      </c>
      <c r="R235" t="s">
        <v>8314</v>
      </c>
      <c r="S235" s="11">
        <f>J235/86400+DATE(1970,1,1)</f>
        <v>42612.911712962959</v>
      </c>
      <c r="T235" s="11">
        <f>I235/86400+DATE(1970,1,1)</f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19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7">
        <f>IF(L236&gt;0,E236/L236,0)</f>
        <v>80.2</v>
      </c>
      <c r="Q236" t="s">
        <v>8310</v>
      </c>
      <c r="R236" t="s">
        <v>8314</v>
      </c>
      <c r="S236" s="11">
        <f>J236/86400+DATE(1970,1,1)</f>
        <v>42136.035405092596</v>
      </c>
      <c r="T236" s="11">
        <f>I236/86400+DATE(1970,1,1)</f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19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7">
        <f>IF(L237&gt;0,E237/L237,0)</f>
        <v>0</v>
      </c>
      <c r="Q237" t="s">
        <v>8310</v>
      </c>
      <c r="R237" t="s">
        <v>8314</v>
      </c>
      <c r="S237" s="11">
        <f>J237/86400+DATE(1970,1,1)</f>
        <v>42164.908530092594</v>
      </c>
      <c r="T237" s="11">
        <f>I237/86400+DATE(1970,1,1)</f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19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7">
        <f>IF(L238&gt;0,E238/L238,0)</f>
        <v>0</v>
      </c>
      <c r="Q238" t="s">
        <v>8310</v>
      </c>
      <c r="R238" t="s">
        <v>8314</v>
      </c>
      <c r="S238" s="11">
        <f>J238/86400+DATE(1970,1,1)</f>
        <v>42321.084479166668</v>
      </c>
      <c r="T238" s="11">
        <f>I238/86400+DATE(1970,1,1)</f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19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7">
        <f>IF(L239&gt;0,E239/L239,0)</f>
        <v>50</v>
      </c>
      <c r="Q239" t="s">
        <v>8310</v>
      </c>
      <c r="R239" t="s">
        <v>8314</v>
      </c>
      <c r="S239" s="11">
        <f>J239/86400+DATE(1970,1,1)</f>
        <v>42377.577187499999</v>
      </c>
      <c r="T239" s="11">
        <f>I239/86400+DATE(1970,1,1)</f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19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7">
        <f>IF(L240&gt;0,E240/L240,0)</f>
        <v>0</v>
      </c>
      <c r="Q240" t="s">
        <v>8310</v>
      </c>
      <c r="R240" t="s">
        <v>8314</v>
      </c>
      <c r="S240" s="11">
        <f>J240/86400+DATE(1970,1,1)</f>
        <v>42713.962500000001</v>
      </c>
      <c r="T240" s="11">
        <f>I240/86400+DATE(1970,1,1)</f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19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7">
        <f>IF(L241&gt;0,E241/L241,0)</f>
        <v>50</v>
      </c>
      <c r="Q241" t="s">
        <v>8310</v>
      </c>
      <c r="R241" t="s">
        <v>8314</v>
      </c>
      <c r="S241" s="11">
        <f>J241/86400+DATE(1970,1,1)</f>
        <v>42297.110300925924</v>
      </c>
      <c r="T241" s="11">
        <f>I241/86400+DATE(1970,1,1)</f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19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7">
        <f>IF(L242&gt;0,E242/L242,0)</f>
        <v>117.84759124087591</v>
      </c>
      <c r="Q242" t="s">
        <v>8310</v>
      </c>
      <c r="R242" t="s">
        <v>8315</v>
      </c>
      <c r="S242" s="11">
        <f>J242/86400+DATE(1970,1,1)</f>
        <v>41354.708460648151</v>
      </c>
      <c r="T242" s="11">
        <f>I242/86400+DATE(1970,1,1)</f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19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7">
        <f>IF(L243&gt;0,E243/L243,0)</f>
        <v>109.04255319148936</v>
      </c>
      <c r="Q243" t="s">
        <v>8310</v>
      </c>
      <c r="R243" t="s">
        <v>8315</v>
      </c>
      <c r="S243" s="11">
        <f>J243/86400+DATE(1970,1,1)</f>
        <v>41949.697962962964</v>
      </c>
      <c r="T243" s="11">
        <f>I243/86400+DATE(1970,1,1)</f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19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7">
        <f>IF(L244&gt;0,E244/L244,0)</f>
        <v>73.019801980198025</v>
      </c>
      <c r="Q244" t="s">
        <v>8310</v>
      </c>
      <c r="R244" t="s">
        <v>8315</v>
      </c>
      <c r="S244" s="11">
        <f>J244/86400+DATE(1970,1,1)</f>
        <v>40862.492939814816</v>
      </c>
      <c r="T244" s="11">
        <f>I244/86400+DATE(1970,1,1)</f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19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7">
        <f>IF(L245&gt;0,E245/L245,0)</f>
        <v>78.195121951219505</v>
      </c>
      <c r="Q245" t="s">
        <v>8310</v>
      </c>
      <c r="R245" t="s">
        <v>8315</v>
      </c>
      <c r="S245" s="11">
        <f>J245/86400+DATE(1970,1,1)</f>
        <v>41662.047500000001</v>
      </c>
      <c r="T245" s="11">
        <f>I245/86400+DATE(1970,1,1)</f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19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7">
        <f>IF(L246&gt;0,E246/L246,0)</f>
        <v>47.398809523809526</v>
      </c>
      <c r="Q246" t="s">
        <v>8310</v>
      </c>
      <c r="R246" t="s">
        <v>8315</v>
      </c>
      <c r="S246" s="11">
        <f>J246/86400+DATE(1970,1,1)</f>
        <v>40213.323599537034</v>
      </c>
      <c r="T246" s="11">
        <f>I246/86400+DATE(1970,1,1)</f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19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7">
        <f>IF(L247&gt;0,E247/L247,0)</f>
        <v>54.020833333333336</v>
      </c>
      <c r="Q247" t="s">
        <v>8310</v>
      </c>
      <c r="R247" t="s">
        <v>8315</v>
      </c>
      <c r="S247" s="11">
        <f>J247/86400+DATE(1970,1,1)</f>
        <v>41107.053067129629</v>
      </c>
      <c r="T247" s="11">
        <f>I247/86400+DATE(1970,1,1)</f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19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7">
        <f>IF(L248&gt;0,E248/L248,0)</f>
        <v>68.488789237668158</v>
      </c>
      <c r="Q248" t="s">
        <v>8310</v>
      </c>
      <c r="R248" t="s">
        <v>8315</v>
      </c>
      <c r="S248" s="11">
        <f>J248/86400+DATE(1970,1,1)</f>
        <v>40480.363483796296</v>
      </c>
      <c r="T248" s="11">
        <f>I248/86400+DATE(1970,1,1)</f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19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7">
        <f>IF(L249&gt;0,E249/L249,0)</f>
        <v>108.14516129032258</v>
      </c>
      <c r="Q249" t="s">
        <v>8310</v>
      </c>
      <c r="R249" t="s">
        <v>8315</v>
      </c>
      <c r="S249" s="11">
        <f>J249/86400+DATE(1970,1,1)</f>
        <v>40430.604328703703</v>
      </c>
      <c r="T249" s="11">
        <f>I249/86400+DATE(1970,1,1)</f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19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7">
        <f>IF(L250&gt;0,E250/L250,0)</f>
        <v>589.95205479452056</v>
      </c>
      <c r="Q250" t="s">
        <v>8310</v>
      </c>
      <c r="R250" t="s">
        <v>8315</v>
      </c>
      <c r="S250" s="11">
        <f>J250/86400+DATE(1970,1,1)</f>
        <v>40870.774409722224</v>
      </c>
      <c r="T250" s="11">
        <f>I250/86400+DATE(1970,1,1)</f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19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7">
        <f>IF(L251&gt;0,E251/L251,0)</f>
        <v>48.051063829787232</v>
      </c>
      <c r="Q251" t="s">
        <v>8310</v>
      </c>
      <c r="R251" t="s">
        <v>8315</v>
      </c>
      <c r="S251" s="11">
        <f>J251/86400+DATE(1970,1,1)</f>
        <v>40332.923842592594</v>
      </c>
      <c r="T251" s="11">
        <f>I251/86400+DATE(1970,1,1)</f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19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7">
        <f>IF(L252&gt;0,E252/L252,0)</f>
        <v>72.482837528604122</v>
      </c>
      <c r="Q252" t="s">
        <v>8310</v>
      </c>
      <c r="R252" t="s">
        <v>8315</v>
      </c>
      <c r="S252" s="11">
        <f>J252/86400+DATE(1970,1,1)</f>
        <v>41401.565868055557</v>
      </c>
      <c r="T252" s="11">
        <f>I252/86400+DATE(1970,1,1)</f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19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7">
        <f>IF(L253&gt;0,E253/L253,0)</f>
        <v>57.077922077922075</v>
      </c>
      <c r="Q253" t="s">
        <v>8310</v>
      </c>
      <c r="R253" t="s">
        <v>8315</v>
      </c>
      <c r="S253" s="11">
        <f>J253/86400+DATE(1970,1,1)</f>
        <v>41013.787569444445</v>
      </c>
      <c r="T253" s="11">
        <f>I253/86400+DATE(1970,1,1)</f>
        <v>41045.791666666664</v>
      </c>
    </row>
    <row r="254" spans="1:20" ht="60" x14ac:dyDescent="0.25">
      <c r="A254">
        <v>252</v>
      </c>
      <c r="B254" s="1" t="s">
        <v>253</v>
      </c>
      <c r="C254" s="1" t="s">
        <v>4362</v>
      </c>
      <c r="D254" s="19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7">
        <f>IF(L254&gt;0,E254/L254,0)</f>
        <v>85.444444444444443</v>
      </c>
      <c r="Q254" t="s">
        <v>8310</v>
      </c>
      <c r="R254" t="s">
        <v>8315</v>
      </c>
      <c r="S254" s="11">
        <f>J254/86400+DATE(1970,1,1)</f>
        <v>40266.66270833333</v>
      </c>
      <c r="T254" s="11">
        <f>I254/86400+DATE(1970,1,1)</f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19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7">
        <f>IF(L255&gt;0,E255/L255,0)</f>
        <v>215.85714285714286</v>
      </c>
      <c r="Q255" t="s">
        <v>8310</v>
      </c>
      <c r="R255" t="s">
        <v>8315</v>
      </c>
      <c r="S255" s="11">
        <f>J255/86400+DATE(1970,1,1)</f>
        <v>40924.650868055556</v>
      </c>
      <c r="T255" s="11">
        <f>I255/86400+DATE(1970,1,1)</f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19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7">
        <f>IF(L256&gt;0,E256/L256,0)</f>
        <v>89.38643312101911</v>
      </c>
      <c r="Q256" t="s">
        <v>8310</v>
      </c>
      <c r="R256" t="s">
        <v>8315</v>
      </c>
      <c r="S256" s="11">
        <f>J256/86400+DATE(1970,1,1)</f>
        <v>42263.952662037038</v>
      </c>
      <c r="T256" s="11">
        <f>I256/86400+DATE(1970,1,1)</f>
        <v>42294.083333333328</v>
      </c>
    </row>
    <row r="257" spans="1:20" ht="45" x14ac:dyDescent="0.25">
      <c r="A257">
        <v>255</v>
      </c>
      <c r="B257" s="1" t="s">
        <v>256</v>
      </c>
      <c r="C257" s="1" t="s">
        <v>4365</v>
      </c>
      <c r="D257" s="19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7">
        <f>IF(L257&gt;0,E257/L257,0)</f>
        <v>45.418404255319146</v>
      </c>
      <c r="Q257" t="s">
        <v>8310</v>
      </c>
      <c r="R257" t="s">
        <v>8315</v>
      </c>
      <c r="S257" s="11">
        <f>J257/86400+DATE(1970,1,1)</f>
        <v>40588.526412037041</v>
      </c>
      <c r="T257" s="11">
        <f>I257/86400+DATE(1970,1,1)</f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19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7">
        <f>IF(L258&gt;0,E258/L258,0)</f>
        <v>65.756363636363631</v>
      </c>
      <c r="Q258" t="s">
        <v>8310</v>
      </c>
      <c r="R258" t="s">
        <v>8315</v>
      </c>
      <c r="S258" s="11">
        <f>J258/86400+DATE(1970,1,1)</f>
        <v>41319.769293981481</v>
      </c>
      <c r="T258" s="11">
        <f>I258/86400+DATE(1970,1,1)</f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19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7">
        <f>IF(L259&gt;0,E259/L259,0)</f>
        <v>66.70405357142856</v>
      </c>
      <c r="Q259" t="s">
        <v>8310</v>
      </c>
      <c r="R259" t="s">
        <v>8315</v>
      </c>
      <c r="S259" s="11">
        <f>J259/86400+DATE(1970,1,1)</f>
        <v>42479.626875000002</v>
      </c>
      <c r="T259" s="11">
        <f>I259/86400+DATE(1970,1,1)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19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7">
        <f>IF(L260&gt;0,E260/L260,0)</f>
        <v>83.345930232558146</v>
      </c>
      <c r="Q260" t="s">
        <v>8310</v>
      </c>
      <c r="R260" t="s">
        <v>8315</v>
      </c>
      <c r="S260" s="11">
        <f>J260/86400+DATE(1970,1,1)</f>
        <v>40682.051689814813</v>
      </c>
      <c r="T260" s="11">
        <f>I260/86400+DATE(1970,1,1)</f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19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7">
        <f>IF(L261&gt;0,E261/L261,0)</f>
        <v>105.04609341825902</v>
      </c>
      <c r="Q261" t="s">
        <v>8310</v>
      </c>
      <c r="R261" t="s">
        <v>8315</v>
      </c>
      <c r="S261" s="11">
        <f>J261/86400+DATE(1970,1,1)</f>
        <v>42072.738067129627</v>
      </c>
      <c r="T261" s="11">
        <f>I261/86400+DATE(1970,1,1)</f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19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7">
        <f>IF(L262&gt;0,E262/L262,0)</f>
        <v>120.90909090909091</v>
      </c>
      <c r="Q262" t="s">
        <v>8310</v>
      </c>
      <c r="R262" t="s">
        <v>8315</v>
      </c>
      <c r="S262" s="11">
        <f>J262/86400+DATE(1970,1,1)</f>
        <v>40330.755543981482</v>
      </c>
      <c r="T262" s="11">
        <f>I262/86400+DATE(1970,1,1)</f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19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7">
        <f>IF(L263&gt;0,E263/L263,0)</f>
        <v>97.63636363636364</v>
      </c>
      <c r="Q263" t="s">
        <v>8310</v>
      </c>
      <c r="R263" t="s">
        <v>8315</v>
      </c>
      <c r="S263" s="11">
        <f>J263/86400+DATE(1970,1,1)</f>
        <v>41017.885462962964</v>
      </c>
      <c r="T263" s="11">
        <f>I263/86400+DATE(1970,1,1)</f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19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7">
        <f>IF(L264&gt;0,E264/L264,0)</f>
        <v>41.379310344827587</v>
      </c>
      <c r="Q264" t="s">
        <v>8310</v>
      </c>
      <c r="R264" t="s">
        <v>8315</v>
      </c>
      <c r="S264" s="11">
        <f>J264/86400+DATE(1970,1,1)</f>
        <v>40555.24800925926</v>
      </c>
      <c r="T264" s="11">
        <f>I264/86400+DATE(1970,1,1)</f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19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7">
        <f>IF(L265&gt;0,E265/L265,0)</f>
        <v>30.654485981308412</v>
      </c>
      <c r="Q265" t="s">
        <v>8310</v>
      </c>
      <c r="R265" t="s">
        <v>8315</v>
      </c>
      <c r="S265" s="11">
        <f>J265/86400+DATE(1970,1,1)</f>
        <v>41149.954791666663</v>
      </c>
      <c r="T265" s="11">
        <f>I265/86400+DATE(1970,1,1)</f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19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7">
        <f>IF(L266&gt;0,E266/L266,0)</f>
        <v>64.945054945054949</v>
      </c>
      <c r="Q266" t="s">
        <v>8310</v>
      </c>
      <c r="R266" t="s">
        <v>8315</v>
      </c>
      <c r="S266" s="11">
        <f>J266/86400+DATE(1970,1,1)</f>
        <v>41010.620312500003</v>
      </c>
      <c r="T266" s="11">
        <f>I266/86400+DATE(1970,1,1)</f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19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7">
        <f>IF(L267&gt;0,E267/L267,0)</f>
        <v>95.775862068965523</v>
      </c>
      <c r="Q267" t="s">
        <v>8310</v>
      </c>
      <c r="R267" t="s">
        <v>8315</v>
      </c>
      <c r="S267" s="11">
        <f>J267/86400+DATE(1970,1,1)</f>
        <v>40267.245717592596</v>
      </c>
      <c r="T267" s="11">
        <f>I267/86400+DATE(1970,1,1)</f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19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7">
        <f>IF(L268&gt;0,E268/L268,0)</f>
        <v>40.416666666666664</v>
      </c>
      <c r="Q268" t="s">
        <v>8310</v>
      </c>
      <c r="R268" t="s">
        <v>8315</v>
      </c>
      <c r="S268" s="11">
        <f>J268/86400+DATE(1970,1,1)</f>
        <v>40205.174849537041</v>
      </c>
      <c r="T268" s="11">
        <f>I268/86400+DATE(1970,1,1)</f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19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7">
        <f>IF(L269&gt;0,E269/L269,0)</f>
        <v>78.578424242424248</v>
      </c>
      <c r="Q269" t="s">
        <v>8310</v>
      </c>
      <c r="R269" t="s">
        <v>8315</v>
      </c>
      <c r="S269" s="11">
        <f>J269/86400+DATE(1970,1,1)</f>
        <v>41785.452534722222</v>
      </c>
      <c r="T269" s="11">
        <f>I269/86400+DATE(1970,1,1)</f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19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7">
        <f>IF(L270&gt;0,E270/L270,0)</f>
        <v>50.18018018018018</v>
      </c>
      <c r="Q270" t="s">
        <v>8310</v>
      </c>
      <c r="R270" t="s">
        <v>8315</v>
      </c>
      <c r="S270" s="11">
        <f>J270/86400+DATE(1970,1,1)</f>
        <v>40809.15252314815</v>
      </c>
      <c r="T270" s="11">
        <f>I270/86400+DATE(1970,1,1)</f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19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7">
        <f>IF(L271&gt;0,E271/L271,0)</f>
        <v>92.251735588972423</v>
      </c>
      <c r="Q271" t="s">
        <v>8310</v>
      </c>
      <c r="R271" t="s">
        <v>8315</v>
      </c>
      <c r="S271" s="11">
        <f>J271/86400+DATE(1970,1,1)</f>
        <v>42758.197013888886</v>
      </c>
      <c r="T271" s="11">
        <f>I271/86400+DATE(1970,1,1)</f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19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7">
        <f>IF(L272&gt;0,E272/L272,0)</f>
        <v>57.540983606557376</v>
      </c>
      <c r="Q272" t="s">
        <v>8310</v>
      </c>
      <c r="R272" t="s">
        <v>8315</v>
      </c>
      <c r="S272" s="11">
        <f>J272/86400+DATE(1970,1,1)</f>
        <v>40637.86655092593</v>
      </c>
      <c r="T272" s="11">
        <f>I272/86400+DATE(1970,1,1)</f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19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7">
        <f>IF(L273&gt;0,E273/L273,0)</f>
        <v>109.42160278745645</v>
      </c>
      <c r="Q273" t="s">
        <v>8310</v>
      </c>
      <c r="R273" t="s">
        <v>8315</v>
      </c>
      <c r="S273" s="11">
        <f>J273/86400+DATE(1970,1,1)</f>
        <v>41612.100243055553</v>
      </c>
      <c r="T273" s="11">
        <f>I273/86400+DATE(1970,1,1)</f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19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7">
        <f>IF(L274&gt;0,E274/L274,0)</f>
        <v>81.892461538461546</v>
      </c>
      <c r="Q274" t="s">
        <v>8310</v>
      </c>
      <c r="R274" t="s">
        <v>8315</v>
      </c>
      <c r="S274" s="11">
        <f>J274/86400+DATE(1970,1,1)</f>
        <v>40235.900358796294</v>
      </c>
      <c r="T274" s="11">
        <f>I274/86400+DATE(1970,1,1)</f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19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7">
        <f>IF(L275&gt;0,E275/L275,0)</f>
        <v>45.667711864406776</v>
      </c>
      <c r="Q275" t="s">
        <v>8310</v>
      </c>
      <c r="R275" t="s">
        <v>8315</v>
      </c>
      <c r="S275" s="11">
        <f>J275/86400+DATE(1970,1,1)</f>
        <v>40697.498449074075</v>
      </c>
      <c r="T275" s="11">
        <f>I275/86400+DATE(1970,1,1)</f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19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7">
        <f>IF(L276&gt;0,E276/L276,0)</f>
        <v>55.221238938053098</v>
      </c>
      <c r="Q276" t="s">
        <v>8310</v>
      </c>
      <c r="R276" t="s">
        <v>8315</v>
      </c>
      <c r="S276" s="11">
        <f>J276/86400+DATE(1970,1,1)</f>
        <v>40969.912372685183</v>
      </c>
      <c r="T276" s="11">
        <f>I276/86400+DATE(1970,1,1)</f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19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7">
        <f>IF(L277&gt;0,E277/L277,0)</f>
        <v>65.298192771084331</v>
      </c>
      <c r="Q277" t="s">
        <v>8310</v>
      </c>
      <c r="R277" t="s">
        <v>8315</v>
      </c>
      <c r="S277" s="11">
        <f>J277/86400+DATE(1970,1,1)</f>
        <v>41193.032013888893</v>
      </c>
      <c r="T277" s="11">
        <f>I277/86400+DATE(1970,1,1)</f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19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7">
        <f>IF(L278&gt;0,E278/L278,0)</f>
        <v>95.225806451612897</v>
      </c>
      <c r="Q278" t="s">
        <v>8310</v>
      </c>
      <c r="R278" t="s">
        <v>8315</v>
      </c>
      <c r="S278" s="11">
        <f>J278/86400+DATE(1970,1,1)</f>
        <v>40967.081875000003</v>
      </c>
      <c r="T278" s="11">
        <f>I278/86400+DATE(1970,1,1)</f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19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7">
        <f>IF(L279&gt;0,E279/L279,0)</f>
        <v>75.444794952681391</v>
      </c>
      <c r="Q279" t="s">
        <v>8310</v>
      </c>
      <c r="R279" t="s">
        <v>8315</v>
      </c>
      <c r="S279" s="11">
        <f>J279/86400+DATE(1970,1,1)</f>
        <v>42117.891423611116</v>
      </c>
      <c r="T279" s="11">
        <f>I279/86400+DATE(1970,1,1)</f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19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7">
        <f>IF(L280&gt;0,E280/L280,0)</f>
        <v>97.816867469879512</v>
      </c>
      <c r="Q280" t="s">
        <v>8310</v>
      </c>
      <c r="R280" t="s">
        <v>8315</v>
      </c>
      <c r="S280" s="11">
        <f>J280/86400+DATE(1970,1,1)</f>
        <v>41164.040960648148</v>
      </c>
      <c r="T280" s="11">
        <f>I280/86400+DATE(1970,1,1)</f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19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7">
        <f>IF(L281&gt;0,E281/L281,0)</f>
        <v>87.685606557377056</v>
      </c>
      <c r="Q281" t="s">
        <v>8310</v>
      </c>
      <c r="R281" t="s">
        <v>8315</v>
      </c>
      <c r="S281" s="11">
        <f>J281/86400+DATE(1970,1,1)</f>
        <v>42759.244166666671</v>
      </c>
      <c r="T281" s="11">
        <f>I281/86400+DATE(1970,1,1)</f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19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7">
        <f>IF(L282&gt;0,E282/L282,0)</f>
        <v>54.748948106591868</v>
      </c>
      <c r="Q282" t="s">
        <v>8310</v>
      </c>
      <c r="R282" t="s">
        <v>8315</v>
      </c>
      <c r="S282" s="11">
        <f>J282/86400+DATE(1970,1,1)</f>
        <v>41744.590682870374</v>
      </c>
      <c r="T282" s="11">
        <f>I282/86400+DATE(1970,1,1)</f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19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7">
        <f>IF(L283&gt;0,E283/L283,0)</f>
        <v>83.953417721518989</v>
      </c>
      <c r="Q283" t="s">
        <v>8310</v>
      </c>
      <c r="R283" t="s">
        <v>8315</v>
      </c>
      <c r="S283" s="11">
        <f>J283/86400+DATE(1970,1,1)</f>
        <v>39950.163344907407</v>
      </c>
      <c r="T283" s="11">
        <f>I283/86400+DATE(1970,1,1)</f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19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7">
        <f>IF(L284&gt;0,E284/L284,0)</f>
        <v>254.38547486033519</v>
      </c>
      <c r="Q284" t="s">
        <v>8310</v>
      </c>
      <c r="R284" t="s">
        <v>8315</v>
      </c>
      <c r="S284" s="11">
        <f>J284/86400+DATE(1970,1,1)</f>
        <v>40194.920046296298</v>
      </c>
      <c r="T284" s="11">
        <f>I284/86400+DATE(1970,1,1)</f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19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7">
        <f>IF(L285&gt;0,E285/L285,0)</f>
        <v>101.8269801980198</v>
      </c>
      <c r="Q285" t="s">
        <v>8310</v>
      </c>
      <c r="R285" t="s">
        <v>8315</v>
      </c>
      <c r="S285" s="11">
        <f>J285/86400+DATE(1970,1,1)</f>
        <v>40675.71</v>
      </c>
      <c r="T285" s="11">
        <f>I285/86400+DATE(1970,1,1)</f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19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7">
        <f>IF(L286&gt;0,E286/L286,0)</f>
        <v>55.066394736842106</v>
      </c>
      <c r="Q286" t="s">
        <v>8310</v>
      </c>
      <c r="R286" t="s">
        <v>8315</v>
      </c>
      <c r="S286" s="11">
        <f>J286/86400+DATE(1970,1,1)</f>
        <v>40904.738194444442</v>
      </c>
      <c r="T286" s="11">
        <f>I286/86400+DATE(1970,1,1)</f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19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7">
        <f>IF(L287&gt;0,E287/L287,0)</f>
        <v>56.901438721136763</v>
      </c>
      <c r="Q287" t="s">
        <v>8310</v>
      </c>
      <c r="R287" t="s">
        <v>8315</v>
      </c>
      <c r="S287" s="11">
        <f>J287/86400+DATE(1970,1,1)</f>
        <v>41506.756111111114</v>
      </c>
      <c r="T287" s="11">
        <f>I287/86400+DATE(1970,1,1)</f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19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7">
        <f>IF(L288&gt;0,E288/L288,0)</f>
        <v>121.28148148148148</v>
      </c>
      <c r="Q288" t="s">
        <v>8310</v>
      </c>
      <c r="R288" t="s">
        <v>8315</v>
      </c>
      <c r="S288" s="11">
        <f>J288/86400+DATE(1970,1,1)</f>
        <v>41313.816250000003</v>
      </c>
      <c r="T288" s="11">
        <f>I288/86400+DATE(1970,1,1)</f>
        <v>41358.774583333332</v>
      </c>
    </row>
    <row r="289" spans="1:20" ht="45" x14ac:dyDescent="0.25">
      <c r="A289">
        <v>287</v>
      </c>
      <c r="B289" s="1" t="s">
        <v>288</v>
      </c>
      <c r="C289" s="1" t="s">
        <v>4397</v>
      </c>
      <c r="D289" s="19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7">
        <f>IF(L289&gt;0,E289/L289,0)</f>
        <v>91.189655172413794</v>
      </c>
      <c r="Q289" t="s">
        <v>8310</v>
      </c>
      <c r="R289" t="s">
        <v>8315</v>
      </c>
      <c r="S289" s="11">
        <f>J289/86400+DATE(1970,1,1)</f>
        <v>41184.277986111112</v>
      </c>
      <c r="T289" s="11">
        <f>I289/86400+DATE(1970,1,1)</f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19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7">
        <f>IF(L290&gt;0,E290/L290,0)</f>
        <v>115.44812080536913</v>
      </c>
      <c r="Q290" t="s">
        <v>8310</v>
      </c>
      <c r="R290" t="s">
        <v>8315</v>
      </c>
      <c r="S290" s="11">
        <f>J290/86400+DATE(1970,1,1)</f>
        <v>41051.168900462959</v>
      </c>
      <c r="T290" s="11">
        <f>I290/86400+DATE(1970,1,1)</f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19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7">
        <f>IF(L291&gt;0,E291/L291,0)</f>
        <v>67.771551724137936</v>
      </c>
      <c r="Q291" t="s">
        <v>8310</v>
      </c>
      <c r="R291" t="s">
        <v>8315</v>
      </c>
      <c r="S291" s="11">
        <f>J291/86400+DATE(1970,1,1)</f>
        <v>41550.456412037034</v>
      </c>
      <c r="T291" s="11">
        <f>I291/86400+DATE(1970,1,1)</f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19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7">
        <f>IF(L292&gt;0,E292/L292,0)</f>
        <v>28.576190476190476</v>
      </c>
      <c r="Q292" t="s">
        <v>8310</v>
      </c>
      <c r="R292" t="s">
        <v>8315</v>
      </c>
      <c r="S292" s="11">
        <f>J292/86400+DATE(1970,1,1)</f>
        <v>40526.36917824074</v>
      </c>
      <c r="T292" s="11">
        <f>I292/86400+DATE(1970,1,1)</f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19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7">
        <f>IF(L293&gt;0,E293/L293,0)</f>
        <v>46.8828125</v>
      </c>
      <c r="Q293" t="s">
        <v>8310</v>
      </c>
      <c r="R293" t="s">
        <v>8315</v>
      </c>
      <c r="S293" s="11">
        <f>J293/86400+DATE(1970,1,1)</f>
        <v>41376.769050925926</v>
      </c>
      <c r="T293" s="11">
        <f>I293/86400+DATE(1970,1,1)</f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19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7">
        <f>IF(L294&gt;0,E294/L294,0)</f>
        <v>154.42231237322514</v>
      </c>
      <c r="Q294" t="s">
        <v>8310</v>
      </c>
      <c r="R294" t="s">
        <v>8315</v>
      </c>
      <c r="S294" s="11">
        <f>J294/86400+DATE(1970,1,1)</f>
        <v>40812.803229166668</v>
      </c>
      <c r="T294" s="11">
        <f>I294/86400+DATE(1970,1,1)</f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19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7">
        <f>IF(L295&gt;0,E295/L295,0)</f>
        <v>201.22137404580153</v>
      </c>
      <c r="Q295" t="s">
        <v>8310</v>
      </c>
      <c r="R295" t="s">
        <v>8315</v>
      </c>
      <c r="S295" s="11">
        <f>J295/86400+DATE(1970,1,1)</f>
        <v>41719.667986111112</v>
      </c>
      <c r="T295" s="11">
        <f>I295/86400+DATE(1970,1,1)</f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19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7">
        <f>IF(L296&gt;0,E296/L296,0)</f>
        <v>100</v>
      </c>
      <c r="Q296" t="s">
        <v>8310</v>
      </c>
      <c r="R296" t="s">
        <v>8315</v>
      </c>
      <c r="S296" s="11">
        <f>J296/86400+DATE(1970,1,1)</f>
        <v>40343.084421296298</v>
      </c>
      <c r="T296" s="11">
        <f>I296/86400+DATE(1970,1,1)</f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19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7">
        <f>IF(L297&gt;0,E297/L297,0)</f>
        <v>100.08204511278196</v>
      </c>
      <c r="Q297" t="s">
        <v>8310</v>
      </c>
      <c r="R297" t="s">
        <v>8315</v>
      </c>
      <c r="S297" s="11">
        <f>J297/86400+DATE(1970,1,1)</f>
        <v>41519.004733796297</v>
      </c>
      <c r="T297" s="11">
        <f>I297/86400+DATE(1970,1,1)</f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19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7">
        <f>IF(L298&gt;0,E298/L298,0)</f>
        <v>230.08953488372092</v>
      </c>
      <c r="Q298" t="s">
        <v>8310</v>
      </c>
      <c r="R298" t="s">
        <v>8315</v>
      </c>
      <c r="S298" s="11">
        <f>J298/86400+DATE(1970,1,1)</f>
        <v>41134.475497685184</v>
      </c>
      <c r="T298" s="11">
        <f>I298/86400+DATE(1970,1,1)</f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19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7">
        <f>IF(L299&gt;0,E299/L299,0)</f>
        <v>141.74647887323943</v>
      </c>
      <c r="Q299" t="s">
        <v>8310</v>
      </c>
      <c r="R299" t="s">
        <v>8315</v>
      </c>
      <c r="S299" s="11">
        <f>J299/86400+DATE(1970,1,1)</f>
        <v>42089.728020833332</v>
      </c>
      <c r="T299" s="11">
        <f>I299/86400+DATE(1970,1,1)</f>
        <v>42125.165972222225</v>
      </c>
    </row>
    <row r="300" spans="1:20" ht="45" x14ac:dyDescent="0.25">
      <c r="A300">
        <v>298</v>
      </c>
      <c r="B300" s="1" t="s">
        <v>299</v>
      </c>
      <c r="C300" s="1" t="s">
        <v>4408</v>
      </c>
      <c r="D300" s="19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7">
        <f>IF(L300&gt;0,E300/L300,0)</f>
        <v>56.344351395730705</v>
      </c>
      <c r="Q300" t="s">
        <v>8310</v>
      </c>
      <c r="R300" t="s">
        <v>8315</v>
      </c>
      <c r="S300" s="11">
        <f>J300/86400+DATE(1970,1,1)</f>
        <v>41709.463518518518</v>
      </c>
      <c r="T300" s="11">
        <f>I300/86400+DATE(1970,1,1)</f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19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7">
        <f>IF(L301&gt;0,E301/L301,0)</f>
        <v>73.341188524590166</v>
      </c>
      <c r="Q301" t="s">
        <v>8310</v>
      </c>
      <c r="R301" t="s">
        <v>8315</v>
      </c>
      <c r="S301" s="11">
        <f>J301/86400+DATE(1970,1,1)</f>
        <v>40469.225231481483</v>
      </c>
      <c r="T301" s="11">
        <f>I301/86400+DATE(1970,1,1)</f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19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7">
        <f>IF(L302&gt;0,E302/L302,0)</f>
        <v>85.337785234899329</v>
      </c>
      <c r="Q302" t="s">
        <v>8310</v>
      </c>
      <c r="R302" t="s">
        <v>8315</v>
      </c>
      <c r="S302" s="11">
        <f>J302/86400+DATE(1970,1,1)</f>
        <v>40626.959930555553</v>
      </c>
      <c r="T302" s="11">
        <f>I302/86400+DATE(1970,1,1)</f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19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7">
        <f>IF(L303&gt;0,E303/L303,0)</f>
        <v>61.496215139442228</v>
      </c>
      <c r="Q303" t="s">
        <v>8310</v>
      </c>
      <c r="R303" t="s">
        <v>8315</v>
      </c>
      <c r="S303" s="11">
        <f>J303/86400+DATE(1970,1,1)</f>
        <v>41312.737673611111</v>
      </c>
      <c r="T303" s="11">
        <f>I303/86400+DATE(1970,1,1)</f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19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7">
        <f>IF(L304&gt;0,E304/L304,0)</f>
        <v>93.018518518518519</v>
      </c>
      <c r="Q304" t="s">
        <v>8310</v>
      </c>
      <c r="R304" t="s">
        <v>8315</v>
      </c>
      <c r="S304" s="11">
        <f>J304/86400+DATE(1970,1,1)</f>
        <v>40933.856921296298</v>
      </c>
      <c r="T304" s="11">
        <f>I304/86400+DATE(1970,1,1)</f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19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7">
        <f>IF(L305&gt;0,E305/L305,0)</f>
        <v>50.292682926829265</v>
      </c>
      <c r="Q305" t="s">
        <v>8310</v>
      </c>
      <c r="R305" t="s">
        <v>8315</v>
      </c>
      <c r="S305" s="11">
        <f>J305/86400+DATE(1970,1,1)</f>
        <v>41032.071134259255</v>
      </c>
      <c r="T305" s="11">
        <f>I305/86400+DATE(1970,1,1)</f>
        <v>41062.071134259255</v>
      </c>
    </row>
    <row r="306" spans="1:20" ht="45" x14ac:dyDescent="0.25">
      <c r="A306">
        <v>304</v>
      </c>
      <c r="B306" s="1" t="s">
        <v>305</v>
      </c>
      <c r="C306" s="1" t="s">
        <v>4414</v>
      </c>
      <c r="D306" s="19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7">
        <f>IF(L306&gt;0,E306/L306,0)</f>
        <v>106.43243243243244</v>
      </c>
      <c r="Q306" t="s">
        <v>8310</v>
      </c>
      <c r="R306" t="s">
        <v>8315</v>
      </c>
      <c r="S306" s="11">
        <f>J306/86400+DATE(1970,1,1)</f>
        <v>41114.094872685186</v>
      </c>
      <c r="T306" s="11">
        <f>I306/86400+DATE(1970,1,1)</f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19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7">
        <f>IF(L307&gt;0,E307/L307,0)</f>
        <v>51.719576719576722</v>
      </c>
      <c r="Q307" t="s">
        <v>8310</v>
      </c>
      <c r="R307" t="s">
        <v>8315</v>
      </c>
      <c r="S307" s="11">
        <f>J307/86400+DATE(1970,1,1)</f>
        <v>40948.630196759259</v>
      </c>
      <c r="T307" s="11">
        <f>I307/86400+DATE(1970,1,1)</f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19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7">
        <f>IF(L308&gt;0,E308/L308,0)</f>
        <v>36.612499999999997</v>
      </c>
      <c r="Q308" t="s">
        <v>8310</v>
      </c>
      <c r="R308" t="s">
        <v>8315</v>
      </c>
      <c r="S308" s="11">
        <f>J308/86400+DATE(1970,1,1)</f>
        <v>41333.837187500001</v>
      </c>
      <c r="T308" s="11">
        <f>I308/86400+DATE(1970,1,1)</f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 s="19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7">
        <f>IF(L309&gt;0,E309/L309,0)</f>
        <v>42.517361111111114</v>
      </c>
      <c r="Q309" t="s">
        <v>8310</v>
      </c>
      <c r="R309" t="s">
        <v>8315</v>
      </c>
      <c r="S309" s="11">
        <f>J309/86400+DATE(1970,1,1)</f>
        <v>41282.944456018522</v>
      </c>
      <c r="T309" s="11">
        <f>I309/86400+DATE(1970,1,1)</f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19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7">
        <f>IF(L310&gt;0,E310/L310,0)</f>
        <v>62.712871287128714</v>
      </c>
      <c r="Q310" t="s">
        <v>8310</v>
      </c>
      <c r="R310" t="s">
        <v>8315</v>
      </c>
      <c r="S310" s="11">
        <f>J310/86400+DATE(1970,1,1)</f>
        <v>40567.694560185184</v>
      </c>
      <c r="T310" s="11">
        <f>I310/86400+DATE(1970,1,1)</f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19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7">
        <f>IF(L311&gt;0,E311/L311,0)</f>
        <v>89.957983193277315</v>
      </c>
      <c r="Q311" t="s">
        <v>8310</v>
      </c>
      <c r="R311" t="s">
        <v>8315</v>
      </c>
      <c r="S311" s="11">
        <f>J311/86400+DATE(1970,1,1)</f>
        <v>41134.751550925925</v>
      </c>
      <c r="T311" s="11">
        <f>I311/86400+DATE(1970,1,1)</f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19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7">
        <f>IF(L312&gt;0,E312/L312,0)</f>
        <v>28.924722222222222</v>
      </c>
      <c r="Q312" t="s">
        <v>8310</v>
      </c>
      <c r="R312" t="s">
        <v>8315</v>
      </c>
      <c r="S312" s="11">
        <f>J312/86400+DATE(1970,1,1)</f>
        <v>40821.183136574073</v>
      </c>
      <c r="T312" s="11">
        <f>I312/86400+DATE(1970,1,1)</f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19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7">
        <f>IF(L313&gt;0,E313/L313,0)</f>
        <v>138.8022</v>
      </c>
      <c r="Q313" t="s">
        <v>8310</v>
      </c>
      <c r="R313" t="s">
        <v>8315</v>
      </c>
      <c r="S313" s="11">
        <f>J313/86400+DATE(1970,1,1)</f>
        <v>40868.219814814816</v>
      </c>
      <c r="T313" s="11">
        <f>I313/86400+DATE(1970,1,1)</f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19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7">
        <f>IF(L314&gt;0,E314/L314,0)</f>
        <v>61.301369863013697</v>
      </c>
      <c r="Q314" t="s">
        <v>8310</v>
      </c>
      <c r="R314" t="s">
        <v>8315</v>
      </c>
      <c r="S314" s="11">
        <f>J314/86400+DATE(1970,1,1)</f>
        <v>41348.877685185187</v>
      </c>
      <c r="T314" s="11">
        <f>I314/86400+DATE(1970,1,1)</f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19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7">
        <f>IF(L315&gt;0,E315/L315,0)</f>
        <v>80.202702702702709</v>
      </c>
      <c r="Q315" t="s">
        <v>8310</v>
      </c>
      <c r="R315" t="s">
        <v>8315</v>
      </c>
      <c r="S315" s="11">
        <f>J315/86400+DATE(1970,1,1)</f>
        <v>40357.227939814817</v>
      </c>
      <c r="T315" s="11">
        <f>I315/86400+DATE(1970,1,1)</f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19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7">
        <f>IF(L316&gt;0,E316/L316,0)</f>
        <v>32.095833333333331</v>
      </c>
      <c r="Q316" t="s">
        <v>8310</v>
      </c>
      <c r="R316" t="s">
        <v>8315</v>
      </c>
      <c r="S316" s="11">
        <f>J316/86400+DATE(1970,1,1)</f>
        <v>41304.833194444444</v>
      </c>
      <c r="T316" s="11">
        <f>I316/86400+DATE(1970,1,1)</f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19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7">
        <f>IF(L317&gt;0,E317/L317,0)</f>
        <v>200.88888888888889</v>
      </c>
      <c r="Q317" t="s">
        <v>8310</v>
      </c>
      <c r="R317" t="s">
        <v>8315</v>
      </c>
      <c r="S317" s="11">
        <f>J317/86400+DATE(1970,1,1)</f>
        <v>41113.77238425926</v>
      </c>
      <c r="T317" s="11">
        <f>I317/86400+DATE(1970,1,1)</f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19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7">
        <f>IF(L318&gt;0,E318/L318,0)</f>
        <v>108.01265822784811</v>
      </c>
      <c r="Q318" t="s">
        <v>8310</v>
      </c>
      <c r="R318" t="s">
        <v>8315</v>
      </c>
      <c r="S318" s="11">
        <f>J318/86400+DATE(1970,1,1)</f>
        <v>41950.923576388886</v>
      </c>
      <c r="T318" s="11">
        <f>I318/86400+DATE(1970,1,1)</f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19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7">
        <f>IF(L319&gt;0,E319/L319,0)</f>
        <v>95.699367088607602</v>
      </c>
      <c r="Q319" t="s">
        <v>8310</v>
      </c>
      <c r="R319" t="s">
        <v>8315</v>
      </c>
      <c r="S319" s="11">
        <f>J319/86400+DATE(1970,1,1)</f>
        <v>41589.676886574074</v>
      </c>
      <c r="T319" s="11">
        <f>I319/86400+DATE(1970,1,1)</f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19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7">
        <f>IF(L320&gt;0,E320/L320,0)</f>
        <v>49.880281690140848</v>
      </c>
      <c r="Q320" t="s">
        <v>8310</v>
      </c>
      <c r="R320" t="s">
        <v>8315</v>
      </c>
      <c r="S320" s="11">
        <f>J320/86400+DATE(1970,1,1)</f>
        <v>41330.038784722223</v>
      </c>
      <c r="T320" s="11">
        <f>I320/86400+DATE(1970,1,1)</f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19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7">
        <f>IF(L321&gt;0,E321/L321,0)</f>
        <v>110.47058823529412</v>
      </c>
      <c r="Q321" t="s">
        <v>8310</v>
      </c>
      <c r="R321" t="s">
        <v>8315</v>
      </c>
      <c r="S321" s="11">
        <f>J321/86400+DATE(1970,1,1)</f>
        <v>40123.83829861111</v>
      </c>
      <c r="T321" s="11">
        <f>I321/86400+DATE(1970,1,1)</f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19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7">
        <f>IF(L322&gt;0,E322/L322,0)</f>
        <v>134.91139240506328</v>
      </c>
      <c r="Q322" t="s">
        <v>8310</v>
      </c>
      <c r="R322" t="s">
        <v>8315</v>
      </c>
      <c r="S322" s="11">
        <f>J322/86400+DATE(1970,1,1)</f>
        <v>42331.551307870366</v>
      </c>
      <c r="T322" s="11">
        <f>I322/86400+DATE(1970,1,1)</f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19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7">
        <f>IF(L323&gt;0,E323/L323,0)</f>
        <v>106.62314540059347</v>
      </c>
      <c r="Q323" t="s">
        <v>8310</v>
      </c>
      <c r="R323" t="s">
        <v>8315</v>
      </c>
      <c r="S323" s="11">
        <f>J323/86400+DATE(1970,1,1)</f>
        <v>42647.446597222224</v>
      </c>
      <c r="T323" s="11">
        <f>I323/86400+DATE(1970,1,1)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19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7">
        <f>IF(L324&gt;0,E324/L324,0)</f>
        <v>145.04301075268816</v>
      </c>
      <c r="Q324" t="s">
        <v>8310</v>
      </c>
      <c r="R324" t="s">
        <v>8315</v>
      </c>
      <c r="S324" s="11">
        <f>J324/86400+DATE(1970,1,1)</f>
        <v>42473.57</v>
      </c>
      <c r="T324" s="11">
        <f>I324/86400+DATE(1970,1,1)</f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19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7">
        <f>IF(L325&gt;0,E325/L325,0)</f>
        <v>114.58620689655173</v>
      </c>
      <c r="Q325" t="s">
        <v>8310</v>
      </c>
      <c r="R325" t="s">
        <v>8315</v>
      </c>
      <c r="S325" s="11">
        <f>J325/86400+DATE(1970,1,1)</f>
        <v>42697.32136574074</v>
      </c>
      <c r="T325" s="11">
        <f>I325/86400+DATE(1970,1,1)</f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19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7">
        <f>IF(L326&gt;0,E326/L326,0)</f>
        <v>105.3170731707317</v>
      </c>
      <c r="Q326" t="s">
        <v>8310</v>
      </c>
      <c r="R326" t="s">
        <v>8315</v>
      </c>
      <c r="S326" s="11">
        <f>J326/86400+DATE(1970,1,1)</f>
        <v>42184.626250000001</v>
      </c>
      <c r="T326" s="11">
        <f>I326/86400+DATE(1970,1,1)</f>
        <v>42217.626250000001</v>
      </c>
    </row>
    <row r="327" spans="1:20" ht="60" x14ac:dyDescent="0.25">
      <c r="A327">
        <v>325</v>
      </c>
      <c r="B327" s="1" t="s">
        <v>326</v>
      </c>
      <c r="C327" s="1" t="s">
        <v>4435</v>
      </c>
      <c r="D327" s="19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7">
        <f>IF(L327&gt;0,E327/L327,0)</f>
        <v>70.921195652173907</v>
      </c>
      <c r="Q327" t="s">
        <v>8310</v>
      </c>
      <c r="R327" t="s">
        <v>8315</v>
      </c>
      <c r="S327" s="11">
        <f>J327/86400+DATE(1970,1,1)</f>
        <v>42689.187881944439</v>
      </c>
      <c r="T327" s="11">
        <f>I327/86400+DATE(1970,1,1)</f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19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7">
        <f>IF(L328&gt;0,E328/L328,0)</f>
        <v>147.17167680278018</v>
      </c>
      <c r="Q328" t="s">
        <v>8310</v>
      </c>
      <c r="R328" t="s">
        <v>8315</v>
      </c>
      <c r="S328" s="11">
        <f>J328/86400+DATE(1970,1,1)</f>
        <v>42775.314884259264</v>
      </c>
      <c r="T328" s="11">
        <f>I328/86400+DATE(1970,1,1)</f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19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7">
        <f>IF(L329&gt;0,E329/L329,0)</f>
        <v>160.47058823529412</v>
      </c>
      <c r="Q329" t="s">
        <v>8310</v>
      </c>
      <c r="R329" t="s">
        <v>8315</v>
      </c>
      <c r="S329" s="11">
        <f>J329/86400+DATE(1970,1,1)</f>
        <v>42058.235289351855</v>
      </c>
      <c r="T329" s="11">
        <f>I329/86400+DATE(1970,1,1)</f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19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7">
        <f>IF(L330&gt;0,E330/L330,0)</f>
        <v>156.04578313253012</v>
      </c>
      <c r="Q330" t="s">
        <v>8310</v>
      </c>
      <c r="R330" t="s">
        <v>8315</v>
      </c>
      <c r="S330" s="11">
        <f>J330/86400+DATE(1970,1,1)</f>
        <v>42278.946620370371</v>
      </c>
      <c r="T330" s="11">
        <f>I330/86400+DATE(1970,1,1)</f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19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7">
        <f>IF(L331&gt;0,E331/L331,0)</f>
        <v>63.17365269461078</v>
      </c>
      <c r="Q331" t="s">
        <v>8310</v>
      </c>
      <c r="R331" t="s">
        <v>8315</v>
      </c>
      <c r="S331" s="11">
        <f>J331/86400+DATE(1970,1,1)</f>
        <v>42291.46674768519</v>
      </c>
      <c r="T331" s="11">
        <f>I331/86400+DATE(1970,1,1)</f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19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7">
        <f>IF(L332&gt;0,E332/L332,0)</f>
        <v>104.82352941176471</v>
      </c>
      <c r="Q332" t="s">
        <v>8310</v>
      </c>
      <c r="R332" t="s">
        <v>8315</v>
      </c>
      <c r="S332" s="11">
        <f>J332/86400+DATE(1970,1,1)</f>
        <v>41379.515775462962</v>
      </c>
      <c r="T332" s="11">
        <f>I332/86400+DATE(1970,1,1)</f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19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7">
        <f>IF(L333&gt;0,E333/L333,0)</f>
        <v>97.356164383561648</v>
      </c>
      <c r="Q333" t="s">
        <v>8310</v>
      </c>
      <c r="R333" t="s">
        <v>8315</v>
      </c>
      <c r="S333" s="11">
        <f>J333/86400+DATE(1970,1,1)</f>
        <v>42507.581412037034</v>
      </c>
      <c r="T333" s="11">
        <f>I333/86400+DATE(1970,1,1)</f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19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7">
        <f>IF(L334&gt;0,E334/L334,0)</f>
        <v>203.63063063063063</v>
      </c>
      <c r="Q334" t="s">
        <v>8310</v>
      </c>
      <c r="R334" t="s">
        <v>8315</v>
      </c>
      <c r="S334" s="11">
        <f>J334/86400+DATE(1970,1,1)</f>
        <v>42263.680289351847</v>
      </c>
      <c r="T334" s="11">
        <f>I334/86400+DATE(1970,1,1)</f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19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7">
        <f>IF(L335&gt;0,E335/L335,0)</f>
        <v>188.31203007518798</v>
      </c>
      <c r="Q335" t="s">
        <v>8310</v>
      </c>
      <c r="R335" t="s">
        <v>8315</v>
      </c>
      <c r="S335" s="11">
        <f>J335/86400+DATE(1970,1,1)</f>
        <v>42437.636469907404</v>
      </c>
      <c r="T335" s="11">
        <f>I335/86400+DATE(1970,1,1)</f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19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7">
        <f>IF(L336&gt;0,E336/L336,0)</f>
        <v>146.65217391304347</v>
      </c>
      <c r="Q336" t="s">
        <v>8310</v>
      </c>
      <c r="R336" t="s">
        <v>8315</v>
      </c>
      <c r="S336" s="11">
        <f>J336/86400+DATE(1970,1,1)</f>
        <v>42101.682372685187</v>
      </c>
      <c r="T336" s="11">
        <f>I336/86400+DATE(1970,1,1)</f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19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7">
        <f>IF(L337&gt;0,E337/L337,0)</f>
        <v>109.1875</v>
      </c>
      <c r="Q337" t="s">
        <v>8310</v>
      </c>
      <c r="R337" t="s">
        <v>8315</v>
      </c>
      <c r="S337" s="11">
        <f>J337/86400+DATE(1970,1,1)</f>
        <v>42101.737442129626</v>
      </c>
      <c r="T337" s="11">
        <f>I337/86400+DATE(1970,1,1)</f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19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7">
        <f>IF(L338&gt;0,E338/L338,0)</f>
        <v>59.249046653144013</v>
      </c>
      <c r="Q338" t="s">
        <v>8310</v>
      </c>
      <c r="R338" t="s">
        <v>8315</v>
      </c>
      <c r="S338" s="11">
        <f>J338/86400+DATE(1970,1,1)</f>
        <v>42291.596273148149</v>
      </c>
      <c r="T338" s="11">
        <f>I338/86400+DATE(1970,1,1)</f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19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7">
        <f>IF(L339&gt;0,E339/L339,0)</f>
        <v>97.904838709677421</v>
      </c>
      <c r="Q339" t="s">
        <v>8310</v>
      </c>
      <c r="R339" t="s">
        <v>8315</v>
      </c>
      <c r="S339" s="11">
        <f>J339/86400+DATE(1970,1,1)</f>
        <v>42047.128564814819</v>
      </c>
      <c r="T339" s="11">
        <f>I339/86400+DATE(1970,1,1)</f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19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7">
        <f>IF(L340&gt;0,E340/L340,0)</f>
        <v>70.000169491525426</v>
      </c>
      <c r="Q340" t="s">
        <v>8310</v>
      </c>
      <c r="R340" t="s">
        <v>8315</v>
      </c>
      <c r="S340" s="11">
        <f>J340/86400+DATE(1970,1,1)</f>
        <v>42559.755671296298</v>
      </c>
      <c r="T340" s="11">
        <f>I340/86400+DATE(1970,1,1)</f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19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7">
        <f>IF(L341&gt;0,E341/L341,0)</f>
        <v>72.865168539325836</v>
      </c>
      <c r="Q341" t="s">
        <v>8310</v>
      </c>
      <c r="R341" t="s">
        <v>8315</v>
      </c>
      <c r="S341" s="11">
        <f>J341/86400+DATE(1970,1,1)</f>
        <v>42093.760046296295</v>
      </c>
      <c r="T341" s="11">
        <f>I341/86400+DATE(1970,1,1)</f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19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7">
        <f>IF(L342&gt;0,E342/L342,0)</f>
        <v>146.34782608695653</v>
      </c>
      <c r="Q342" t="s">
        <v>8310</v>
      </c>
      <c r="R342" t="s">
        <v>8315</v>
      </c>
      <c r="S342" s="11">
        <f>J342/86400+DATE(1970,1,1)</f>
        <v>42772.669062500005</v>
      </c>
      <c r="T342" s="11">
        <f>I342/86400+DATE(1970,1,1)</f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19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7">
        <f>IF(L343&gt;0,E343/L343,0)</f>
        <v>67.909090909090907</v>
      </c>
      <c r="Q343" t="s">
        <v>8310</v>
      </c>
      <c r="R343" t="s">
        <v>8315</v>
      </c>
      <c r="S343" s="11">
        <f>J343/86400+DATE(1970,1,1)</f>
        <v>41894.879606481481</v>
      </c>
      <c r="T343" s="11">
        <f>I343/86400+DATE(1970,1,1)</f>
        <v>41913.165972222225</v>
      </c>
    </row>
    <row r="344" spans="1:20" ht="45" x14ac:dyDescent="0.25">
      <c r="A344">
        <v>342</v>
      </c>
      <c r="B344" s="1" t="s">
        <v>343</v>
      </c>
      <c r="C344" s="1" t="s">
        <v>4452</v>
      </c>
      <c r="D344" s="19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7">
        <f>IF(L344&gt;0,E344/L344,0)</f>
        <v>169.85083076923075</v>
      </c>
      <c r="Q344" t="s">
        <v>8310</v>
      </c>
      <c r="R344" t="s">
        <v>8315</v>
      </c>
      <c r="S344" s="11">
        <f>J344/86400+DATE(1970,1,1)</f>
        <v>42459.780844907407</v>
      </c>
      <c r="T344" s="11">
        <f>I344/86400+DATE(1970,1,1)</f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19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7">
        <f>IF(L345&gt;0,E345/L345,0)</f>
        <v>58.413339694656486</v>
      </c>
      <c r="Q345" t="s">
        <v>8310</v>
      </c>
      <c r="R345" t="s">
        <v>8315</v>
      </c>
      <c r="S345" s="11">
        <f>J345/86400+DATE(1970,1,1)</f>
        <v>41926.73778935185</v>
      </c>
      <c r="T345" s="11">
        <f>I345/86400+DATE(1970,1,1)</f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19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7">
        <f>IF(L346&gt;0,E346/L346,0)</f>
        <v>119.99298245614035</v>
      </c>
      <c r="Q346" t="s">
        <v>8310</v>
      </c>
      <c r="R346" t="s">
        <v>8315</v>
      </c>
      <c r="S346" s="11">
        <f>J346/86400+DATE(1970,1,1)</f>
        <v>42111.970995370371</v>
      </c>
      <c r="T346" s="11">
        <f>I346/86400+DATE(1970,1,1)</f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19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7">
        <f>IF(L347&gt;0,E347/L347,0)</f>
        <v>99.860335195530723</v>
      </c>
      <c r="Q347" t="s">
        <v>8310</v>
      </c>
      <c r="R347" t="s">
        <v>8315</v>
      </c>
      <c r="S347" s="11">
        <f>J347/86400+DATE(1970,1,1)</f>
        <v>42114.944328703699</v>
      </c>
      <c r="T347" s="11">
        <f>I347/86400+DATE(1970,1,1)</f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19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7">
        <f>IF(L348&gt;0,E348/L348,0)</f>
        <v>90.579148936170213</v>
      </c>
      <c r="Q348" t="s">
        <v>8310</v>
      </c>
      <c r="R348" t="s">
        <v>8315</v>
      </c>
      <c r="S348" s="11">
        <f>J348/86400+DATE(1970,1,1)</f>
        <v>42261.500243055554</v>
      </c>
      <c r="T348" s="11">
        <f>I348/86400+DATE(1970,1,1)</f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19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7">
        <f>IF(L349&gt;0,E349/L349,0)</f>
        <v>117.77361477572559</v>
      </c>
      <c r="Q349" t="s">
        <v>8310</v>
      </c>
      <c r="R349" t="s">
        <v>8315</v>
      </c>
      <c r="S349" s="11">
        <f>J349/86400+DATE(1970,1,1)</f>
        <v>42292.495474537034</v>
      </c>
      <c r="T349" s="11">
        <f>I349/86400+DATE(1970,1,1)</f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19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7">
        <f>IF(L350&gt;0,E350/L350,0)</f>
        <v>86.554621848739501</v>
      </c>
      <c r="Q350" t="s">
        <v>8310</v>
      </c>
      <c r="R350" t="s">
        <v>8315</v>
      </c>
      <c r="S350" s="11">
        <f>J350/86400+DATE(1970,1,1)</f>
        <v>42207.58699074074</v>
      </c>
      <c r="T350" s="11">
        <f>I350/86400+DATE(1970,1,1)</f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19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7">
        <f>IF(L351&gt;0,E351/L351,0)</f>
        <v>71.899281437125751</v>
      </c>
      <c r="Q351" t="s">
        <v>8310</v>
      </c>
      <c r="R351" t="s">
        <v>8315</v>
      </c>
      <c r="S351" s="11">
        <f>J351/86400+DATE(1970,1,1)</f>
        <v>42760.498935185184</v>
      </c>
      <c r="T351" s="11">
        <f>I351/86400+DATE(1970,1,1)</f>
        <v>42790.498935185184</v>
      </c>
    </row>
    <row r="352" spans="1:20" ht="60" x14ac:dyDescent="0.25">
      <c r="A352">
        <v>350</v>
      </c>
      <c r="B352" s="1" t="s">
        <v>351</v>
      </c>
      <c r="C352" s="1" t="s">
        <v>4460</v>
      </c>
      <c r="D352" s="19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7">
        <f>IF(L352&gt;0,E352/L352,0)</f>
        <v>129.81900452488688</v>
      </c>
      <c r="Q352" t="s">
        <v>8310</v>
      </c>
      <c r="R352" t="s">
        <v>8315</v>
      </c>
      <c r="S352" s="11">
        <f>J352/86400+DATE(1970,1,1)</f>
        <v>42586.066076388888</v>
      </c>
      <c r="T352" s="11">
        <f>I352/86400+DATE(1970,1,1)</f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19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7">
        <f>IF(L353&gt;0,E353/L353,0)</f>
        <v>44.912863070539416</v>
      </c>
      <c r="Q353" t="s">
        <v>8310</v>
      </c>
      <c r="R353" t="s">
        <v>8315</v>
      </c>
      <c r="S353" s="11">
        <f>J353/86400+DATE(1970,1,1)</f>
        <v>42427.964745370366</v>
      </c>
      <c r="T353" s="11">
        <f>I353/86400+DATE(1970,1,1)</f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19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7">
        <f>IF(L354&gt;0,E354/L354,0)</f>
        <v>40.755244755244753</v>
      </c>
      <c r="Q354" t="s">
        <v>8310</v>
      </c>
      <c r="R354" t="s">
        <v>8315</v>
      </c>
      <c r="S354" s="11">
        <f>J354/86400+DATE(1970,1,1)</f>
        <v>41890.167453703703</v>
      </c>
      <c r="T354" s="11">
        <f>I354/86400+DATE(1970,1,1)</f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19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7">
        <f>IF(L355&gt;0,E355/L355,0)</f>
        <v>103.52394779771615</v>
      </c>
      <c r="Q355" t="s">
        <v>8310</v>
      </c>
      <c r="R355" t="s">
        <v>8315</v>
      </c>
      <c r="S355" s="11">
        <f>J355/86400+DATE(1970,1,1)</f>
        <v>42297.791886574079</v>
      </c>
      <c r="T355" s="11">
        <f>I355/86400+DATE(1970,1,1)</f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19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7">
        <f>IF(L356&gt;0,E356/L356,0)</f>
        <v>125.44827586206897</v>
      </c>
      <c r="Q356" t="s">
        <v>8310</v>
      </c>
      <c r="R356" t="s">
        <v>8315</v>
      </c>
      <c r="S356" s="11">
        <f>J356/86400+DATE(1970,1,1)</f>
        <v>42438.827789351853</v>
      </c>
      <c r="T356" s="11">
        <f>I356/86400+DATE(1970,1,1)</f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19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7">
        <f>IF(L357&gt;0,E357/L357,0)</f>
        <v>246.60606060606059</v>
      </c>
      <c r="Q357" t="s">
        <v>8310</v>
      </c>
      <c r="R357" t="s">
        <v>8315</v>
      </c>
      <c r="S357" s="11">
        <f>J357/86400+DATE(1970,1,1)</f>
        <v>41943.293912037036</v>
      </c>
      <c r="T357" s="11">
        <f>I357/86400+DATE(1970,1,1)</f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19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7">
        <f>IF(L358&gt;0,E358/L358,0)</f>
        <v>79.401340206185566</v>
      </c>
      <c r="Q358" t="s">
        <v>8310</v>
      </c>
      <c r="R358" t="s">
        <v>8315</v>
      </c>
      <c r="S358" s="11">
        <f>J358/86400+DATE(1970,1,1)</f>
        <v>42415.803159722222</v>
      </c>
      <c r="T358" s="11">
        <f>I358/86400+DATE(1970,1,1)</f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19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7">
        <f>IF(L359&gt;0,E359/L359,0)</f>
        <v>86.138613861386133</v>
      </c>
      <c r="Q359" t="s">
        <v>8310</v>
      </c>
      <c r="R359" t="s">
        <v>8315</v>
      </c>
      <c r="S359" s="11">
        <f>J359/86400+DATE(1970,1,1)</f>
        <v>42078.222187499996</v>
      </c>
      <c r="T359" s="11">
        <f>I359/86400+DATE(1970,1,1)</f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19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7">
        <f>IF(L360&gt;0,E360/L360,0)</f>
        <v>193.04868913857678</v>
      </c>
      <c r="Q360" t="s">
        <v>8310</v>
      </c>
      <c r="R360" t="s">
        <v>8315</v>
      </c>
      <c r="S360" s="11">
        <f>J360/86400+DATE(1970,1,1)</f>
        <v>42507.860196759255</v>
      </c>
      <c r="T360" s="11">
        <f>I360/86400+DATE(1970,1,1)</f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19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7">
        <f>IF(L361&gt;0,E361/L361,0)</f>
        <v>84.023178807947019</v>
      </c>
      <c r="Q361" t="s">
        <v>8310</v>
      </c>
      <c r="R361" t="s">
        <v>8315</v>
      </c>
      <c r="S361" s="11">
        <f>J361/86400+DATE(1970,1,1)</f>
        <v>41935.070486111115</v>
      </c>
      <c r="T361" s="11">
        <f>I361/86400+DATE(1970,1,1)</f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19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7">
        <f>IF(L362&gt;0,E362/L362,0)</f>
        <v>139.82758620689654</v>
      </c>
      <c r="Q362" t="s">
        <v>8310</v>
      </c>
      <c r="R362" t="s">
        <v>8315</v>
      </c>
      <c r="S362" s="11">
        <f>J362/86400+DATE(1970,1,1)</f>
        <v>42163.897916666669</v>
      </c>
      <c r="T362" s="11">
        <f>I362/86400+DATE(1970,1,1)</f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19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7">
        <f>IF(L363&gt;0,E363/L363,0)</f>
        <v>109.82189265536722</v>
      </c>
      <c r="Q363" t="s">
        <v>8310</v>
      </c>
      <c r="R363" t="s">
        <v>8315</v>
      </c>
      <c r="S363" s="11">
        <f>J363/86400+DATE(1970,1,1)</f>
        <v>41936.001226851848</v>
      </c>
      <c r="T363" s="11">
        <f>I363/86400+DATE(1970,1,1)</f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19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7">
        <f>IF(L364&gt;0,E364/L364,0)</f>
        <v>139.53488372093022</v>
      </c>
      <c r="Q364" t="s">
        <v>8310</v>
      </c>
      <c r="R364" t="s">
        <v>8315</v>
      </c>
      <c r="S364" s="11">
        <f>J364/86400+DATE(1970,1,1)</f>
        <v>41837.210543981484</v>
      </c>
      <c r="T364" s="11">
        <f>I364/86400+DATE(1970,1,1)</f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19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7">
        <f>IF(L365&gt;0,E365/L365,0)</f>
        <v>347.84615384615387</v>
      </c>
      <c r="Q365" t="s">
        <v>8310</v>
      </c>
      <c r="R365" t="s">
        <v>8315</v>
      </c>
      <c r="S365" s="11">
        <f>J365/86400+DATE(1970,1,1)</f>
        <v>40255.744629629626</v>
      </c>
      <c r="T365" s="11">
        <f>I365/86400+DATE(1970,1,1)</f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19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7">
        <f>IF(L366&gt;0,E366/L366,0)</f>
        <v>68.24159292035398</v>
      </c>
      <c r="Q366" t="s">
        <v>8310</v>
      </c>
      <c r="R366" t="s">
        <v>8315</v>
      </c>
      <c r="S366" s="11">
        <f>J366/86400+DATE(1970,1,1)</f>
        <v>41780.859629629631</v>
      </c>
      <c r="T366" s="11">
        <f>I366/86400+DATE(1970,1,1)</f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19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7">
        <f>IF(L367&gt;0,E367/L367,0)</f>
        <v>239.93846153846152</v>
      </c>
      <c r="Q367" t="s">
        <v>8310</v>
      </c>
      <c r="R367" t="s">
        <v>8315</v>
      </c>
      <c r="S367" s="11">
        <f>J367/86400+DATE(1970,1,1)</f>
        <v>41668.606469907405</v>
      </c>
      <c r="T367" s="11">
        <f>I367/86400+DATE(1970,1,1)</f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19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7">
        <f>IF(L368&gt;0,E368/L368,0)</f>
        <v>287.31343283582089</v>
      </c>
      <c r="Q368" t="s">
        <v>8310</v>
      </c>
      <c r="R368" t="s">
        <v>8315</v>
      </c>
      <c r="S368" s="11">
        <f>J368/86400+DATE(1970,1,1)</f>
        <v>41019.793032407411</v>
      </c>
      <c r="T368" s="11">
        <f>I368/86400+DATE(1970,1,1)</f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19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7">
        <f>IF(L369&gt;0,E369/L369,0)</f>
        <v>86.84882352941176</v>
      </c>
      <c r="Q369" t="s">
        <v>8310</v>
      </c>
      <c r="R369" t="s">
        <v>8315</v>
      </c>
      <c r="S369" s="11">
        <f>J369/86400+DATE(1970,1,1)</f>
        <v>41355.577291666668</v>
      </c>
      <c r="T369" s="11">
        <f>I369/86400+DATE(1970,1,1)</f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19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7">
        <f>IF(L370&gt;0,E370/L370,0)</f>
        <v>81.84905660377359</v>
      </c>
      <c r="Q370" t="s">
        <v>8310</v>
      </c>
      <c r="R370" t="s">
        <v>8315</v>
      </c>
      <c r="S370" s="11">
        <f>J370/86400+DATE(1970,1,1)</f>
        <v>42043.605578703704</v>
      </c>
      <c r="T370" s="11">
        <f>I370/86400+DATE(1970,1,1)</f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19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7">
        <f>IF(L371&gt;0,E371/L371,0)</f>
        <v>42.874970059880241</v>
      </c>
      <c r="Q371" t="s">
        <v>8310</v>
      </c>
      <c r="R371" t="s">
        <v>8315</v>
      </c>
      <c r="S371" s="11">
        <f>J371/86400+DATE(1970,1,1)</f>
        <v>40893.551724537036</v>
      </c>
      <c r="T371" s="11">
        <f>I371/86400+DATE(1970,1,1)</f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19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7">
        <f>IF(L372&gt;0,E372/L372,0)</f>
        <v>709.41860465116281</v>
      </c>
      <c r="Q372" t="s">
        <v>8310</v>
      </c>
      <c r="R372" t="s">
        <v>8315</v>
      </c>
      <c r="S372" s="11">
        <f>J372/86400+DATE(1970,1,1)</f>
        <v>42711.795138888891</v>
      </c>
      <c r="T372" s="11">
        <f>I372/86400+DATE(1970,1,1)</f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19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7">
        <f>IF(L373&gt;0,E373/L373,0)</f>
        <v>161.25517890772127</v>
      </c>
      <c r="Q373" t="s">
        <v>8310</v>
      </c>
      <c r="R373" t="s">
        <v>8315</v>
      </c>
      <c r="S373" s="11">
        <f>J373/86400+DATE(1970,1,1)</f>
        <v>41261.767812500002</v>
      </c>
      <c r="T373" s="11">
        <f>I373/86400+DATE(1970,1,1)</f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19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7">
        <f>IF(L374&gt;0,E374/L374,0)</f>
        <v>41.777777777777779</v>
      </c>
      <c r="Q374" t="s">
        <v>8310</v>
      </c>
      <c r="R374" t="s">
        <v>8315</v>
      </c>
      <c r="S374" s="11">
        <f>J374/86400+DATE(1970,1,1)</f>
        <v>42425.576898148152</v>
      </c>
      <c r="T374" s="11">
        <f>I374/86400+DATE(1970,1,1)</f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19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7">
        <f>IF(L375&gt;0,E375/L375,0)</f>
        <v>89.887640449438209</v>
      </c>
      <c r="Q375" t="s">
        <v>8310</v>
      </c>
      <c r="R375" t="s">
        <v>8315</v>
      </c>
      <c r="S375" s="11">
        <f>J375/86400+DATE(1970,1,1)</f>
        <v>41078.91201388889</v>
      </c>
      <c r="T375" s="11">
        <f>I375/86400+DATE(1970,1,1)</f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19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7">
        <f>IF(L376&gt;0,E376/L376,0)</f>
        <v>45.051724137931032</v>
      </c>
      <c r="Q376" t="s">
        <v>8310</v>
      </c>
      <c r="R376" t="s">
        <v>8315</v>
      </c>
      <c r="S376" s="11">
        <f>J376/86400+DATE(1970,1,1)</f>
        <v>40757.889247685183</v>
      </c>
      <c r="T376" s="11">
        <f>I376/86400+DATE(1970,1,1)</f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19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7">
        <f>IF(L377&gt;0,E377/L377,0)</f>
        <v>42.857142857142854</v>
      </c>
      <c r="Q377" t="s">
        <v>8310</v>
      </c>
      <c r="R377" t="s">
        <v>8315</v>
      </c>
      <c r="S377" s="11">
        <f>J377/86400+DATE(1970,1,1)</f>
        <v>41657.985081018516</v>
      </c>
      <c r="T377" s="11">
        <f>I377/86400+DATE(1970,1,1)</f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19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7">
        <f>IF(L378&gt;0,E378/L378,0)</f>
        <v>54.083333333333336</v>
      </c>
      <c r="Q378" t="s">
        <v>8310</v>
      </c>
      <c r="R378" t="s">
        <v>8315</v>
      </c>
      <c r="S378" s="11">
        <f>J378/86400+DATE(1970,1,1)</f>
        <v>42576.452731481477</v>
      </c>
      <c r="T378" s="11">
        <f>I378/86400+DATE(1970,1,1)</f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19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7">
        <f>IF(L379&gt;0,E379/L379,0)</f>
        <v>103.21804511278195</v>
      </c>
      <c r="Q379" t="s">
        <v>8310</v>
      </c>
      <c r="R379" t="s">
        <v>8315</v>
      </c>
      <c r="S379" s="11">
        <f>J379/86400+DATE(1970,1,1)</f>
        <v>42292.250787037032</v>
      </c>
      <c r="T379" s="11">
        <f>I379/86400+DATE(1970,1,1)</f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19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7">
        <f>IF(L380&gt;0,E380/L380,0)</f>
        <v>40.397590361445786</v>
      </c>
      <c r="Q380" t="s">
        <v>8310</v>
      </c>
      <c r="R380" t="s">
        <v>8315</v>
      </c>
      <c r="S380" s="11">
        <f>J380/86400+DATE(1970,1,1)</f>
        <v>42370.571851851855</v>
      </c>
      <c r="T380" s="11">
        <f>I380/86400+DATE(1970,1,1)</f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19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7">
        <f>IF(L381&gt;0,E381/L381,0)</f>
        <v>116.85906040268456</v>
      </c>
      <c r="Q381" t="s">
        <v>8310</v>
      </c>
      <c r="R381" t="s">
        <v>8315</v>
      </c>
      <c r="S381" s="11">
        <f>J381/86400+DATE(1970,1,1)</f>
        <v>40987.688333333332</v>
      </c>
      <c r="T381" s="11">
        <f>I381/86400+DATE(1970,1,1)</f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19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7">
        <f>IF(L382&gt;0,E382/L382,0)</f>
        <v>115.51020408163265</v>
      </c>
      <c r="Q382" t="s">
        <v>8310</v>
      </c>
      <c r="R382" t="s">
        <v>8315</v>
      </c>
      <c r="S382" s="11">
        <f>J382/86400+DATE(1970,1,1)</f>
        <v>42367.719814814816</v>
      </c>
      <c r="T382" s="11">
        <f>I382/86400+DATE(1970,1,1)</f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19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7">
        <f>IF(L383&gt;0,E383/L383,0)</f>
        <v>104.31274900398407</v>
      </c>
      <c r="Q383" t="s">
        <v>8310</v>
      </c>
      <c r="R383" t="s">
        <v>8315</v>
      </c>
      <c r="S383" s="11">
        <f>J383/86400+DATE(1970,1,1)</f>
        <v>41085.698113425926</v>
      </c>
      <c r="T383" s="11">
        <f>I383/86400+DATE(1970,1,1)</f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19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7">
        <f>IF(L384&gt;0,E384/L384,0)</f>
        <v>69.772727272727266</v>
      </c>
      <c r="Q384" t="s">
        <v>8310</v>
      </c>
      <c r="R384" t="s">
        <v>8315</v>
      </c>
      <c r="S384" s="11">
        <f>J384/86400+DATE(1970,1,1)</f>
        <v>41144.709490740745</v>
      </c>
      <c r="T384" s="11">
        <f>I384/86400+DATE(1970,1,1)</f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19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7">
        <f>IF(L385&gt;0,E385/L385,0)</f>
        <v>43.020833333333336</v>
      </c>
      <c r="Q385" t="s">
        <v>8310</v>
      </c>
      <c r="R385" t="s">
        <v>8315</v>
      </c>
      <c r="S385" s="11">
        <f>J385/86400+DATE(1970,1,1)</f>
        <v>41755.117581018516</v>
      </c>
      <c r="T385" s="11">
        <f>I385/86400+DATE(1970,1,1)</f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19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7">
        <f>IF(L386&gt;0,E386/L386,0)</f>
        <v>58.540469973890339</v>
      </c>
      <c r="Q386" t="s">
        <v>8310</v>
      </c>
      <c r="R386" t="s">
        <v>8315</v>
      </c>
      <c r="S386" s="11">
        <f>J386/86400+DATE(1970,1,1)</f>
        <v>41980.781793981485</v>
      </c>
      <c r="T386" s="11">
        <f>I386/86400+DATE(1970,1,1)</f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19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7">
        <f>IF(L387&gt;0,E387/L387,0)</f>
        <v>111.79535864978902</v>
      </c>
      <c r="Q387" t="s">
        <v>8310</v>
      </c>
      <c r="R387" t="s">
        <v>8315</v>
      </c>
      <c r="S387" s="11">
        <f>J387/86400+DATE(1970,1,1)</f>
        <v>41934.584502314814</v>
      </c>
      <c r="T387" s="11">
        <f>I387/86400+DATE(1970,1,1)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19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7">
        <f>IF(L388&gt;0,E388/L388,0)</f>
        <v>46.230769230769234</v>
      </c>
      <c r="Q388" t="s">
        <v>8310</v>
      </c>
      <c r="R388" t="s">
        <v>8315</v>
      </c>
      <c r="S388" s="11">
        <f>J388/86400+DATE(1970,1,1)</f>
        <v>42211.951284722221</v>
      </c>
      <c r="T388" s="11">
        <f>I388/86400+DATE(1970,1,1)</f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19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7">
        <f>IF(L389&gt;0,E389/L389,0)</f>
        <v>144.69039145907473</v>
      </c>
      <c r="Q389" t="s">
        <v>8310</v>
      </c>
      <c r="R389" t="s">
        <v>8315</v>
      </c>
      <c r="S389" s="11">
        <f>J389/86400+DATE(1970,1,1)</f>
        <v>42200.67659722222</v>
      </c>
      <c r="T389" s="11">
        <f>I389/86400+DATE(1970,1,1)</f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19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7">
        <f>IF(L390&gt;0,E390/L390,0)</f>
        <v>88.845070422535215</v>
      </c>
      <c r="Q390" t="s">
        <v>8310</v>
      </c>
      <c r="R390" t="s">
        <v>8315</v>
      </c>
      <c r="S390" s="11">
        <f>J390/86400+DATE(1970,1,1)</f>
        <v>42549.076157407406</v>
      </c>
      <c r="T390" s="11">
        <f>I390/86400+DATE(1970,1,1)</f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19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7">
        <f>IF(L391&gt;0,E391/L391,0)</f>
        <v>81.75107284768211</v>
      </c>
      <c r="Q391" t="s">
        <v>8310</v>
      </c>
      <c r="R391" t="s">
        <v>8315</v>
      </c>
      <c r="S391" s="11">
        <f>J391/86400+DATE(1970,1,1)</f>
        <v>41674.063078703708</v>
      </c>
      <c r="T391" s="11">
        <f>I391/86400+DATE(1970,1,1)</f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19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7">
        <f>IF(L392&gt;0,E392/L392,0)</f>
        <v>71.428571428571431</v>
      </c>
      <c r="Q392" t="s">
        <v>8310</v>
      </c>
      <c r="R392" t="s">
        <v>8315</v>
      </c>
      <c r="S392" s="11">
        <f>J392/86400+DATE(1970,1,1)</f>
        <v>42112.036712962959</v>
      </c>
      <c r="T392" s="11">
        <f>I392/86400+DATE(1970,1,1)</f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19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7">
        <f>IF(L393&gt;0,E393/L393,0)</f>
        <v>104.25906735751295</v>
      </c>
      <c r="Q393" t="s">
        <v>8310</v>
      </c>
      <c r="R393" t="s">
        <v>8315</v>
      </c>
      <c r="S393" s="11">
        <f>J393/86400+DATE(1970,1,1)</f>
        <v>40865.042256944442</v>
      </c>
      <c r="T393" s="11">
        <f>I393/86400+DATE(1970,1,1)</f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19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7">
        <f>IF(L394&gt;0,E394/L394,0)</f>
        <v>90.616504854368927</v>
      </c>
      <c r="Q394" t="s">
        <v>8310</v>
      </c>
      <c r="R394" t="s">
        <v>8315</v>
      </c>
      <c r="S394" s="11">
        <f>J394/86400+DATE(1970,1,1)</f>
        <v>40763.717256944445</v>
      </c>
      <c r="T394" s="11">
        <f>I394/86400+DATE(1970,1,1)</f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19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7">
        <f>IF(L395&gt;0,E395/L395,0)</f>
        <v>157.33048433048432</v>
      </c>
      <c r="Q395" t="s">
        <v>8310</v>
      </c>
      <c r="R395" t="s">
        <v>8315</v>
      </c>
      <c r="S395" s="11">
        <f>J395/86400+DATE(1970,1,1)</f>
        <v>41526.708935185183</v>
      </c>
      <c r="T395" s="11">
        <f>I395/86400+DATE(1970,1,1)</f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19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7">
        <f>IF(L396&gt;0,E396/L396,0)</f>
        <v>105.18</v>
      </c>
      <c r="Q396" t="s">
        <v>8310</v>
      </c>
      <c r="R396" t="s">
        <v>8315</v>
      </c>
      <c r="S396" s="11">
        <f>J396/86400+DATE(1970,1,1)</f>
        <v>42417.818078703705</v>
      </c>
      <c r="T396" s="11">
        <f>I396/86400+DATE(1970,1,1)</f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19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7">
        <f>IF(L397&gt;0,E397/L397,0)</f>
        <v>58.719836956521746</v>
      </c>
      <c r="Q397" t="s">
        <v>8310</v>
      </c>
      <c r="R397" t="s">
        <v>8315</v>
      </c>
      <c r="S397" s="11">
        <f>J397/86400+DATE(1970,1,1)</f>
        <v>40990.909259259257</v>
      </c>
      <c r="T397" s="11">
        <f>I397/86400+DATE(1970,1,1)</f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19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7">
        <f>IF(L398&gt;0,E398/L398,0)</f>
        <v>81.632653061224488</v>
      </c>
      <c r="Q398" t="s">
        <v>8310</v>
      </c>
      <c r="R398" t="s">
        <v>8315</v>
      </c>
      <c r="S398" s="11">
        <f>J398/86400+DATE(1970,1,1)</f>
        <v>41082.564884259264</v>
      </c>
      <c r="T398" s="11">
        <f>I398/86400+DATE(1970,1,1)</f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19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7">
        <f>IF(L399&gt;0,E399/L399,0)</f>
        <v>56.460043668122275</v>
      </c>
      <c r="Q399" t="s">
        <v>8310</v>
      </c>
      <c r="R399" t="s">
        <v>8315</v>
      </c>
      <c r="S399" s="11">
        <f>J399/86400+DATE(1970,1,1)</f>
        <v>40379.776435185187</v>
      </c>
      <c r="T399" s="11">
        <f>I399/86400+DATE(1970,1,1)</f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19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7">
        <f>IF(L400&gt;0,E400/L400,0)</f>
        <v>140.1044776119403</v>
      </c>
      <c r="Q400" t="s">
        <v>8310</v>
      </c>
      <c r="R400" t="s">
        <v>8315</v>
      </c>
      <c r="S400" s="11">
        <f>J400/86400+DATE(1970,1,1)</f>
        <v>42078.793124999997</v>
      </c>
      <c r="T400" s="11">
        <f>I400/86400+DATE(1970,1,1)</f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19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7">
        <f>IF(L401&gt;0,E401/L401,0)</f>
        <v>224.85263157894738</v>
      </c>
      <c r="Q401" t="s">
        <v>8310</v>
      </c>
      <c r="R401" t="s">
        <v>8315</v>
      </c>
      <c r="S401" s="11">
        <f>J401/86400+DATE(1970,1,1)</f>
        <v>42687.875775462962</v>
      </c>
      <c r="T401" s="11">
        <f>I401/86400+DATE(1970,1,1)</f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19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7">
        <f>IF(L402&gt;0,E402/L402,0)</f>
        <v>181.13306451612902</v>
      </c>
      <c r="Q402" t="s">
        <v>8310</v>
      </c>
      <c r="R402" t="s">
        <v>8315</v>
      </c>
      <c r="S402" s="11">
        <f>J402/86400+DATE(1970,1,1)</f>
        <v>41745.635960648149</v>
      </c>
      <c r="T402" s="11">
        <f>I402/86400+DATE(1970,1,1)</f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19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7">
        <f>IF(L403&gt;0,E403/L403,0)</f>
        <v>711.04109589041093</v>
      </c>
      <c r="Q403" t="s">
        <v>8310</v>
      </c>
      <c r="R403" t="s">
        <v>8315</v>
      </c>
      <c r="S403" s="11">
        <f>J403/86400+DATE(1970,1,1)</f>
        <v>40732.842245370368</v>
      </c>
      <c r="T403" s="11">
        <f>I403/86400+DATE(1970,1,1)</f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19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7">
        <f>IF(L404&gt;0,E404/L404,0)</f>
        <v>65.883720930232556</v>
      </c>
      <c r="Q404" t="s">
        <v>8310</v>
      </c>
      <c r="R404" t="s">
        <v>8315</v>
      </c>
      <c r="S404" s="11">
        <f>J404/86400+DATE(1970,1,1)</f>
        <v>42292.539548611108</v>
      </c>
      <c r="T404" s="11">
        <f>I404/86400+DATE(1970,1,1)</f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19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7">
        <f>IF(L405&gt;0,E405/L405,0)</f>
        <v>75.185714285714283</v>
      </c>
      <c r="Q405" t="s">
        <v>8310</v>
      </c>
      <c r="R405" t="s">
        <v>8315</v>
      </c>
      <c r="S405" s="11">
        <f>J405/86400+DATE(1970,1,1)</f>
        <v>40718.310659722221</v>
      </c>
      <c r="T405" s="11">
        <f>I405/86400+DATE(1970,1,1)</f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19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7">
        <f>IF(L406&gt;0,E406/L406,0)</f>
        <v>133.14391143911439</v>
      </c>
      <c r="Q406" t="s">
        <v>8310</v>
      </c>
      <c r="R406" t="s">
        <v>8315</v>
      </c>
      <c r="S406" s="11">
        <f>J406/86400+DATE(1970,1,1)</f>
        <v>41646.628032407403</v>
      </c>
      <c r="T406" s="11">
        <f>I406/86400+DATE(1970,1,1)</f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19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7">
        <f>IF(L407&gt;0,E407/L407,0)</f>
        <v>55.2</v>
      </c>
      <c r="Q407" t="s">
        <v>8310</v>
      </c>
      <c r="R407" t="s">
        <v>8315</v>
      </c>
      <c r="S407" s="11">
        <f>J407/86400+DATE(1970,1,1)</f>
        <v>41674.08494212963</v>
      </c>
      <c r="T407" s="11">
        <f>I407/86400+DATE(1970,1,1)</f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19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7">
        <f>IF(L408&gt;0,E408/L408,0)</f>
        <v>86.163714285714292</v>
      </c>
      <c r="Q408" t="s">
        <v>8310</v>
      </c>
      <c r="R408" t="s">
        <v>8315</v>
      </c>
      <c r="S408" s="11">
        <f>J408/86400+DATE(1970,1,1)</f>
        <v>40638.162465277775</v>
      </c>
      <c r="T408" s="11">
        <f>I408/86400+DATE(1970,1,1)</f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19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7">
        <f>IF(L409&gt;0,E409/L409,0)</f>
        <v>92.318181818181813</v>
      </c>
      <c r="Q409" t="s">
        <v>8310</v>
      </c>
      <c r="R409" t="s">
        <v>8315</v>
      </c>
      <c r="S409" s="11">
        <f>J409/86400+DATE(1970,1,1)</f>
        <v>40806.870949074073</v>
      </c>
      <c r="T409" s="11">
        <f>I409/86400+DATE(1970,1,1)</f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19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7">
        <f>IF(L410&gt;0,E410/L410,0)</f>
        <v>160.16473684210527</v>
      </c>
      <c r="Q410" t="s">
        <v>8310</v>
      </c>
      <c r="R410" t="s">
        <v>8315</v>
      </c>
      <c r="S410" s="11">
        <f>J410/86400+DATE(1970,1,1)</f>
        <v>41543.735995370371</v>
      </c>
      <c r="T410" s="11">
        <f>I410/86400+DATE(1970,1,1)</f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19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7">
        <f>IF(L411&gt;0,E411/L411,0)</f>
        <v>45.6</v>
      </c>
      <c r="Q411" t="s">
        <v>8310</v>
      </c>
      <c r="R411" t="s">
        <v>8315</v>
      </c>
      <c r="S411" s="11">
        <f>J411/86400+DATE(1970,1,1)</f>
        <v>42543.862777777773</v>
      </c>
      <c r="T411" s="11">
        <f>I411/86400+DATE(1970,1,1)</f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19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7">
        <f>IF(L412&gt;0,E412/L412,0)</f>
        <v>183.28571428571428</v>
      </c>
      <c r="Q412" t="s">
        <v>8310</v>
      </c>
      <c r="R412" t="s">
        <v>8315</v>
      </c>
      <c r="S412" s="11">
        <f>J412/86400+DATE(1970,1,1)</f>
        <v>42113.981446759259</v>
      </c>
      <c r="T412" s="11">
        <f>I412/86400+DATE(1970,1,1)</f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19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7">
        <f>IF(L413&gt;0,E413/L413,0)</f>
        <v>125.78838174273859</v>
      </c>
      <c r="Q413" t="s">
        <v>8310</v>
      </c>
      <c r="R413" t="s">
        <v>8315</v>
      </c>
      <c r="S413" s="11">
        <f>J413/86400+DATE(1970,1,1)</f>
        <v>41598.17597222222</v>
      </c>
      <c r="T413" s="11">
        <f>I413/86400+DATE(1970,1,1)</f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19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7">
        <f>IF(L414&gt;0,E414/L414,0)</f>
        <v>57.654545454545456</v>
      </c>
      <c r="Q414" t="s">
        <v>8310</v>
      </c>
      <c r="R414" t="s">
        <v>8315</v>
      </c>
      <c r="S414" s="11">
        <f>J414/86400+DATE(1970,1,1)</f>
        <v>41099.742800925924</v>
      </c>
      <c r="T414" s="11">
        <f>I414/86400+DATE(1970,1,1)</f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19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7">
        <f>IF(L415&gt;0,E415/L415,0)</f>
        <v>78.660818713450297</v>
      </c>
      <c r="Q415" t="s">
        <v>8310</v>
      </c>
      <c r="R415" t="s">
        <v>8315</v>
      </c>
      <c r="S415" s="11">
        <f>J415/86400+DATE(1970,1,1)</f>
        <v>41079.877442129626</v>
      </c>
      <c r="T415" s="11">
        <f>I415/86400+DATE(1970,1,1)</f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19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7">
        <f>IF(L416&gt;0,E416/L416,0)</f>
        <v>91.480769230769226</v>
      </c>
      <c r="Q416" t="s">
        <v>8310</v>
      </c>
      <c r="R416" t="s">
        <v>8315</v>
      </c>
      <c r="S416" s="11">
        <f>J416/86400+DATE(1970,1,1)</f>
        <v>41529.063252314816</v>
      </c>
      <c r="T416" s="11">
        <f>I416/86400+DATE(1970,1,1)</f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19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7">
        <f>IF(L417&gt;0,E417/L417,0)</f>
        <v>68.09809523809524</v>
      </c>
      <c r="Q417" t="s">
        <v>8310</v>
      </c>
      <c r="R417" t="s">
        <v>8315</v>
      </c>
      <c r="S417" s="11">
        <f>J417/86400+DATE(1970,1,1)</f>
        <v>41904.851875</v>
      </c>
      <c r="T417" s="11">
        <f>I417/86400+DATE(1970,1,1)</f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19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7">
        <f>IF(L418&gt;0,E418/L418,0)</f>
        <v>48.086800000000004</v>
      </c>
      <c r="Q418" t="s">
        <v>8310</v>
      </c>
      <c r="R418" t="s">
        <v>8315</v>
      </c>
      <c r="S418" s="11">
        <f>J418/86400+DATE(1970,1,1)</f>
        <v>41648.396192129629</v>
      </c>
      <c r="T418" s="11">
        <f>I418/86400+DATE(1970,1,1)</f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19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7">
        <f>IF(L419&gt;0,E419/L419,0)</f>
        <v>202.42307692307693</v>
      </c>
      <c r="Q419" t="s">
        <v>8310</v>
      </c>
      <c r="R419" t="s">
        <v>8315</v>
      </c>
      <c r="S419" s="11">
        <f>J419/86400+DATE(1970,1,1)</f>
        <v>41360.970601851848</v>
      </c>
      <c r="T419" s="11">
        <f>I419/86400+DATE(1970,1,1)</f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19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7">
        <f>IF(L420&gt;0,E420/L420,0)</f>
        <v>216.75</v>
      </c>
      <c r="Q420" t="s">
        <v>8310</v>
      </c>
      <c r="R420" t="s">
        <v>8315</v>
      </c>
      <c r="S420" s="11">
        <f>J420/86400+DATE(1970,1,1)</f>
        <v>42178.282372685186</v>
      </c>
      <c r="T420" s="11">
        <f>I420/86400+DATE(1970,1,1)</f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19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7">
        <f>IF(L421&gt;0,E421/L421,0)</f>
        <v>110.06849315068493</v>
      </c>
      <c r="Q421" t="s">
        <v>8310</v>
      </c>
      <c r="R421" t="s">
        <v>8315</v>
      </c>
      <c r="S421" s="11">
        <f>J421/86400+DATE(1970,1,1)</f>
        <v>41394.842442129629</v>
      </c>
      <c r="T421" s="11">
        <f>I421/86400+DATE(1970,1,1)</f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19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7">
        <f>IF(L422&gt;0,E422/L422,0)</f>
        <v>4.833333333333333</v>
      </c>
      <c r="Q422" t="s">
        <v>8310</v>
      </c>
      <c r="R422" t="s">
        <v>8316</v>
      </c>
      <c r="S422" s="11">
        <f>J422/86400+DATE(1970,1,1)</f>
        <v>41682.23646990741</v>
      </c>
      <c r="T422" s="11">
        <f>I422/86400+DATE(1970,1,1)</f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19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7">
        <f>IF(L423&gt;0,E423/L423,0)</f>
        <v>50.166666666666664</v>
      </c>
      <c r="Q423" t="s">
        <v>8310</v>
      </c>
      <c r="R423" t="s">
        <v>8316</v>
      </c>
      <c r="S423" s="11">
        <f>J423/86400+DATE(1970,1,1)</f>
        <v>42177.491388888884</v>
      </c>
      <c r="T423" s="11">
        <f>I423/86400+DATE(1970,1,1)</f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19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7">
        <f>IF(L424&gt;0,E424/L424,0)</f>
        <v>35.833333333333336</v>
      </c>
      <c r="Q424" t="s">
        <v>8310</v>
      </c>
      <c r="R424" t="s">
        <v>8316</v>
      </c>
      <c r="S424" s="11">
        <f>J424/86400+DATE(1970,1,1)</f>
        <v>41863.260381944448</v>
      </c>
      <c r="T424" s="11">
        <f>I424/86400+DATE(1970,1,1)</f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19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7">
        <f>IF(L425&gt;0,E425/L425,0)</f>
        <v>11.76923076923077</v>
      </c>
      <c r="Q425" t="s">
        <v>8310</v>
      </c>
      <c r="R425" t="s">
        <v>8316</v>
      </c>
      <c r="S425" s="11">
        <f>J425/86400+DATE(1970,1,1)</f>
        <v>41400.92627314815</v>
      </c>
      <c r="T425" s="11">
        <f>I425/86400+DATE(1970,1,1)</f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19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7">
        <f>IF(L426&gt;0,E426/L426,0)</f>
        <v>40.78</v>
      </c>
      <c r="Q426" t="s">
        <v>8310</v>
      </c>
      <c r="R426" t="s">
        <v>8316</v>
      </c>
      <c r="S426" s="11">
        <f>J426/86400+DATE(1970,1,1)</f>
        <v>40934.376145833332</v>
      </c>
      <c r="T426" s="11">
        <f>I426/86400+DATE(1970,1,1)</f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19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7">
        <f>IF(L427&gt;0,E427/L427,0)</f>
        <v>3</v>
      </c>
      <c r="Q427" t="s">
        <v>8310</v>
      </c>
      <c r="R427" t="s">
        <v>8316</v>
      </c>
      <c r="S427" s="11">
        <f>J427/86400+DATE(1970,1,1)</f>
        <v>42275.861157407402</v>
      </c>
      <c r="T427" s="11">
        <f>I427/86400+DATE(1970,1,1)</f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19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7">
        <f>IF(L428&gt;0,E428/L428,0)</f>
        <v>16.625</v>
      </c>
      <c r="Q428" t="s">
        <v>8310</v>
      </c>
      <c r="R428" t="s">
        <v>8316</v>
      </c>
      <c r="S428" s="11">
        <f>J428/86400+DATE(1970,1,1)</f>
        <v>42400.711967592593</v>
      </c>
      <c r="T428" s="11">
        <f>I428/86400+DATE(1970,1,1)</f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19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7">
        <f>IF(L429&gt;0,E429/L429,0)</f>
        <v>0</v>
      </c>
      <c r="Q429" t="s">
        <v>8310</v>
      </c>
      <c r="R429" t="s">
        <v>8316</v>
      </c>
      <c r="S429" s="11">
        <f>J429/86400+DATE(1970,1,1)</f>
        <v>42285.90902777778</v>
      </c>
      <c r="T429" s="11">
        <f>I429/86400+DATE(1970,1,1)</f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19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7">
        <f>IF(L430&gt;0,E430/L430,0)</f>
        <v>52</v>
      </c>
      <c r="Q430" t="s">
        <v>8310</v>
      </c>
      <c r="R430" t="s">
        <v>8316</v>
      </c>
      <c r="S430" s="11">
        <f>J430/86400+DATE(1970,1,1)</f>
        <v>41778.766724537039</v>
      </c>
      <c r="T430" s="11">
        <f>I430/86400+DATE(1970,1,1)</f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19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7">
        <f>IF(L431&gt;0,E431/L431,0)</f>
        <v>0</v>
      </c>
      <c r="Q431" t="s">
        <v>8310</v>
      </c>
      <c r="R431" t="s">
        <v>8316</v>
      </c>
      <c r="S431" s="11">
        <f>J431/86400+DATE(1970,1,1)</f>
        <v>40070.901412037041</v>
      </c>
      <c r="T431" s="11">
        <f>I431/86400+DATE(1970,1,1)</f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19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7">
        <f>IF(L432&gt;0,E432/L432,0)</f>
        <v>4.8</v>
      </c>
      <c r="Q432" t="s">
        <v>8310</v>
      </c>
      <c r="R432" t="s">
        <v>8316</v>
      </c>
      <c r="S432" s="11">
        <f>J432/86400+DATE(1970,1,1)</f>
        <v>41513.107256944444</v>
      </c>
      <c r="T432" s="11">
        <f>I432/86400+DATE(1970,1,1)</f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19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7">
        <f>IF(L433&gt;0,E433/L433,0)</f>
        <v>51.875</v>
      </c>
      <c r="Q433" t="s">
        <v>8310</v>
      </c>
      <c r="R433" t="s">
        <v>8316</v>
      </c>
      <c r="S433" s="11">
        <f>J433/86400+DATE(1970,1,1)</f>
        <v>42526.871331018519</v>
      </c>
      <c r="T433" s="11">
        <f>I433/86400+DATE(1970,1,1)</f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19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7">
        <f>IF(L434&gt;0,E434/L434,0)</f>
        <v>71.25</v>
      </c>
      <c r="Q434" t="s">
        <v>8310</v>
      </c>
      <c r="R434" t="s">
        <v>8316</v>
      </c>
      <c r="S434" s="11">
        <f>J434/86400+DATE(1970,1,1)</f>
        <v>42238.726631944446</v>
      </c>
      <c r="T434" s="11">
        <f>I434/86400+DATE(1970,1,1)</f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19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7">
        <f>IF(L435&gt;0,E435/L435,0)</f>
        <v>0</v>
      </c>
      <c r="Q435" t="s">
        <v>8310</v>
      </c>
      <c r="R435" t="s">
        <v>8316</v>
      </c>
      <c r="S435" s="11">
        <f>J435/86400+DATE(1970,1,1)</f>
        <v>42228.629884259259</v>
      </c>
      <c r="T435" s="11">
        <f>I435/86400+DATE(1970,1,1)</f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19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7">
        <f>IF(L436&gt;0,E436/L436,0)</f>
        <v>62.5</v>
      </c>
      <c r="Q436" t="s">
        <v>8310</v>
      </c>
      <c r="R436" t="s">
        <v>8316</v>
      </c>
      <c r="S436" s="11">
        <f>J436/86400+DATE(1970,1,1)</f>
        <v>41576.834513888891</v>
      </c>
      <c r="T436" s="11">
        <f>I436/86400+DATE(1970,1,1)</f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19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7">
        <f>IF(L437&gt;0,E437/L437,0)</f>
        <v>1</v>
      </c>
      <c r="Q437" t="s">
        <v>8310</v>
      </c>
      <c r="R437" t="s">
        <v>8316</v>
      </c>
      <c r="S437" s="11">
        <f>J437/86400+DATE(1970,1,1)</f>
        <v>41500.747453703705</v>
      </c>
      <c r="T437" s="11">
        <f>I437/86400+DATE(1970,1,1)</f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19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7">
        <f>IF(L438&gt;0,E438/L438,0)</f>
        <v>0</v>
      </c>
      <c r="Q438" t="s">
        <v>8310</v>
      </c>
      <c r="R438" t="s">
        <v>8316</v>
      </c>
      <c r="S438" s="11">
        <f>J438/86400+DATE(1970,1,1)</f>
        <v>41456.36241898148</v>
      </c>
      <c r="T438" s="11">
        <f>I438/86400+DATE(1970,1,1)</f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19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7">
        <f>IF(L439&gt;0,E439/L439,0)</f>
        <v>0</v>
      </c>
      <c r="Q439" t="s">
        <v>8310</v>
      </c>
      <c r="R439" t="s">
        <v>8316</v>
      </c>
      <c r="S439" s="11">
        <f>J439/86400+DATE(1970,1,1)</f>
        <v>42591.31858796296</v>
      </c>
      <c r="T439" s="11">
        <f>I439/86400+DATE(1970,1,1)</f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19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7">
        <f>IF(L440&gt;0,E440/L440,0)</f>
        <v>170.54545454545453</v>
      </c>
      <c r="Q440" t="s">
        <v>8310</v>
      </c>
      <c r="R440" t="s">
        <v>8316</v>
      </c>
      <c r="S440" s="11">
        <f>J440/86400+DATE(1970,1,1)</f>
        <v>42296.261087962965</v>
      </c>
      <c r="T440" s="11">
        <f>I440/86400+DATE(1970,1,1)</f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19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7">
        <f>IF(L441&gt;0,E441/L441,0)</f>
        <v>0</v>
      </c>
      <c r="Q441" t="s">
        <v>8310</v>
      </c>
      <c r="R441" t="s">
        <v>8316</v>
      </c>
      <c r="S441" s="11">
        <f>J441/86400+DATE(1970,1,1)</f>
        <v>41919.761782407411</v>
      </c>
      <c r="T441" s="11">
        <f>I441/86400+DATE(1970,1,1)</f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19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7">
        <f>IF(L442&gt;0,E442/L442,0)</f>
        <v>5</v>
      </c>
      <c r="Q442" t="s">
        <v>8310</v>
      </c>
      <c r="R442" t="s">
        <v>8316</v>
      </c>
      <c r="S442" s="11">
        <f>J442/86400+DATE(1970,1,1)</f>
        <v>42423.985567129625</v>
      </c>
      <c r="T442" s="11">
        <f>I442/86400+DATE(1970,1,1)</f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19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7">
        <f>IF(L443&gt;0,E443/L443,0)</f>
        <v>0</v>
      </c>
      <c r="Q443" t="s">
        <v>8310</v>
      </c>
      <c r="R443" t="s">
        <v>8316</v>
      </c>
      <c r="S443" s="11">
        <f>J443/86400+DATE(1970,1,1)</f>
        <v>41550.793935185182</v>
      </c>
      <c r="T443" s="11">
        <f>I443/86400+DATE(1970,1,1)</f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19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7">
        <f>IF(L444&gt;0,E444/L444,0)</f>
        <v>393.58823529411762</v>
      </c>
      <c r="Q444" t="s">
        <v>8310</v>
      </c>
      <c r="R444" t="s">
        <v>8316</v>
      </c>
      <c r="S444" s="11">
        <f>J444/86400+DATE(1970,1,1)</f>
        <v>42024.888692129629</v>
      </c>
      <c r="T444" s="11">
        <f>I444/86400+DATE(1970,1,1)</f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19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7">
        <f>IF(L445&gt;0,E445/L445,0)</f>
        <v>5</v>
      </c>
      <c r="Q445" t="s">
        <v>8310</v>
      </c>
      <c r="R445" t="s">
        <v>8316</v>
      </c>
      <c r="S445" s="11">
        <f>J445/86400+DATE(1970,1,1)</f>
        <v>41650.015057870369</v>
      </c>
      <c r="T445" s="11">
        <f>I445/86400+DATE(1970,1,1)</f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19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7">
        <f>IF(L446&gt;0,E446/L446,0)</f>
        <v>50</v>
      </c>
      <c r="Q446" t="s">
        <v>8310</v>
      </c>
      <c r="R446" t="s">
        <v>8316</v>
      </c>
      <c r="S446" s="11">
        <f>J446/86400+DATE(1970,1,1)</f>
        <v>40894.906956018516</v>
      </c>
      <c r="T446" s="11">
        <f>I446/86400+DATE(1970,1,1)</f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19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7">
        <f>IF(L447&gt;0,E447/L447,0)</f>
        <v>1</v>
      </c>
      <c r="Q447" t="s">
        <v>8310</v>
      </c>
      <c r="R447" t="s">
        <v>8316</v>
      </c>
      <c r="S447" s="11">
        <f>J447/86400+DATE(1970,1,1)</f>
        <v>42130.335358796292</v>
      </c>
      <c r="T447" s="11">
        <f>I447/86400+DATE(1970,1,1)</f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19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7">
        <f>IF(L448&gt;0,E448/L448,0)</f>
        <v>47.875</v>
      </c>
      <c r="Q448" t="s">
        <v>8310</v>
      </c>
      <c r="R448" t="s">
        <v>8316</v>
      </c>
      <c r="S448" s="11">
        <f>J448/86400+DATE(1970,1,1)</f>
        <v>42037.083564814813</v>
      </c>
      <c r="T448" s="11">
        <f>I448/86400+DATE(1970,1,1)</f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19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7">
        <f>IF(L449&gt;0,E449/L449,0)</f>
        <v>5</v>
      </c>
      <c r="Q449" t="s">
        <v>8310</v>
      </c>
      <c r="R449" t="s">
        <v>8316</v>
      </c>
      <c r="S449" s="11">
        <f>J449/86400+DATE(1970,1,1)</f>
        <v>41331.555127314816</v>
      </c>
      <c r="T449" s="11">
        <f>I449/86400+DATE(1970,1,1)</f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19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7">
        <f>IF(L450&gt;0,E450/L450,0)</f>
        <v>20.502500000000001</v>
      </c>
      <c r="Q450" t="s">
        <v>8310</v>
      </c>
      <c r="R450" t="s">
        <v>8316</v>
      </c>
      <c r="S450" s="11">
        <f>J450/86400+DATE(1970,1,1)</f>
        <v>41753.758043981477</v>
      </c>
      <c r="T450" s="11">
        <f>I450/86400+DATE(1970,1,1)</f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19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7">
        <f>IF(L451&gt;0,E451/L451,0)</f>
        <v>9</v>
      </c>
      <c r="Q451" t="s">
        <v>8310</v>
      </c>
      <c r="R451" t="s">
        <v>8316</v>
      </c>
      <c r="S451" s="11">
        <f>J451/86400+DATE(1970,1,1)</f>
        <v>41534.568113425928</v>
      </c>
      <c r="T451" s="11">
        <f>I451/86400+DATE(1970,1,1)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19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7">
        <f>IF(L452&gt;0,E452/L452,0)</f>
        <v>56.571428571428569</v>
      </c>
      <c r="Q452" t="s">
        <v>8310</v>
      </c>
      <c r="R452" t="s">
        <v>8316</v>
      </c>
      <c r="S452" s="11">
        <f>J452/86400+DATE(1970,1,1)</f>
        <v>41654.946759259255</v>
      </c>
      <c r="T452" s="11">
        <f>I452/86400+DATE(1970,1,1)</f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19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7">
        <f>IF(L453&gt;0,E453/L453,0)</f>
        <v>0</v>
      </c>
      <c r="Q453" t="s">
        <v>8310</v>
      </c>
      <c r="R453" t="s">
        <v>8316</v>
      </c>
      <c r="S453" s="11">
        <f>J453/86400+DATE(1970,1,1)</f>
        <v>41634.715173611112</v>
      </c>
      <c r="T453" s="11">
        <f>I453/86400+DATE(1970,1,1)</f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19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7">
        <f>IF(L454&gt;0,E454/L454,0)</f>
        <v>40</v>
      </c>
      <c r="Q454" t="s">
        <v>8310</v>
      </c>
      <c r="R454" t="s">
        <v>8316</v>
      </c>
      <c r="S454" s="11">
        <f>J454/86400+DATE(1970,1,1)</f>
        <v>42107.703877314816</v>
      </c>
      <c r="T454" s="11">
        <f>I454/86400+DATE(1970,1,1)</f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19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7">
        <f>IF(L455&gt;0,E455/L455,0)</f>
        <v>13</v>
      </c>
      <c r="Q455" t="s">
        <v>8310</v>
      </c>
      <c r="R455" t="s">
        <v>8316</v>
      </c>
      <c r="S455" s="11">
        <f>J455/86400+DATE(1970,1,1)</f>
        <v>42038.824988425928</v>
      </c>
      <c r="T455" s="11">
        <f>I455/86400+DATE(1970,1,1)</f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19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7">
        <f>IF(L456&gt;0,E456/L456,0)</f>
        <v>16.399999999999999</v>
      </c>
      <c r="Q456" t="s">
        <v>8310</v>
      </c>
      <c r="R456" t="s">
        <v>8316</v>
      </c>
      <c r="S456" s="11">
        <f>J456/86400+DATE(1970,1,1)</f>
        <v>41938.717256944445</v>
      </c>
      <c r="T456" s="11">
        <f>I456/86400+DATE(1970,1,1)</f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19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7">
        <f>IF(L457&gt;0,E457/L457,0)</f>
        <v>22.5</v>
      </c>
      <c r="Q457" t="s">
        <v>8310</v>
      </c>
      <c r="R457" t="s">
        <v>8316</v>
      </c>
      <c r="S457" s="11">
        <f>J457/86400+DATE(1970,1,1)</f>
        <v>40971.002569444448</v>
      </c>
      <c r="T457" s="11">
        <f>I457/86400+DATE(1970,1,1)</f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19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7">
        <f>IF(L458&gt;0,E458/L458,0)</f>
        <v>20.333333333333332</v>
      </c>
      <c r="Q458" t="s">
        <v>8310</v>
      </c>
      <c r="R458" t="s">
        <v>8316</v>
      </c>
      <c r="S458" s="11">
        <f>J458/86400+DATE(1970,1,1)</f>
        <v>41547.694456018522</v>
      </c>
      <c r="T458" s="11">
        <f>I458/86400+DATE(1970,1,1)</f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19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7">
        <f>IF(L459&gt;0,E459/L459,0)</f>
        <v>0</v>
      </c>
      <c r="Q459" t="s">
        <v>8310</v>
      </c>
      <c r="R459" t="s">
        <v>8316</v>
      </c>
      <c r="S459" s="11">
        <f>J459/86400+DATE(1970,1,1)</f>
        <v>41837.767500000002</v>
      </c>
      <c r="T459" s="11">
        <f>I459/86400+DATE(1970,1,1)</f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19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7">
        <f>IF(L460&gt;0,E460/L460,0)</f>
        <v>16.755102040816325</v>
      </c>
      <c r="Q460" t="s">
        <v>8310</v>
      </c>
      <c r="R460" t="s">
        <v>8316</v>
      </c>
      <c r="S460" s="11">
        <f>J460/86400+DATE(1970,1,1)</f>
        <v>41378.69976851852</v>
      </c>
      <c r="T460" s="11">
        <f>I460/86400+DATE(1970,1,1)</f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19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7">
        <f>IF(L461&gt;0,E461/L461,0)</f>
        <v>25</v>
      </c>
      <c r="Q461" t="s">
        <v>8310</v>
      </c>
      <c r="R461" t="s">
        <v>8316</v>
      </c>
      <c r="S461" s="11">
        <f>J461/86400+DATE(1970,1,1)</f>
        <v>40800.6403587963</v>
      </c>
      <c r="T461" s="11">
        <f>I461/86400+DATE(1970,1,1)</f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19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7">
        <f>IF(L462&gt;0,E462/L462,0)</f>
        <v>12.5</v>
      </c>
      <c r="Q462" t="s">
        <v>8310</v>
      </c>
      <c r="R462" t="s">
        <v>8316</v>
      </c>
      <c r="S462" s="11">
        <f>J462/86400+DATE(1970,1,1)</f>
        <v>41759.542534722219</v>
      </c>
      <c r="T462" s="11">
        <f>I462/86400+DATE(1970,1,1)</f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19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7">
        <f>IF(L463&gt;0,E463/L463,0)</f>
        <v>0</v>
      </c>
      <c r="Q463" t="s">
        <v>8310</v>
      </c>
      <c r="R463" t="s">
        <v>8316</v>
      </c>
      <c r="S463" s="11">
        <f>J463/86400+DATE(1970,1,1)</f>
        <v>41407.84684027778</v>
      </c>
      <c r="T463" s="11">
        <f>I463/86400+DATE(1970,1,1)</f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19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7">
        <f>IF(L464&gt;0,E464/L464,0)</f>
        <v>0</v>
      </c>
      <c r="Q464" t="s">
        <v>8310</v>
      </c>
      <c r="R464" t="s">
        <v>8316</v>
      </c>
      <c r="S464" s="11">
        <f>J464/86400+DATE(1970,1,1)</f>
        <v>40705.12663194444</v>
      </c>
      <c r="T464" s="11">
        <f>I464/86400+DATE(1970,1,1)</f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19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7">
        <f>IF(L465&gt;0,E465/L465,0)</f>
        <v>113.63636363636364</v>
      </c>
      <c r="Q465" t="s">
        <v>8310</v>
      </c>
      <c r="R465" t="s">
        <v>8316</v>
      </c>
      <c r="S465" s="11">
        <f>J465/86400+DATE(1970,1,1)</f>
        <v>40750.710104166668</v>
      </c>
      <c r="T465" s="11">
        <f>I465/86400+DATE(1970,1,1)</f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19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7">
        <f>IF(L466&gt;0,E466/L466,0)</f>
        <v>1</v>
      </c>
      <c r="Q466" t="s">
        <v>8310</v>
      </c>
      <c r="R466" t="s">
        <v>8316</v>
      </c>
      <c r="S466" s="11">
        <f>J466/86400+DATE(1970,1,1)</f>
        <v>42488.84878472222</v>
      </c>
      <c r="T466" s="11">
        <f>I466/86400+DATE(1970,1,1)</f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19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7">
        <f>IF(L467&gt;0,E467/L467,0)</f>
        <v>17.25</v>
      </c>
      <c r="Q467" t="s">
        <v>8310</v>
      </c>
      <c r="R467" t="s">
        <v>8316</v>
      </c>
      <c r="S467" s="11">
        <f>J467/86400+DATE(1970,1,1)</f>
        <v>41801.120069444441</v>
      </c>
      <c r="T467" s="11">
        <f>I467/86400+DATE(1970,1,1)</f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19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7">
        <f>IF(L468&gt;0,E468/L468,0)</f>
        <v>15.2</v>
      </c>
      <c r="Q468" t="s">
        <v>8310</v>
      </c>
      <c r="R468" t="s">
        <v>8316</v>
      </c>
      <c r="S468" s="11">
        <f>J468/86400+DATE(1970,1,1)</f>
        <v>41129.942870370374</v>
      </c>
      <c r="T468" s="11">
        <f>I468/86400+DATE(1970,1,1)</f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19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7">
        <f>IF(L469&gt;0,E469/L469,0)</f>
        <v>110.64102564102564</v>
      </c>
      <c r="Q469" t="s">
        <v>8310</v>
      </c>
      <c r="R469" t="s">
        <v>8316</v>
      </c>
      <c r="S469" s="11">
        <f>J469/86400+DATE(1970,1,1)</f>
        <v>41135.679791666669</v>
      </c>
      <c r="T469" s="11">
        <f>I469/86400+DATE(1970,1,1)</f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19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7">
        <f>IF(L470&gt;0,E470/L470,0)</f>
        <v>0</v>
      </c>
      <c r="Q470" t="s">
        <v>8310</v>
      </c>
      <c r="R470" t="s">
        <v>8316</v>
      </c>
      <c r="S470" s="11">
        <f>J470/86400+DATE(1970,1,1)</f>
        <v>41041.167627314819</v>
      </c>
      <c r="T470" s="11">
        <f>I470/86400+DATE(1970,1,1)</f>
        <v>41101.160474537035</v>
      </c>
    </row>
    <row r="471" spans="1:20" ht="45" x14ac:dyDescent="0.25">
      <c r="A471">
        <v>469</v>
      </c>
      <c r="B471" s="1" t="s">
        <v>470</v>
      </c>
      <c r="C471" s="1" t="s">
        <v>4579</v>
      </c>
      <c r="D471" s="19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7">
        <f>IF(L471&gt;0,E471/L471,0)</f>
        <v>0</v>
      </c>
      <c r="Q471" t="s">
        <v>8310</v>
      </c>
      <c r="R471" t="s">
        <v>8316</v>
      </c>
      <c r="S471" s="11">
        <f>J471/86400+DATE(1970,1,1)</f>
        <v>41827.989861111113</v>
      </c>
      <c r="T471" s="11">
        <f>I471/86400+DATE(1970,1,1)</f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19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7">
        <f>IF(L472&gt;0,E472/L472,0)</f>
        <v>25.5</v>
      </c>
      <c r="Q472" t="s">
        <v>8310</v>
      </c>
      <c r="R472" t="s">
        <v>8316</v>
      </c>
      <c r="S472" s="11">
        <f>J472/86400+DATE(1970,1,1)</f>
        <v>41605.167696759258</v>
      </c>
      <c r="T472" s="11">
        <f>I472/86400+DATE(1970,1,1)</f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19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7">
        <f>IF(L473&gt;0,E473/L473,0)</f>
        <v>38.476470588235294</v>
      </c>
      <c r="Q473" t="s">
        <v>8310</v>
      </c>
      <c r="R473" t="s">
        <v>8316</v>
      </c>
      <c r="S473" s="11">
        <f>J473/86400+DATE(1970,1,1)</f>
        <v>41703.721979166665</v>
      </c>
      <c r="T473" s="11">
        <f>I473/86400+DATE(1970,1,1)</f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19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7">
        <f>IF(L474&gt;0,E474/L474,0)</f>
        <v>28.2</v>
      </c>
      <c r="Q474" t="s">
        <v>8310</v>
      </c>
      <c r="R474" t="s">
        <v>8316</v>
      </c>
      <c r="S474" s="11">
        <f>J474/86400+DATE(1970,1,1)</f>
        <v>41844.922662037039</v>
      </c>
      <c r="T474" s="11">
        <f>I474/86400+DATE(1970,1,1)</f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19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7">
        <f>IF(L475&gt;0,E475/L475,0)</f>
        <v>61.5</v>
      </c>
      <c r="Q475" t="s">
        <v>8310</v>
      </c>
      <c r="R475" t="s">
        <v>8316</v>
      </c>
      <c r="S475" s="11">
        <f>J475/86400+DATE(1970,1,1)</f>
        <v>41869.698136574072</v>
      </c>
      <c r="T475" s="11">
        <f>I475/86400+DATE(1970,1,1)</f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19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7">
        <f>IF(L476&gt;0,E476/L476,0)</f>
        <v>1</v>
      </c>
      <c r="Q476" t="s">
        <v>8310</v>
      </c>
      <c r="R476" t="s">
        <v>8316</v>
      </c>
      <c r="S476" s="11">
        <f>J476/86400+DATE(1970,1,1)</f>
        <v>42753.329039351855</v>
      </c>
      <c r="T476" s="11">
        <f>I476/86400+DATE(1970,1,1)</f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19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7">
        <f>IF(L477&gt;0,E477/L477,0)</f>
        <v>0</v>
      </c>
      <c r="Q477" t="s">
        <v>8310</v>
      </c>
      <c r="R477" t="s">
        <v>8316</v>
      </c>
      <c r="S477" s="11">
        <f>J477/86400+DATE(1970,1,1)</f>
        <v>42100.086145833338</v>
      </c>
      <c r="T477" s="11">
        <f>I477/86400+DATE(1970,1,1)</f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19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7">
        <f>IF(L478&gt;0,E478/L478,0)</f>
        <v>39.569274193548388</v>
      </c>
      <c r="Q478" t="s">
        <v>8310</v>
      </c>
      <c r="R478" t="s">
        <v>8316</v>
      </c>
      <c r="S478" s="11">
        <f>J478/86400+DATE(1970,1,1)</f>
        <v>41757.975011574075</v>
      </c>
      <c r="T478" s="11">
        <f>I478/86400+DATE(1970,1,1)</f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19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7">
        <f>IF(L479&gt;0,E479/L479,0)</f>
        <v>0</v>
      </c>
      <c r="Q479" t="s">
        <v>8310</v>
      </c>
      <c r="R479" t="s">
        <v>8316</v>
      </c>
      <c r="S479" s="11">
        <f>J479/86400+DATE(1970,1,1)</f>
        <v>40987.83488425926</v>
      </c>
      <c r="T479" s="11">
        <f>I479/86400+DATE(1970,1,1)</f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19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7">
        <f>IF(L480&gt;0,E480/L480,0)</f>
        <v>0</v>
      </c>
      <c r="Q480" t="s">
        <v>8310</v>
      </c>
      <c r="R480" t="s">
        <v>8316</v>
      </c>
      <c r="S480" s="11">
        <f>J480/86400+DATE(1970,1,1)</f>
        <v>42065.910983796297</v>
      </c>
      <c r="T480" s="11">
        <f>I480/86400+DATE(1970,1,1)</f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19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7">
        <f>IF(L481&gt;0,E481/L481,0)</f>
        <v>88.8</v>
      </c>
      <c r="Q481" t="s">
        <v>8310</v>
      </c>
      <c r="R481" t="s">
        <v>8316</v>
      </c>
      <c r="S481" s="11">
        <f>J481/86400+DATE(1970,1,1)</f>
        <v>41904.407812500001</v>
      </c>
      <c r="T481" s="11">
        <f>I481/86400+DATE(1970,1,1)</f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19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7">
        <f>IF(L482&gt;0,E482/L482,0)</f>
        <v>55.457142857142856</v>
      </c>
      <c r="Q482" t="s">
        <v>8310</v>
      </c>
      <c r="R482" t="s">
        <v>8316</v>
      </c>
      <c r="S482" s="11">
        <f>J482/86400+DATE(1970,1,1)</f>
        <v>41465.500173611115</v>
      </c>
      <c r="T482" s="11">
        <f>I482/86400+DATE(1970,1,1)</f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19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7">
        <f>IF(L483&gt;0,E483/L483,0)</f>
        <v>87.142857142857139</v>
      </c>
      <c r="Q483" t="s">
        <v>8310</v>
      </c>
      <c r="R483" t="s">
        <v>8316</v>
      </c>
      <c r="S483" s="11">
        <f>J483/86400+DATE(1970,1,1)</f>
        <v>41162.672326388885</v>
      </c>
      <c r="T483" s="11">
        <f>I483/86400+DATE(1970,1,1)</f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19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7">
        <f>IF(L484&gt;0,E484/L484,0)</f>
        <v>10</v>
      </c>
      <c r="Q484" t="s">
        <v>8310</v>
      </c>
      <c r="R484" t="s">
        <v>8316</v>
      </c>
      <c r="S484" s="11">
        <f>J484/86400+DATE(1970,1,1)</f>
        <v>42447.896874999999</v>
      </c>
      <c r="T484" s="11">
        <f>I484/86400+DATE(1970,1,1)</f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19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7">
        <f>IF(L485&gt;0,E485/L485,0)</f>
        <v>51.224489795918366</v>
      </c>
      <c r="Q485" t="s">
        <v>8310</v>
      </c>
      <c r="R485" t="s">
        <v>8316</v>
      </c>
      <c r="S485" s="11">
        <f>J485/86400+DATE(1970,1,1)</f>
        <v>41243.197592592594</v>
      </c>
      <c r="T485" s="11">
        <f>I485/86400+DATE(1970,1,1)</f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19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7">
        <f>IF(L486&gt;0,E486/L486,0)</f>
        <v>13.545454545454545</v>
      </c>
      <c r="Q486" t="s">
        <v>8310</v>
      </c>
      <c r="R486" t="s">
        <v>8316</v>
      </c>
      <c r="S486" s="11">
        <f>J486/86400+DATE(1970,1,1)</f>
        <v>42272.93949074074</v>
      </c>
      <c r="T486" s="11">
        <f>I486/86400+DATE(1970,1,1)</f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19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7">
        <f>IF(L487&gt;0,E487/L487,0)</f>
        <v>66.520080000000007</v>
      </c>
      <c r="Q487" t="s">
        <v>8310</v>
      </c>
      <c r="R487" t="s">
        <v>8316</v>
      </c>
      <c r="S487" s="11">
        <f>J487/86400+DATE(1970,1,1)</f>
        <v>41381.505775462967</v>
      </c>
      <c r="T487" s="11">
        <f>I487/86400+DATE(1970,1,1)</f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19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7">
        <f>IF(L488&gt;0,E488/L488,0)</f>
        <v>50</v>
      </c>
      <c r="Q488" t="s">
        <v>8310</v>
      </c>
      <c r="R488" t="s">
        <v>8316</v>
      </c>
      <c r="S488" s="11">
        <f>J488/86400+DATE(1970,1,1)</f>
        <v>41761.94258101852</v>
      </c>
      <c r="T488" s="11">
        <f>I488/86400+DATE(1970,1,1)</f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19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7">
        <f>IF(L489&gt;0,E489/L489,0)</f>
        <v>0</v>
      </c>
      <c r="Q489" t="s">
        <v>8310</v>
      </c>
      <c r="R489" t="s">
        <v>8316</v>
      </c>
      <c r="S489" s="11">
        <f>J489/86400+DATE(1970,1,1)</f>
        <v>42669.594837962963</v>
      </c>
      <c r="T489" s="11">
        <f>I489/86400+DATE(1970,1,1)</f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19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7">
        <f>IF(L490&gt;0,E490/L490,0)</f>
        <v>0</v>
      </c>
      <c r="Q490" t="s">
        <v>8310</v>
      </c>
      <c r="R490" t="s">
        <v>8316</v>
      </c>
      <c r="S490" s="11">
        <f>J490/86400+DATE(1970,1,1)</f>
        <v>42714.054398148146</v>
      </c>
      <c r="T490" s="11">
        <f>I490/86400+DATE(1970,1,1)</f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19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7">
        <f>IF(L491&gt;0,E491/L491,0)</f>
        <v>71.666666666666671</v>
      </c>
      <c r="Q491" t="s">
        <v>8310</v>
      </c>
      <c r="R491" t="s">
        <v>8316</v>
      </c>
      <c r="S491" s="11">
        <f>J491/86400+DATE(1970,1,1)</f>
        <v>40882.481666666667</v>
      </c>
      <c r="T491" s="11">
        <f>I491/86400+DATE(1970,1,1)</f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19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7">
        <f>IF(L492&gt;0,E492/L492,0)</f>
        <v>0</v>
      </c>
      <c r="Q492" t="s">
        <v>8310</v>
      </c>
      <c r="R492" t="s">
        <v>8316</v>
      </c>
      <c r="S492" s="11">
        <f>J492/86400+DATE(1970,1,1)</f>
        <v>41113.968576388885</v>
      </c>
      <c r="T492" s="11">
        <f>I492/86400+DATE(1970,1,1)</f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19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7">
        <f>IF(L493&gt;0,E493/L493,0)</f>
        <v>0</v>
      </c>
      <c r="Q493" t="s">
        <v>8310</v>
      </c>
      <c r="R493" t="s">
        <v>8316</v>
      </c>
      <c r="S493" s="11">
        <f>J493/86400+DATE(1970,1,1)</f>
        <v>42366.982627314814</v>
      </c>
      <c r="T493" s="11">
        <f>I493/86400+DATE(1970,1,1)</f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19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7">
        <f>IF(L494&gt;0,E494/L494,0)</f>
        <v>0</v>
      </c>
      <c r="Q494" t="s">
        <v>8310</v>
      </c>
      <c r="R494" t="s">
        <v>8316</v>
      </c>
      <c r="S494" s="11">
        <f>J494/86400+DATE(1970,1,1)</f>
        <v>42596.03506944445</v>
      </c>
      <c r="T494" s="11">
        <f>I494/86400+DATE(1970,1,1)</f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19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7">
        <f>IF(L495&gt;0,E495/L495,0)</f>
        <v>0</v>
      </c>
      <c r="Q495" t="s">
        <v>8310</v>
      </c>
      <c r="R495" t="s">
        <v>8316</v>
      </c>
      <c r="S495" s="11">
        <f>J495/86400+DATE(1970,1,1)</f>
        <v>42114.726134259261</v>
      </c>
      <c r="T495" s="11">
        <f>I495/86400+DATE(1970,1,1)</f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19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7">
        <f>IF(L496&gt;0,E496/L496,0)</f>
        <v>10.333333333333334</v>
      </c>
      <c r="Q496" t="s">
        <v>8310</v>
      </c>
      <c r="R496" t="s">
        <v>8316</v>
      </c>
      <c r="S496" s="11">
        <f>J496/86400+DATE(1970,1,1)</f>
        <v>41799.830613425926</v>
      </c>
      <c r="T496" s="11">
        <f>I496/86400+DATE(1970,1,1)</f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19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7">
        <f>IF(L497&gt;0,E497/L497,0)</f>
        <v>0</v>
      </c>
      <c r="Q497" t="s">
        <v>8310</v>
      </c>
      <c r="R497" t="s">
        <v>8316</v>
      </c>
      <c r="S497" s="11">
        <f>J497/86400+DATE(1970,1,1)</f>
        <v>42171.827604166669</v>
      </c>
      <c r="T497" s="11">
        <f>I497/86400+DATE(1970,1,1)</f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19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7">
        <f>IF(L498&gt;0,E498/L498,0)</f>
        <v>1</v>
      </c>
      <c r="Q498" t="s">
        <v>8310</v>
      </c>
      <c r="R498" t="s">
        <v>8316</v>
      </c>
      <c r="S498" s="11">
        <f>J498/86400+DATE(1970,1,1)</f>
        <v>41620.93141203704</v>
      </c>
      <c r="T498" s="11">
        <f>I498/86400+DATE(1970,1,1)</f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19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7">
        <f>IF(L499&gt;0,E499/L499,0)</f>
        <v>10</v>
      </c>
      <c r="Q499" t="s">
        <v>8310</v>
      </c>
      <c r="R499" t="s">
        <v>8316</v>
      </c>
      <c r="S499" s="11">
        <f>J499/86400+DATE(1970,1,1)</f>
        <v>41945.037789351853</v>
      </c>
      <c r="T499" s="11">
        <f>I499/86400+DATE(1970,1,1)</f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19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7">
        <f>IF(L500&gt;0,E500/L500,0)</f>
        <v>136.09090909090909</v>
      </c>
      <c r="Q500" t="s">
        <v>8310</v>
      </c>
      <c r="R500" t="s">
        <v>8316</v>
      </c>
      <c r="S500" s="11">
        <f>J500/86400+DATE(1970,1,1)</f>
        <v>40858.762141203704</v>
      </c>
      <c r="T500" s="11">
        <f>I500/86400+DATE(1970,1,1)</f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19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7">
        <f>IF(L501&gt;0,E501/L501,0)</f>
        <v>73.461538461538467</v>
      </c>
      <c r="Q501" t="s">
        <v>8310</v>
      </c>
      <c r="R501" t="s">
        <v>8316</v>
      </c>
      <c r="S501" s="11">
        <f>J501/86400+DATE(1970,1,1)</f>
        <v>40043.895462962959</v>
      </c>
      <c r="T501" s="11">
        <f>I501/86400+DATE(1970,1,1)</f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19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7">
        <f>IF(L502&gt;0,E502/L502,0)</f>
        <v>53.75</v>
      </c>
      <c r="Q502" t="s">
        <v>8310</v>
      </c>
      <c r="R502" t="s">
        <v>8316</v>
      </c>
      <c r="S502" s="11">
        <f>J502/86400+DATE(1970,1,1)</f>
        <v>40247.886006944442</v>
      </c>
      <c r="T502" s="11">
        <f>I502/86400+DATE(1970,1,1)</f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19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7">
        <f>IF(L503&gt;0,E503/L503,0)</f>
        <v>0</v>
      </c>
      <c r="Q503" t="s">
        <v>8310</v>
      </c>
      <c r="R503" t="s">
        <v>8316</v>
      </c>
      <c r="S503" s="11">
        <f>J503/86400+DATE(1970,1,1)</f>
        <v>40703.234386574077</v>
      </c>
      <c r="T503" s="11">
        <f>I503/86400+DATE(1970,1,1)</f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19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7">
        <f>IF(L504&gt;0,E504/L504,0)</f>
        <v>57.5</v>
      </c>
      <c r="Q504" t="s">
        <v>8310</v>
      </c>
      <c r="R504" t="s">
        <v>8316</v>
      </c>
      <c r="S504" s="11">
        <f>J504/86400+DATE(1970,1,1)</f>
        <v>40956.553530092591</v>
      </c>
      <c r="T504" s="11">
        <f>I504/86400+DATE(1970,1,1)</f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19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7">
        <f>IF(L505&gt;0,E505/L505,0)</f>
        <v>12.666666666666666</v>
      </c>
      <c r="Q505" t="s">
        <v>8310</v>
      </c>
      <c r="R505" t="s">
        <v>8316</v>
      </c>
      <c r="S505" s="11">
        <f>J505/86400+DATE(1970,1,1)</f>
        <v>41991.526655092588</v>
      </c>
      <c r="T505" s="11">
        <f>I505/86400+DATE(1970,1,1)</f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19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7">
        <f>IF(L506&gt;0,E506/L506,0)</f>
        <v>67</v>
      </c>
      <c r="Q506" t="s">
        <v>8310</v>
      </c>
      <c r="R506" t="s">
        <v>8316</v>
      </c>
      <c r="S506" s="11">
        <f>J506/86400+DATE(1970,1,1)</f>
        <v>40949.98364583333</v>
      </c>
      <c r="T506" s="11">
        <f>I506/86400+DATE(1970,1,1)</f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19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7">
        <f>IF(L507&gt;0,E507/L507,0)</f>
        <v>3.7142857142857144</v>
      </c>
      <c r="Q507" t="s">
        <v>8310</v>
      </c>
      <c r="R507" t="s">
        <v>8316</v>
      </c>
      <c r="S507" s="11">
        <f>J507/86400+DATE(1970,1,1)</f>
        <v>42318.098217592589</v>
      </c>
      <c r="T507" s="11">
        <f>I507/86400+DATE(1970,1,1)</f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19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7">
        <f>IF(L508&gt;0,E508/L508,0)</f>
        <v>250</v>
      </c>
      <c r="Q508" t="s">
        <v>8310</v>
      </c>
      <c r="R508" t="s">
        <v>8316</v>
      </c>
      <c r="S508" s="11">
        <f>J508/86400+DATE(1970,1,1)</f>
        <v>41466.552314814813</v>
      </c>
      <c r="T508" s="11">
        <f>I508/86400+DATE(1970,1,1)</f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19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7">
        <f>IF(L509&gt;0,E509/L509,0)</f>
        <v>64</v>
      </c>
      <c r="Q509" t="s">
        <v>8310</v>
      </c>
      <c r="R509" t="s">
        <v>8316</v>
      </c>
      <c r="S509" s="11">
        <f>J509/86400+DATE(1970,1,1)</f>
        <v>41156.958993055552</v>
      </c>
      <c r="T509" s="11">
        <f>I509/86400+DATE(1970,1,1)</f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19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7">
        <f>IF(L510&gt;0,E510/L510,0)</f>
        <v>133.33333333333334</v>
      </c>
      <c r="Q510" t="s">
        <v>8310</v>
      </c>
      <c r="R510" t="s">
        <v>8316</v>
      </c>
      <c r="S510" s="11">
        <f>J510/86400+DATE(1970,1,1)</f>
        <v>40995.024317129632</v>
      </c>
      <c r="T510" s="11">
        <f>I510/86400+DATE(1970,1,1)</f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19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7">
        <f>IF(L511&gt;0,E511/L511,0)</f>
        <v>10</v>
      </c>
      <c r="Q511" t="s">
        <v>8310</v>
      </c>
      <c r="R511" t="s">
        <v>8316</v>
      </c>
      <c r="S511" s="11">
        <f>J511/86400+DATE(1970,1,1)</f>
        <v>42153.631597222222</v>
      </c>
      <c r="T511" s="11">
        <f>I511/86400+DATE(1970,1,1)</f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19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7">
        <f>IF(L512&gt;0,E512/L512,0)</f>
        <v>0</v>
      </c>
      <c r="Q512" t="s">
        <v>8310</v>
      </c>
      <c r="R512" t="s">
        <v>8316</v>
      </c>
      <c r="S512" s="11">
        <f>J512/86400+DATE(1970,1,1)</f>
        <v>42400.176377314812</v>
      </c>
      <c r="T512" s="11">
        <f>I512/86400+DATE(1970,1,1)</f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19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7">
        <f>IF(L513&gt;0,E513/L513,0)</f>
        <v>30</v>
      </c>
      <c r="Q513" t="s">
        <v>8310</v>
      </c>
      <c r="R513" t="s">
        <v>8316</v>
      </c>
      <c r="S513" s="11">
        <f>J513/86400+DATE(1970,1,1)</f>
        <v>41340.303032407406</v>
      </c>
      <c r="T513" s="11">
        <f>I513/86400+DATE(1970,1,1)</f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19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7">
        <f>IF(L514&gt;0,E514/L514,0)</f>
        <v>5.5</v>
      </c>
      <c r="Q514" t="s">
        <v>8310</v>
      </c>
      <c r="R514" t="s">
        <v>8316</v>
      </c>
      <c r="S514" s="11">
        <f>J514/86400+DATE(1970,1,1)</f>
        <v>42649.742210648154</v>
      </c>
      <c r="T514" s="11">
        <f>I514/86400+DATE(1970,1,1)</f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19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7">
        <f>IF(L515&gt;0,E515/L515,0)</f>
        <v>102.38235294117646</v>
      </c>
      <c r="Q515" t="s">
        <v>8310</v>
      </c>
      <c r="R515" t="s">
        <v>8316</v>
      </c>
      <c r="S515" s="11">
        <f>J515/86400+DATE(1970,1,1)</f>
        <v>42552.653993055559</v>
      </c>
      <c r="T515" s="11">
        <f>I515/86400+DATE(1970,1,1)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19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7">
        <f>IF(L516&gt;0,E516/L516,0)</f>
        <v>16.666666666666668</v>
      </c>
      <c r="Q516" t="s">
        <v>8310</v>
      </c>
      <c r="R516" t="s">
        <v>8316</v>
      </c>
      <c r="S516" s="11">
        <f>J516/86400+DATE(1970,1,1)</f>
        <v>41830.613969907405</v>
      </c>
      <c r="T516" s="11">
        <f>I516/86400+DATE(1970,1,1)</f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19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7">
        <f>IF(L517&gt;0,E517/L517,0)</f>
        <v>725.02941176470586</v>
      </c>
      <c r="Q517" t="s">
        <v>8310</v>
      </c>
      <c r="R517" t="s">
        <v>8316</v>
      </c>
      <c r="S517" s="11">
        <f>J517/86400+DATE(1970,1,1)</f>
        <v>42327.490752314814</v>
      </c>
      <c r="T517" s="11">
        <f>I517/86400+DATE(1970,1,1)</f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19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7">
        <f>IF(L518&gt;0,E518/L518,0)</f>
        <v>0</v>
      </c>
      <c r="Q518" t="s">
        <v>8310</v>
      </c>
      <c r="R518" t="s">
        <v>8316</v>
      </c>
      <c r="S518" s="11">
        <f>J518/86400+DATE(1970,1,1)</f>
        <v>42091.778703703705</v>
      </c>
      <c r="T518" s="11">
        <f>I518/86400+DATE(1970,1,1)</f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19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7">
        <f>IF(L519&gt;0,E519/L519,0)</f>
        <v>68.333333333333329</v>
      </c>
      <c r="Q519" t="s">
        <v>8310</v>
      </c>
      <c r="R519" t="s">
        <v>8316</v>
      </c>
      <c r="S519" s="11">
        <f>J519/86400+DATE(1970,1,1)</f>
        <v>42738.615289351852</v>
      </c>
      <c r="T519" s="11">
        <f>I519/86400+DATE(1970,1,1)</f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19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7">
        <f>IF(L520&gt;0,E520/L520,0)</f>
        <v>0</v>
      </c>
      <c r="Q520" t="s">
        <v>8310</v>
      </c>
      <c r="R520" t="s">
        <v>8316</v>
      </c>
      <c r="S520" s="11">
        <f>J520/86400+DATE(1970,1,1)</f>
        <v>42223.616018518514</v>
      </c>
      <c r="T520" s="11">
        <f>I520/86400+DATE(1970,1,1)</f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19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7">
        <f>IF(L521&gt;0,E521/L521,0)</f>
        <v>39.228571428571428</v>
      </c>
      <c r="Q521" t="s">
        <v>8310</v>
      </c>
      <c r="R521" t="s">
        <v>8316</v>
      </c>
      <c r="S521" s="11">
        <f>J521/86400+DATE(1970,1,1)</f>
        <v>41218.391446759255</v>
      </c>
      <c r="T521" s="11">
        <f>I521/86400+DATE(1970,1,1)</f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19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7">
        <f>IF(L522&gt;0,E522/L522,0)</f>
        <v>150.14705882352942</v>
      </c>
      <c r="Q522" t="s">
        <v>8317</v>
      </c>
      <c r="R522" t="s">
        <v>8318</v>
      </c>
      <c r="S522" s="11">
        <f>J522/86400+DATE(1970,1,1)</f>
        <v>42318.702094907407</v>
      </c>
      <c r="T522" s="11">
        <f>I522/86400+DATE(1970,1,1)</f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19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7">
        <f>IF(L523&gt;0,E523/L523,0)</f>
        <v>93.428571428571431</v>
      </c>
      <c r="Q523" t="s">
        <v>8317</v>
      </c>
      <c r="R523" t="s">
        <v>8318</v>
      </c>
      <c r="S523" s="11">
        <f>J523/86400+DATE(1970,1,1)</f>
        <v>42646.092812499999</v>
      </c>
      <c r="T523" s="11">
        <f>I523/86400+DATE(1970,1,1)</f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19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7">
        <f>IF(L524&gt;0,E524/L524,0)</f>
        <v>110.96774193548387</v>
      </c>
      <c r="Q524" t="s">
        <v>8317</v>
      </c>
      <c r="R524" t="s">
        <v>8318</v>
      </c>
      <c r="S524" s="11">
        <f>J524/86400+DATE(1970,1,1)</f>
        <v>42430.040798611109</v>
      </c>
      <c r="T524" s="11">
        <f>I524/86400+DATE(1970,1,1)</f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19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7">
        <f>IF(L525&gt;0,E525/L525,0)</f>
        <v>71.785714285714292</v>
      </c>
      <c r="Q525" t="s">
        <v>8317</v>
      </c>
      <c r="R525" t="s">
        <v>8318</v>
      </c>
      <c r="S525" s="11">
        <f>J525/86400+DATE(1970,1,1)</f>
        <v>42238.13282407407</v>
      </c>
      <c r="T525" s="11">
        <f>I525/86400+DATE(1970,1,1)</f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19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7">
        <f>IF(L526&gt;0,E526/L526,0)</f>
        <v>29.258076923076924</v>
      </c>
      <c r="Q526" t="s">
        <v>8317</v>
      </c>
      <c r="R526" t="s">
        <v>8318</v>
      </c>
      <c r="S526" s="11">
        <f>J526/86400+DATE(1970,1,1)</f>
        <v>42492.717233796298</v>
      </c>
      <c r="T526" s="11">
        <f>I526/86400+DATE(1970,1,1)</f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19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7">
        <f>IF(L527&gt;0,E527/L527,0)</f>
        <v>1000</v>
      </c>
      <c r="Q527" t="s">
        <v>8317</v>
      </c>
      <c r="R527" t="s">
        <v>8318</v>
      </c>
      <c r="S527" s="11">
        <f>J527/86400+DATE(1970,1,1)</f>
        <v>41850.400937500002</v>
      </c>
      <c r="T527" s="11">
        <f>I527/86400+DATE(1970,1,1)</f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19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7">
        <f>IF(L528&gt;0,E528/L528,0)</f>
        <v>74.347826086956516</v>
      </c>
      <c r="Q528" t="s">
        <v>8317</v>
      </c>
      <c r="R528" t="s">
        <v>8318</v>
      </c>
      <c r="S528" s="11">
        <f>J528/86400+DATE(1970,1,1)</f>
        <v>42192.591944444444</v>
      </c>
      <c r="T528" s="11">
        <f>I528/86400+DATE(1970,1,1)</f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19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7">
        <f>IF(L529&gt;0,E529/L529,0)</f>
        <v>63.829113924050631</v>
      </c>
      <c r="Q529" t="s">
        <v>8317</v>
      </c>
      <c r="R529" t="s">
        <v>8318</v>
      </c>
      <c r="S529" s="11">
        <f>J529/86400+DATE(1970,1,1)</f>
        <v>42753.205625000002</v>
      </c>
      <c r="T529" s="11">
        <f>I529/86400+DATE(1970,1,1)</f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19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7">
        <f>IF(L530&gt;0,E530/L530,0)</f>
        <v>44.333333333333336</v>
      </c>
      <c r="Q530" t="s">
        <v>8317</v>
      </c>
      <c r="R530" t="s">
        <v>8318</v>
      </c>
      <c r="S530" s="11">
        <f>J530/86400+DATE(1970,1,1)</f>
        <v>42155.920219907406</v>
      </c>
      <c r="T530" s="11">
        <f>I530/86400+DATE(1970,1,1)</f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19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7">
        <f>IF(L531&gt;0,E531/L531,0)</f>
        <v>86.944444444444443</v>
      </c>
      <c r="Q531" t="s">
        <v>8317</v>
      </c>
      <c r="R531" t="s">
        <v>8318</v>
      </c>
      <c r="S531" s="11">
        <f>J531/86400+DATE(1970,1,1)</f>
        <v>42725.031180555554</v>
      </c>
      <c r="T531" s="11">
        <f>I531/86400+DATE(1970,1,1)</f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19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7">
        <f>IF(L532&gt;0,E532/L532,0)</f>
        <v>126.55172413793103</v>
      </c>
      <c r="Q532" t="s">
        <v>8317</v>
      </c>
      <c r="R532" t="s">
        <v>8318</v>
      </c>
      <c r="S532" s="11">
        <f>J532/86400+DATE(1970,1,1)</f>
        <v>42157.591064814813</v>
      </c>
      <c r="T532" s="11">
        <f>I532/86400+DATE(1970,1,1)</f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19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7">
        <f>IF(L533&gt;0,E533/L533,0)</f>
        <v>129.03225806451613</v>
      </c>
      <c r="Q533" t="s">
        <v>8317</v>
      </c>
      <c r="R533" t="s">
        <v>8318</v>
      </c>
      <c r="S533" s="11">
        <f>J533/86400+DATE(1970,1,1)</f>
        <v>42676.065150462964</v>
      </c>
      <c r="T533" s="11">
        <f>I533/86400+DATE(1970,1,1)</f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19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7">
        <f>IF(L534&gt;0,E534/L534,0)</f>
        <v>71.242774566473983</v>
      </c>
      <c r="Q534" t="s">
        <v>8317</v>
      </c>
      <c r="R534" t="s">
        <v>8318</v>
      </c>
      <c r="S534" s="11">
        <f>J534/86400+DATE(1970,1,1)</f>
        <v>42473.007037037038</v>
      </c>
      <c r="T534" s="11">
        <f>I534/86400+DATE(1970,1,1)</f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19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7">
        <f>IF(L535&gt;0,E535/L535,0)</f>
        <v>117.88235294117646</v>
      </c>
      <c r="Q535" t="s">
        <v>8317</v>
      </c>
      <c r="R535" t="s">
        <v>8318</v>
      </c>
      <c r="S535" s="11">
        <f>J535/86400+DATE(1970,1,1)</f>
        <v>42482.43478009259</v>
      </c>
      <c r="T535" s="11">
        <f>I535/86400+DATE(1970,1,1)</f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19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7">
        <f>IF(L536&gt;0,E536/L536,0)</f>
        <v>327.08333333333331</v>
      </c>
      <c r="Q536" t="s">
        <v>8317</v>
      </c>
      <c r="R536" t="s">
        <v>8318</v>
      </c>
      <c r="S536" s="11">
        <f>J536/86400+DATE(1970,1,1)</f>
        <v>42270.810995370368</v>
      </c>
      <c r="T536" s="11">
        <f>I536/86400+DATE(1970,1,1)</f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19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7">
        <f>IF(L537&gt;0,E537/L537,0)</f>
        <v>34.745762711864408</v>
      </c>
      <c r="Q537" t="s">
        <v>8317</v>
      </c>
      <c r="R537" t="s">
        <v>8318</v>
      </c>
      <c r="S537" s="11">
        <f>J537/86400+DATE(1970,1,1)</f>
        <v>42711.54519675926</v>
      </c>
      <c r="T537" s="11">
        <f>I537/86400+DATE(1970,1,1)</f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19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7">
        <f>IF(L538&gt;0,E538/L538,0)</f>
        <v>100.06410256410257</v>
      </c>
      <c r="Q538" t="s">
        <v>8317</v>
      </c>
      <c r="R538" t="s">
        <v>8318</v>
      </c>
      <c r="S538" s="11">
        <f>J538/86400+DATE(1970,1,1)</f>
        <v>42179.344988425924</v>
      </c>
      <c r="T538" s="11">
        <f>I538/86400+DATE(1970,1,1)</f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19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7">
        <f>IF(L539&gt;0,E539/L539,0)</f>
        <v>40.847457627118644</v>
      </c>
      <c r="Q539" t="s">
        <v>8317</v>
      </c>
      <c r="R539" t="s">
        <v>8318</v>
      </c>
      <c r="S539" s="11">
        <f>J539/86400+DATE(1970,1,1)</f>
        <v>42282.768414351856</v>
      </c>
      <c r="T539" s="11">
        <f>I539/86400+DATE(1970,1,1)</f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19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7">
        <f>IF(L540&gt;0,E540/L540,0)</f>
        <v>252.01666666666668</v>
      </c>
      <c r="Q540" t="s">
        <v>8317</v>
      </c>
      <c r="R540" t="s">
        <v>8318</v>
      </c>
      <c r="S540" s="11">
        <f>J540/86400+DATE(1970,1,1)</f>
        <v>42473.794710648144</v>
      </c>
      <c r="T540" s="11">
        <f>I540/86400+DATE(1970,1,1)</f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19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7">
        <f>IF(L541&gt;0,E541/L541,0)</f>
        <v>25.161000000000001</v>
      </c>
      <c r="Q541" t="s">
        <v>8317</v>
      </c>
      <c r="R541" t="s">
        <v>8318</v>
      </c>
      <c r="S541" s="11">
        <f>J541/86400+DATE(1970,1,1)</f>
        <v>42535.049849537041</v>
      </c>
      <c r="T541" s="11">
        <f>I541/86400+DATE(1970,1,1)</f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19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7">
        <f>IF(L542&gt;0,E542/L542,0)</f>
        <v>1</v>
      </c>
      <c r="Q542" t="s">
        <v>8319</v>
      </c>
      <c r="R542" t="s">
        <v>8320</v>
      </c>
      <c r="S542" s="11">
        <f>J542/86400+DATE(1970,1,1)</f>
        <v>42009.817199074074</v>
      </c>
      <c r="T542" s="11">
        <f>I542/86400+DATE(1970,1,1)</f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19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7">
        <f>IF(L543&gt;0,E543/L543,0)</f>
        <v>25</v>
      </c>
      <c r="Q543" t="s">
        <v>8319</v>
      </c>
      <c r="R543" t="s">
        <v>8320</v>
      </c>
      <c r="S543" s="11">
        <f>J543/86400+DATE(1970,1,1)</f>
        <v>42276.046689814815</v>
      </c>
      <c r="T543" s="11">
        <f>I543/86400+DATE(1970,1,1)</f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19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7">
        <f>IF(L544&gt;0,E544/L544,0)</f>
        <v>1</v>
      </c>
      <c r="Q544" t="s">
        <v>8319</v>
      </c>
      <c r="R544" t="s">
        <v>8320</v>
      </c>
      <c r="S544" s="11">
        <f>J544/86400+DATE(1970,1,1)</f>
        <v>42433.737453703703</v>
      </c>
      <c r="T544" s="11">
        <f>I544/86400+DATE(1970,1,1)</f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19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7">
        <f>IF(L545&gt;0,E545/L545,0)</f>
        <v>35</v>
      </c>
      <c r="Q545" t="s">
        <v>8319</v>
      </c>
      <c r="R545" t="s">
        <v>8320</v>
      </c>
      <c r="S545" s="11">
        <f>J545/86400+DATE(1970,1,1)</f>
        <v>41914.092152777775</v>
      </c>
      <c r="T545" s="11">
        <f>I545/86400+DATE(1970,1,1)</f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19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7">
        <f>IF(L546&gt;0,E546/L546,0)</f>
        <v>3</v>
      </c>
      <c r="Q546" t="s">
        <v>8319</v>
      </c>
      <c r="R546" t="s">
        <v>8320</v>
      </c>
      <c r="S546" s="11">
        <f>J546/86400+DATE(1970,1,1)</f>
        <v>42525.656944444447</v>
      </c>
      <c r="T546" s="11">
        <f>I546/86400+DATE(1970,1,1)</f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19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7">
        <f>IF(L547&gt;0,E547/L547,0)</f>
        <v>402.70588235294116</v>
      </c>
      <c r="Q547" t="s">
        <v>8319</v>
      </c>
      <c r="R547" t="s">
        <v>8320</v>
      </c>
      <c r="S547" s="11">
        <f>J547/86400+DATE(1970,1,1)</f>
        <v>42283.592465277776</v>
      </c>
      <c r="T547" s="11">
        <f>I547/86400+DATE(1970,1,1)</f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19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7">
        <f>IF(L548&gt;0,E548/L548,0)</f>
        <v>26</v>
      </c>
      <c r="Q548" t="s">
        <v>8319</v>
      </c>
      <c r="R548" t="s">
        <v>8320</v>
      </c>
      <c r="S548" s="11">
        <f>J548/86400+DATE(1970,1,1)</f>
        <v>42249.667997685188</v>
      </c>
      <c r="T548" s="11">
        <f>I548/86400+DATE(1970,1,1)</f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19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7">
        <f>IF(L549&gt;0,E549/L549,0)</f>
        <v>0</v>
      </c>
      <c r="Q549" t="s">
        <v>8319</v>
      </c>
      <c r="R549" t="s">
        <v>8320</v>
      </c>
      <c r="S549" s="11">
        <f>J549/86400+DATE(1970,1,1)</f>
        <v>42380.696342592593</v>
      </c>
      <c r="T549" s="11">
        <f>I549/86400+DATE(1970,1,1)</f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19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7">
        <f>IF(L550&gt;0,E550/L550,0)</f>
        <v>9</v>
      </c>
      <c r="Q550" t="s">
        <v>8319</v>
      </c>
      <c r="R550" t="s">
        <v>8320</v>
      </c>
      <c r="S550" s="11">
        <f>J550/86400+DATE(1970,1,1)</f>
        <v>42276.903333333335</v>
      </c>
      <c r="T550" s="11">
        <f>I550/86400+DATE(1970,1,1)</f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19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7">
        <f>IF(L551&gt;0,E551/L551,0)</f>
        <v>8.5</v>
      </c>
      <c r="Q551" t="s">
        <v>8319</v>
      </c>
      <c r="R551" t="s">
        <v>8320</v>
      </c>
      <c r="S551" s="11">
        <f>J551/86400+DATE(1970,1,1)</f>
        <v>42163.636828703704</v>
      </c>
      <c r="T551" s="11">
        <f>I551/86400+DATE(1970,1,1)</f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19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7">
        <f>IF(L552&gt;0,E552/L552,0)</f>
        <v>8.75</v>
      </c>
      <c r="Q552" t="s">
        <v>8319</v>
      </c>
      <c r="R552" t="s">
        <v>8320</v>
      </c>
      <c r="S552" s="11">
        <f>J552/86400+DATE(1970,1,1)</f>
        <v>42753.678761574076</v>
      </c>
      <c r="T552" s="11">
        <f>I552/86400+DATE(1970,1,1)</f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19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7">
        <f>IF(L553&gt;0,E553/L553,0)</f>
        <v>135.03571428571428</v>
      </c>
      <c r="Q553" t="s">
        <v>8319</v>
      </c>
      <c r="R553" t="s">
        <v>8320</v>
      </c>
      <c r="S553" s="11">
        <f>J553/86400+DATE(1970,1,1)</f>
        <v>42173.275740740741</v>
      </c>
      <c r="T553" s="11">
        <f>I553/86400+DATE(1970,1,1)</f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19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7">
        <f>IF(L554&gt;0,E554/L554,0)</f>
        <v>0</v>
      </c>
      <c r="Q554" t="s">
        <v>8319</v>
      </c>
      <c r="R554" t="s">
        <v>8320</v>
      </c>
      <c r="S554" s="11">
        <f>J554/86400+DATE(1970,1,1)</f>
        <v>42318.616851851853</v>
      </c>
      <c r="T554" s="11">
        <f>I554/86400+DATE(1970,1,1)</f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19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7">
        <f>IF(L555&gt;0,E555/L555,0)</f>
        <v>20.5</v>
      </c>
      <c r="Q555" t="s">
        <v>8319</v>
      </c>
      <c r="R555" t="s">
        <v>8320</v>
      </c>
      <c r="S555" s="11">
        <f>J555/86400+DATE(1970,1,1)</f>
        <v>41927.71980324074</v>
      </c>
      <c r="T555" s="11">
        <f>I555/86400+DATE(1970,1,1)</f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19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7">
        <f>IF(L556&gt;0,E556/L556,0)</f>
        <v>64.36363636363636</v>
      </c>
      <c r="Q556" t="s">
        <v>8319</v>
      </c>
      <c r="R556" t="s">
        <v>8320</v>
      </c>
      <c r="S556" s="11">
        <f>J556/86400+DATE(1970,1,1)</f>
        <v>41901.684861111113</v>
      </c>
      <c r="T556" s="11">
        <f>I556/86400+DATE(1970,1,1)</f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19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7">
        <f>IF(L557&gt;0,E557/L557,0)</f>
        <v>0</v>
      </c>
      <c r="Q557" t="s">
        <v>8319</v>
      </c>
      <c r="R557" t="s">
        <v>8320</v>
      </c>
      <c r="S557" s="11">
        <f>J557/86400+DATE(1970,1,1)</f>
        <v>42503.353506944448</v>
      </c>
      <c r="T557" s="11">
        <f>I557/86400+DATE(1970,1,1)</f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19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7">
        <f>IF(L558&gt;0,E558/L558,0)</f>
        <v>200</v>
      </c>
      <c r="Q558" t="s">
        <v>8319</v>
      </c>
      <c r="R558" t="s">
        <v>8320</v>
      </c>
      <c r="S558" s="11">
        <f>J558/86400+DATE(1970,1,1)</f>
        <v>42345.860150462962</v>
      </c>
      <c r="T558" s="11">
        <f>I558/86400+DATE(1970,1,1)</f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19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7">
        <f>IF(L559&gt;0,E559/L559,0)</f>
        <v>68.3</v>
      </c>
      <c r="Q559" t="s">
        <v>8319</v>
      </c>
      <c r="R559" t="s">
        <v>8320</v>
      </c>
      <c r="S559" s="11">
        <f>J559/86400+DATE(1970,1,1)</f>
        <v>42676.942164351851</v>
      </c>
      <c r="T559" s="11">
        <f>I559/86400+DATE(1970,1,1)</f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19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7">
        <f>IF(L560&gt;0,E560/L560,0)</f>
        <v>0</v>
      </c>
      <c r="Q560" t="s">
        <v>8319</v>
      </c>
      <c r="R560" t="s">
        <v>8320</v>
      </c>
      <c r="S560" s="11">
        <f>J560/86400+DATE(1970,1,1)</f>
        <v>42057.883159722223</v>
      </c>
      <c r="T560" s="11">
        <f>I560/86400+DATE(1970,1,1)</f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19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7">
        <f>IF(L561&gt;0,E561/L561,0)</f>
        <v>50</v>
      </c>
      <c r="Q561" t="s">
        <v>8319</v>
      </c>
      <c r="R561" t="s">
        <v>8320</v>
      </c>
      <c r="S561" s="11">
        <f>J561/86400+DATE(1970,1,1)</f>
        <v>42321.283101851848</v>
      </c>
      <c r="T561" s="11">
        <f>I561/86400+DATE(1970,1,1)</f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19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7">
        <f>IF(L562&gt;0,E562/L562,0)</f>
        <v>4</v>
      </c>
      <c r="Q562" t="s">
        <v>8319</v>
      </c>
      <c r="R562" t="s">
        <v>8320</v>
      </c>
      <c r="S562" s="11">
        <f>J562/86400+DATE(1970,1,1)</f>
        <v>41960.771354166667</v>
      </c>
      <c r="T562" s="11">
        <f>I562/86400+DATE(1970,1,1)</f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19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7">
        <f>IF(L563&gt;0,E563/L563,0)</f>
        <v>27.5</v>
      </c>
      <c r="Q563" t="s">
        <v>8319</v>
      </c>
      <c r="R563" t="s">
        <v>8320</v>
      </c>
      <c r="S563" s="11">
        <f>J563/86400+DATE(1970,1,1)</f>
        <v>42268.658715277779</v>
      </c>
      <c r="T563" s="11">
        <f>I563/86400+DATE(1970,1,1)</f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19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7">
        <f>IF(L564&gt;0,E564/L564,0)</f>
        <v>0</v>
      </c>
      <c r="Q564" t="s">
        <v>8319</v>
      </c>
      <c r="R564" t="s">
        <v>8320</v>
      </c>
      <c r="S564" s="11">
        <f>J564/86400+DATE(1970,1,1)</f>
        <v>42692.389062499999</v>
      </c>
      <c r="T564" s="11">
        <f>I564/86400+DATE(1970,1,1)</f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19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7">
        <f>IF(L565&gt;0,E565/L565,0)</f>
        <v>34</v>
      </c>
      <c r="Q565" t="s">
        <v>8319</v>
      </c>
      <c r="R565" t="s">
        <v>8320</v>
      </c>
      <c r="S565" s="11">
        <f>J565/86400+DATE(1970,1,1)</f>
        <v>42022.069988425923</v>
      </c>
      <c r="T565" s="11">
        <f>I565/86400+DATE(1970,1,1)</f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19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7">
        <f>IF(L566&gt;0,E566/L566,0)</f>
        <v>1</v>
      </c>
      <c r="Q566" t="s">
        <v>8319</v>
      </c>
      <c r="R566" t="s">
        <v>8320</v>
      </c>
      <c r="S566" s="11">
        <f>J566/86400+DATE(1970,1,1)</f>
        <v>42411.942997685182</v>
      </c>
      <c r="T566" s="11">
        <f>I566/86400+DATE(1970,1,1)</f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19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7">
        <f>IF(L567&gt;0,E567/L567,0)</f>
        <v>0</v>
      </c>
      <c r="Q567" t="s">
        <v>8319</v>
      </c>
      <c r="R567" t="s">
        <v>8320</v>
      </c>
      <c r="S567" s="11">
        <f>J567/86400+DATE(1970,1,1)</f>
        <v>42165.78528935185</v>
      </c>
      <c r="T567" s="11">
        <f>I567/86400+DATE(1970,1,1)</f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19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7">
        <f>IF(L568&gt;0,E568/L568,0)</f>
        <v>1</v>
      </c>
      <c r="Q568" t="s">
        <v>8319</v>
      </c>
      <c r="R568" t="s">
        <v>8320</v>
      </c>
      <c r="S568" s="11">
        <f>J568/86400+DATE(1970,1,1)</f>
        <v>42535.68440972222</v>
      </c>
      <c r="T568" s="11">
        <f>I568/86400+DATE(1970,1,1)</f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19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7">
        <f>IF(L569&gt;0,E569/L569,0)</f>
        <v>0</v>
      </c>
      <c r="Q569" t="s">
        <v>8319</v>
      </c>
      <c r="R569" t="s">
        <v>8320</v>
      </c>
      <c r="S569" s="11">
        <f>J569/86400+DATE(1970,1,1)</f>
        <v>41975.842523148152</v>
      </c>
      <c r="T569" s="11">
        <f>I569/86400+DATE(1970,1,1)</f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19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7">
        <f>IF(L570&gt;0,E570/L570,0)</f>
        <v>49</v>
      </c>
      <c r="Q570" t="s">
        <v>8319</v>
      </c>
      <c r="R570" t="s">
        <v>8320</v>
      </c>
      <c r="S570" s="11">
        <f>J570/86400+DATE(1970,1,1)</f>
        <v>42348.9215625</v>
      </c>
      <c r="T570" s="11">
        <f>I570/86400+DATE(1970,1,1)</f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19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7">
        <f>IF(L571&gt;0,E571/L571,0)</f>
        <v>20</v>
      </c>
      <c r="Q571" t="s">
        <v>8319</v>
      </c>
      <c r="R571" t="s">
        <v>8320</v>
      </c>
      <c r="S571" s="11">
        <f>J571/86400+DATE(1970,1,1)</f>
        <v>42340.847361111111</v>
      </c>
      <c r="T571" s="11">
        <f>I571/86400+DATE(1970,1,1)</f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19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7">
        <f>IF(L572&gt;0,E572/L572,0)</f>
        <v>142</v>
      </c>
      <c r="Q572" t="s">
        <v>8319</v>
      </c>
      <c r="R572" t="s">
        <v>8320</v>
      </c>
      <c r="S572" s="11">
        <f>J572/86400+DATE(1970,1,1)</f>
        <v>42388.798252314809</v>
      </c>
      <c r="T572" s="11">
        <f>I572/86400+DATE(1970,1,1)</f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19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7">
        <f>IF(L573&gt;0,E573/L573,0)</f>
        <v>53</v>
      </c>
      <c r="Q573" t="s">
        <v>8319</v>
      </c>
      <c r="R573" t="s">
        <v>8320</v>
      </c>
      <c r="S573" s="11">
        <f>J573/86400+DATE(1970,1,1)</f>
        <v>42192.816238425927</v>
      </c>
      <c r="T573" s="11">
        <f>I573/86400+DATE(1970,1,1)</f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19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7">
        <f>IF(L574&gt;0,E574/L574,0)</f>
        <v>0</v>
      </c>
      <c r="Q574" t="s">
        <v>8319</v>
      </c>
      <c r="R574" t="s">
        <v>8320</v>
      </c>
      <c r="S574" s="11">
        <f>J574/86400+DATE(1970,1,1)</f>
        <v>42282.716296296298</v>
      </c>
      <c r="T574" s="11">
        <f>I574/86400+DATE(1970,1,1)</f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19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7">
        <f>IF(L575&gt;0,E575/L575,0)</f>
        <v>38.444444444444443</v>
      </c>
      <c r="Q575" t="s">
        <v>8319</v>
      </c>
      <c r="R575" t="s">
        <v>8320</v>
      </c>
      <c r="S575" s="11">
        <f>J575/86400+DATE(1970,1,1)</f>
        <v>41963.050127314811</v>
      </c>
      <c r="T575" s="11">
        <f>I575/86400+DATE(1970,1,1)</f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19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7">
        <f>IF(L576&gt;0,E576/L576,0)</f>
        <v>20</v>
      </c>
      <c r="Q576" t="s">
        <v>8319</v>
      </c>
      <c r="R576" t="s">
        <v>8320</v>
      </c>
      <c r="S576" s="11">
        <f>J576/86400+DATE(1970,1,1)</f>
        <v>42632.443368055552</v>
      </c>
      <c r="T576" s="11">
        <f>I576/86400+DATE(1970,1,1)</f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19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7">
        <f>IF(L577&gt;0,E577/L577,0)</f>
        <v>64.75</v>
      </c>
      <c r="Q577" t="s">
        <v>8319</v>
      </c>
      <c r="R577" t="s">
        <v>8320</v>
      </c>
      <c r="S577" s="11">
        <f>J577/86400+DATE(1970,1,1)</f>
        <v>42138.692627314813</v>
      </c>
      <c r="T577" s="11">
        <f>I577/86400+DATE(1970,1,1)</f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19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7">
        <f>IF(L578&gt;0,E578/L578,0)</f>
        <v>1</v>
      </c>
      <c r="Q578" t="s">
        <v>8319</v>
      </c>
      <c r="R578" t="s">
        <v>8320</v>
      </c>
      <c r="S578" s="11">
        <f>J578/86400+DATE(1970,1,1)</f>
        <v>42031.471666666665</v>
      </c>
      <c r="T578" s="11">
        <f>I578/86400+DATE(1970,1,1)</f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19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7">
        <f>IF(L579&gt;0,E579/L579,0)</f>
        <v>10</v>
      </c>
      <c r="Q579" t="s">
        <v>8319</v>
      </c>
      <c r="R579" t="s">
        <v>8320</v>
      </c>
      <c r="S579" s="11">
        <f>J579/86400+DATE(1970,1,1)</f>
        <v>42450.589143518519</v>
      </c>
      <c r="T579" s="11">
        <f>I579/86400+DATE(1970,1,1)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19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7">
        <f>IF(L580&gt;0,E580/L580,0)</f>
        <v>2</v>
      </c>
      <c r="Q580" t="s">
        <v>8319</v>
      </c>
      <c r="R580" t="s">
        <v>8320</v>
      </c>
      <c r="S580" s="11">
        <f>J580/86400+DATE(1970,1,1)</f>
        <v>42230.578622685185</v>
      </c>
      <c r="T580" s="11">
        <f>I580/86400+DATE(1970,1,1)</f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19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7">
        <f>IF(L581&gt;0,E581/L581,0)</f>
        <v>35</v>
      </c>
      <c r="Q581" t="s">
        <v>8319</v>
      </c>
      <c r="R581" t="s">
        <v>8320</v>
      </c>
      <c r="S581" s="11">
        <f>J581/86400+DATE(1970,1,1)</f>
        <v>41968.852118055554</v>
      </c>
      <c r="T581" s="11">
        <f>I581/86400+DATE(1970,1,1)</f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19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7">
        <f>IF(L582&gt;0,E582/L582,0)</f>
        <v>1</v>
      </c>
      <c r="Q582" t="s">
        <v>8319</v>
      </c>
      <c r="R582" t="s">
        <v>8320</v>
      </c>
      <c r="S582" s="11">
        <f>J582/86400+DATE(1970,1,1)</f>
        <v>42605.908182870371</v>
      </c>
      <c r="T582" s="11">
        <f>I582/86400+DATE(1970,1,1)</f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19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7">
        <f>IF(L583&gt;0,E583/L583,0)</f>
        <v>0</v>
      </c>
      <c r="Q583" t="s">
        <v>8319</v>
      </c>
      <c r="R583" t="s">
        <v>8320</v>
      </c>
      <c r="S583" s="11">
        <f>J583/86400+DATE(1970,1,1)</f>
        <v>42188.012777777782</v>
      </c>
      <c r="T583" s="11">
        <f>I583/86400+DATE(1970,1,1)</f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19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7">
        <f>IF(L584&gt;0,E584/L584,0)</f>
        <v>0</v>
      </c>
      <c r="Q584" t="s">
        <v>8319</v>
      </c>
      <c r="R584" t="s">
        <v>8320</v>
      </c>
      <c r="S584" s="11">
        <f>J584/86400+DATE(1970,1,1)</f>
        <v>42055.739803240736</v>
      </c>
      <c r="T584" s="11">
        <f>I584/86400+DATE(1970,1,1)</f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19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7">
        <f>IF(L585&gt;0,E585/L585,0)</f>
        <v>1</v>
      </c>
      <c r="Q585" t="s">
        <v>8319</v>
      </c>
      <c r="R585" t="s">
        <v>8320</v>
      </c>
      <c r="S585" s="11">
        <f>J585/86400+DATE(1970,1,1)</f>
        <v>42052.93850694444</v>
      </c>
      <c r="T585" s="11">
        <f>I585/86400+DATE(1970,1,1)</f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19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7">
        <f>IF(L586&gt;0,E586/L586,0)</f>
        <v>5</v>
      </c>
      <c r="Q586" t="s">
        <v>8319</v>
      </c>
      <c r="R586" t="s">
        <v>8320</v>
      </c>
      <c r="S586" s="11">
        <f>J586/86400+DATE(1970,1,1)</f>
        <v>42049.716620370367</v>
      </c>
      <c r="T586" s="11">
        <f>I586/86400+DATE(1970,1,1)</f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19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7">
        <f>IF(L587&gt;0,E587/L587,0)</f>
        <v>0</v>
      </c>
      <c r="Q587" t="s">
        <v>8319</v>
      </c>
      <c r="R587" t="s">
        <v>8320</v>
      </c>
      <c r="S587" s="11">
        <f>J587/86400+DATE(1970,1,1)</f>
        <v>42283.3909375</v>
      </c>
      <c r="T587" s="11">
        <f>I587/86400+DATE(1970,1,1)</f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19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7">
        <f>IF(L588&gt;0,E588/L588,0)</f>
        <v>14</v>
      </c>
      <c r="Q588" t="s">
        <v>8319</v>
      </c>
      <c r="R588" t="s">
        <v>8320</v>
      </c>
      <c r="S588" s="11">
        <f>J588/86400+DATE(1970,1,1)</f>
        <v>42020.854247685187</v>
      </c>
      <c r="T588" s="11">
        <f>I588/86400+DATE(1970,1,1)</f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19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7">
        <f>IF(L589&gt;0,E589/L589,0)</f>
        <v>389.28571428571428</v>
      </c>
      <c r="Q589" t="s">
        <v>8319</v>
      </c>
      <c r="R589" t="s">
        <v>8320</v>
      </c>
      <c r="S589" s="11">
        <f>J589/86400+DATE(1970,1,1)</f>
        <v>42080.757326388892</v>
      </c>
      <c r="T589" s="11">
        <f>I589/86400+DATE(1970,1,1)</f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19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7">
        <f>IF(L590&gt;0,E590/L590,0)</f>
        <v>150.5</v>
      </c>
      <c r="Q590" t="s">
        <v>8319</v>
      </c>
      <c r="R590" t="s">
        <v>8320</v>
      </c>
      <c r="S590" s="11">
        <f>J590/86400+DATE(1970,1,1)</f>
        <v>42631.769513888888</v>
      </c>
      <c r="T590" s="11">
        <f>I590/86400+DATE(1970,1,1)</f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19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7">
        <f>IF(L591&gt;0,E591/L591,0)</f>
        <v>1</v>
      </c>
      <c r="Q591" t="s">
        <v>8319</v>
      </c>
      <c r="R591" t="s">
        <v>8320</v>
      </c>
      <c r="S591" s="11">
        <f>J591/86400+DATE(1970,1,1)</f>
        <v>42178.614571759259</v>
      </c>
      <c r="T591" s="11">
        <f>I591/86400+DATE(1970,1,1)</f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19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7">
        <f>IF(L592&gt;0,E592/L592,0)</f>
        <v>24.777777777777779</v>
      </c>
      <c r="Q592" t="s">
        <v>8319</v>
      </c>
      <c r="R592" t="s">
        <v>8320</v>
      </c>
      <c r="S592" s="11">
        <f>J592/86400+DATE(1970,1,1)</f>
        <v>42377.554756944446</v>
      </c>
      <c r="T592" s="11">
        <f>I592/86400+DATE(1970,1,1)</f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19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7">
        <f>IF(L593&gt;0,E593/L593,0)</f>
        <v>30.5</v>
      </c>
      <c r="Q593" t="s">
        <v>8319</v>
      </c>
      <c r="R593" t="s">
        <v>8320</v>
      </c>
      <c r="S593" s="11">
        <f>J593/86400+DATE(1970,1,1)</f>
        <v>42177.543171296296</v>
      </c>
      <c r="T593" s="11">
        <f>I593/86400+DATE(1970,1,1)</f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19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7">
        <f>IF(L594&gt;0,E594/L594,0)</f>
        <v>250</v>
      </c>
      <c r="Q594" t="s">
        <v>8319</v>
      </c>
      <c r="R594" t="s">
        <v>8320</v>
      </c>
      <c r="S594" s="11">
        <f>J594/86400+DATE(1970,1,1)</f>
        <v>41946.232175925928</v>
      </c>
      <c r="T594" s="11">
        <f>I594/86400+DATE(1970,1,1)</f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19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7">
        <f>IF(L595&gt;0,E595/L595,0)</f>
        <v>16.428571428571427</v>
      </c>
      <c r="Q595" t="s">
        <v>8319</v>
      </c>
      <c r="R595" t="s">
        <v>8320</v>
      </c>
      <c r="S595" s="11">
        <f>J595/86400+DATE(1970,1,1)</f>
        <v>42070.677604166667</v>
      </c>
      <c r="T595" s="11">
        <f>I595/86400+DATE(1970,1,1)</f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19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7">
        <f>IF(L596&gt;0,E596/L596,0)</f>
        <v>13</v>
      </c>
      <c r="Q596" t="s">
        <v>8319</v>
      </c>
      <c r="R596" t="s">
        <v>8320</v>
      </c>
      <c r="S596" s="11">
        <f>J596/86400+DATE(1970,1,1)</f>
        <v>42446.780162037037</v>
      </c>
      <c r="T596" s="11">
        <f>I596/86400+DATE(1970,1,1)</f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19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7">
        <f>IF(L597&gt;0,E597/L597,0)</f>
        <v>53.25</v>
      </c>
      <c r="Q597" t="s">
        <v>8319</v>
      </c>
      <c r="R597" t="s">
        <v>8320</v>
      </c>
      <c r="S597" s="11">
        <f>J597/86400+DATE(1970,1,1)</f>
        <v>42083.069884259261</v>
      </c>
      <c r="T597" s="11">
        <f>I597/86400+DATE(1970,1,1)</f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19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7">
        <f>IF(L598&gt;0,E598/L598,0)</f>
        <v>3</v>
      </c>
      <c r="Q598" t="s">
        <v>8319</v>
      </c>
      <c r="R598" t="s">
        <v>8320</v>
      </c>
      <c r="S598" s="11">
        <f>J598/86400+DATE(1970,1,1)</f>
        <v>42646.896898148145</v>
      </c>
      <c r="T598" s="11">
        <f>I598/86400+DATE(1970,1,1)</f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19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7">
        <f>IF(L599&gt;0,E599/L599,0)</f>
        <v>10</v>
      </c>
      <c r="Q599" t="s">
        <v>8319</v>
      </c>
      <c r="R599" t="s">
        <v>8320</v>
      </c>
      <c r="S599" s="11">
        <f>J599/86400+DATE(1970,1,1)</f>
        <v>42545.705266203702</v>
      </c>
      <c r="T599" s="11">
        <f>I599/86400+DATE(1970,1,1)</f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19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7">
        <f>IF(L600&gt;0,E600/L600,0)</f>
        <v>121.42857142857143</v>
      </c>
      <c r="Q600" t="s">
        <v>8319</v>
      </c>
      <c r="R600" t="s">
        <v>8320</v>
      </c>
      <c r="S600" s="11">
        <f>J600/86400+DATE(1970,1,1)</f>
        <v>41948.00209490741</v>
      </c>
      <c r="T600" s="11">
        <f>I600/86400+DATE(1970,1,1)</f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19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7">
        <f>IF(L601&gt;0,E601/L601,0)</f>
        <v>15.5</v>
      </c>
      <c r="Q601" t="s">
        <v>8319</v>
      </c>
      <c r="R601" t="s">
        <v>8320</v>
      </c>
      <c r="S601" s="11">
        <f>J601/86400+DATE(1970,1,1)</f>
        <v>42047.812523148154</v>
      </c>
      <c r="T601" s="11">
        <f>I601/86400+DATE(1970,1,1)</f>
        <v>42071.636111111111</v>
      </c>
    </row>
    <row r="602" spans="1:20" ht="45" x14ac:dyDescent="0.25">
      <c r="A602">
        <v>600</v>
      </c>
      <c r="B602" s="1" t="s">
        <v>601</v>
      </c>
      <c r="C602" s="1" t="s">
        <v>4710</v>
      </c>
      <c r="D602" s="19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7">
        <f>IF(L602&gt;0,E602/L602,0)</f>
        <v>100</v>
      </c>
      <c r="Q602" t="s">
        <v>8319</v>
      </c>
      <c r="R602" t="s">
        <v>8320</v>
      </c>
      <c r="S602" s="11">
        <f>J602/86400+DATE(1970,1,1)</f>
        <v>42073.798171296294</v>
      </c>
      <c r="T602" s="11">
        <f>I602/86400+DATE(1970,1,1)</f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19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7">
        <f>IF(L603&gt;0,E603/L603,0)</f>
        <v>23.333333333333332</v>
      </c>
      <c r="Q603" t="s">
        <v>8319</v>
      </c>
      <c r="R603" t="s">
        <v>8320</v>
      </c>
      <c r="S603" s="11">
        <f>J603/86400+DATE(1970,1,1)</f>
        <v>41969.858090277776</v>
      </c>
      <c r="T603" s="11">
        <f>I603/86400+DATE(1970,1,1)</f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19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7">
        <f>IF(L604&gt;0,E604/L604,0)</f>
        <v>0</v>
      </c>
      <c r="Q604" t="s">
        <v>8319</v>
      </c>
      <c r="R604" t="s">
        <v>8320</v>
      </c>
      <c r="S604" s="11">
        <f>J604/86400+DATE(1970,1,1)</f>
        <v>42143.79415509259</v>
      </c>
      <c r="T604" s="11">
        <f>I604/86400+DATE(1970,1,1)</f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19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7">
        <f>IF(L605&gt;0,E605/L605,0)</f>
        <v>45.386153846153846</v>
      </c>
      <c r="Q605" t="s">
        <v>8319</v>
      </c>
      <c r="R605" t="s">
        <v>8320</v>
      </c>
      <c r="S605" s="11">
        <f>J605/86400+DATE(1970,1,1)</f>
        <v>41835.639155092591</v>
      </c>
      <c r="T605" s="11">
        <f>I605/86400+DATE(1970,1,1)</f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19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7">
        <f>IF(L606&gt;0,E606/L606,0)</f>
        <v>0</v>
      </c>
      <c r="Q606" t="s">
        <v>8319</v>
      </c>
      <c r="R606" t="s">
        <v>8320</v>
      </c>
      <c r="S606" s="11">
        <f>J606/86400+DATE(1970,1,1)</f>
        <v>41849.035370370373</v>
      </c>
      <c r="T606" s="11">
        <f>I606/86400+DATE(1970,1,1)</f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19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7">
        <f>IF(L607&gt;0,E607/L607,0)</f>
        <v>16.375</v>
      </c>
      <c r="Q607" t="s">
        <v>8319</v>
      </c>
      <c r="R607" t="s">
        <v>8320</v>
      </c>
      <c r="S607" s="11">
        <f>J607/86400+DATE(1970,1,1)</f>
        <v>42194.357731481483</v>
      </c>
      <c r="T607" s="11">
        <f>I607/86400+DATE(1970,1,1)</f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19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7">
        <f>IF(L608&gt;0,E608/L608,0)</f>
        <v>10</v>
      </c>
      <c r="Q608" t="s">
        <v>8319</v>
      </c>
      <c r="R608" t="s">
        <v>8320</v>
      </c>
      <c r="S608" s="11">
        <f>J608/86400+DATE(1970,1,1)</f>
        <v>42102.650567129633</v>
      </c>
      <c r="T608" s="11">
        <f>I608/86400+DATE(1970,1,1)</f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19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7">
        <f>IF(L609&gt;0,E609/L609,0)</f>
        <v>0</v>
      </c>
      <c r="Q609" t="s">
        <v>8319</v>
      </c>
      <c r="R609" t="s">
        <v>8320</v>
      </c>
      <c r="S609" s="11">
        <f>J609/86400+DATE(1970,1,1)</f>
        <v>42300.825648148151</v>
      </c>
      <c r="T609" s="11">
        <f>I609/86400+DATE(1970,1,1)</f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19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7">
        <f>IF(L610&gt;0,E610/L610,0)</f>
        <v>292.2</v>
      </c>
      <c r="Q610" t="s">
        <v>8319</v>
      </c>
      <c r="R610" t="s">
        <v>8320</v>
      </c>
      <c r="S610" s="11">
        <f>J610/86400+DATE(1970,1,1)</f>
        <v>42140.921064814815</v>
      </c>
      <c r="T610" s="11">
        <f>I610/86400+DATE(1970,1,1)</f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19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7">
        <f>IF(L611&gt;0,E611/L611,0)</f>
        <v>5</v>
      </c>
      <c r="Q611" t="s">
        <v>8319</v>
      </c>
      <c r="R611" t="s">
        <v>8320</v>
      </c>
      <c r="S611" s="11">
        <f>J611/86400+DATE(1970,1,1)</f>
        <v>42307.034074074079</v>
      </c>
      <c r="T611" s="11">
        <f>I611/86400+DATE(1970,1,1)</f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19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7">
        <f>IF(L612&gt;0,E612/L612,0)</f>
        <v>0</v>
      </c>
      <c r="Q612" t="s">
        <v>8319</v>
      </c>
      <c r="R612" t="s">
        <v>8320</v>
      </c>
      <c r="S612" s="11">
        <f>J612/86400+DATE(1970,1,1)</f>
        <v>42086.83085648148</v>
      </c>
      <c r="T612" s="11">
        <f>I612/86400+DATE(1970,1,1)</f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19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7">
        <f>IF(L613&gt;0,E613/L613,0)</f>
        <v>0</v>
      </c>
      <c r="Q613" t="s">
        <v>8319</v>
      </c>
      <c r="R613" t="s">
        <v>8320</v>
      </c>
      <c r="S613" s="11">
        <f>J613/86400+DATE(1970,1,1)</f>
        <v>42328.560613425929</v>
      </c>
      <c r="T613" s="11">
        <f>I613/86400+DATE(1970,1,1)</f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19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7">
        <f>IF(L614&gt;0,E614/L614,0)</f>
        <v>0</v>
      </c>
      <c r="Q614" t="s">
        <v>8319</v>
      </c>
      <c r="R614" t="s">
        <v>8320</v>
      </c>
      <c r="S614" s="11">
        <f>J614/86400+DATE(1970,1,1)</f>
        <v>42585.031782407408</v>
      </c>
      <c r="T614" s="11">
        <f>I614/86400+DATE(1970,1,1)</f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19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7">
        <f>IF(L615&gt;0,E615/L615,0)</f>
        <v>105.93388429752066</v>
      </c>
      <c r="Q615" t="s">
        <v>8319</v>
      </c>
      <c r="R615" t="s">
        <v>8320</v>
      </c>
      <c r="S615" s="11">
        <f>J615/86400+DATE(1970,1,1)</f>
        <v>42247.496759259258</v>
      </c>
      <c r="T615" s="11">
        <f>I615/86400+DATE(1970,1,1)</f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19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7">
        <f>IF(L616&gt;0,E616/L616,0)</f>
        <v>0</v>
      </c>
      <c r="Q616" t="s">
        <v>8319</v>
      </c>
      <c r="R616" t="s">
        <v>8320</v>
      </c>
      <c r="S616" s="11">
        <f>J616/86400+DATE(1970,1,1)</f>
        <v>42515.061805555553</v>
      </c>
      <c r="T616" s="11">
        <f>I616/86400+DATE(1970,1,1)</f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19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7">
        <f>IF(L617&gt;0,E617/L617,0)</f>
        <v>0</v>
      </c>
      <c r="Q617" t="s">
        <v>8319</v>
      </c>
      <c r="R617" t="s">
        <v>8320</v>
      </c>
      <c r="S617" s="11">
        <f>J617/86400+DATE(1970,1,1)</f>
        <v>42242.122210648144</v>
      </c>
      <c r="T617" s="11">
        <f>I617/86400+DATE(1970,1,1)</f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19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7">
        <f>IF(L618&gt;0,E618/L618,0)</f>
        <v>0</v>
      </c>
      <c r="Q618" t="s">
        <v>8319</v>
      </c>
      <c r="R618" t="s">
        <v>8320</v>
      </c>
      <c r="S618" s="11">
        <f>J618/86400+DATE(1970,1,1)</f>
        <v>42761.376238425924</v>
      </c>
      <c r="T618" s="11">
        <f>I618/86400+DATE(1970,1,1)</f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19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7">
        <f>IF(L619&gt;0,E619/L619,0)</f>
        <v>20</v>
      </c>
      <c r="Q619" t="s">
        <v>8319</v>
      </c>
      <c r="R619" t="s">
        <v>8320</v>
      </c>
      <c r="S619" s="11">
        <f>J619/86400+DATE(1970,1,1)</f>
        <v>42087.343090277776</v>
      </c>
      <c r="T619" s="11">
        <f>I619/86400+DATE(1970,1,1)</f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19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7">
        <f>IF(L620&gt;0,E620/L620,0)</f>
        <v>0</v>
      </c>
      <c r="Q620" t="s">
        <v>8319</v>
      </c>
      <c r="R620" t="s">
        <v>8320</v>
      </c>
      <c r="S620" s="11">
        <f>J620/86400+DATE(1970,1,1)</f>
        <v>42317.810219907406</v>
      </c>
      <c r="T620" s="11">
        <f>I620/86400+DATE(1970,1,1)</f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19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7">
        <f>IF(L621&gt;0,E621/L621,0)</f>
        <v>1</v>
      </c>
      <c r="Q621" t="s">
        <v>8319</v>
      </c>
      <c r="R621" t="s">
        <v>8320</v>
      </c>
      <c r="S621" s="11">
        <f>J621/86400+DATE(1970,1,1)</f>
        <v>41908.650347222225</v>
      </c>
      <c r="T621" s="11">
        <f>I621/86400+DATE(1970,1,1)</f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19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7">
        <f>IF(L622&gt;0,E622/L622,0)</f>
        <v>300</v>
      </c>
      <c r="Q622" t="s">
        <v>8319</v>
      </c>
      <c r="R622" t="s">
        <v>8320</v>
      </c>
      <c r="S622" s="11">
        <f>J622/86400+DATE(1970,1,1)</f>
        <v>41831.716874999998</v>
      </c>
      <c r="T622" s="11">
        <f>I622/86400+DATE(1970,1,1)</f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19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7">
        <f>IF(L623&gt;0,E623/L623,0)</f>
        <v>87</v>
      </c>
      <c r="Q623" t="s">
        <v>8319</v>
      </c>
      <c r="R623" t="s">
        <v>8320</v>
      </c>
      <c r="S623" s="11">
        <f>J623/86400+DATE(1970,1,1)</f>
        <v>42528.987696759257</v>
      </c>
      <c r="T623" s="11">
        <f>I623/86400+DATE(1970,1,1)</f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19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7">
        <f>IF(L624&gt;0,E624/L624,0)</f>
        <v>37.888888888888886</v>
      </c>
      <c r="Q624" t="s">
        <v>8319</v>
      </c>
      <c r="R624" t="s">
        <v>8320</v>
      </c>
      <c r="S624" s="11">
        <f>J624/86400+DATE(1970,1,1)</f>
        <v>42532.774745370371</v>
      </c>
      <c r="T624" s="11">
        <f>I624/86400+DATE(1970,1,1)</f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19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7">
        <f>IF(L625&gt;0,E625/L625,0)</f>
        <v>0</v>
      </c>
      <c r="Q625" t="s">
        <v>8319</v>
      </c>
      <c r="R625" t="s">
        <v>8320</v>
      </c>
      <c r="S625" s="11">
        <f>J625/86400+DATE(1970,1,1)</f>
        <v>42122.009224537032</v>
      </c>
      <c r="T625" s="11">
        <f>I625/86400+DATE(1970,1,1)</f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19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7">
        <f>IF(L626&gt;0,E626/L626,0)</f>
        <v>0</v>
      </c>
      <c r="Q626" t="s">
        <v>8319</v>
      </c>
      <c r="R626" t="s">
        <v>8320</v>
      </c>
      <c r="S626" s="11">
        <f>J626/86400+DATE(1970,1,1)</f>
        <v>42108.988900462966</v>
      </c>
      <c r="T626" s="11">
        <f>I626/86400+DATE(1970,1,1)</f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19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7">
        <f>IF(L627&gt;0,E627/L627,0)</f>
        <v>0</v>
      </c>
      <c r="Q627" t="s">
        <v>8319</v>
      </c>
      <c r="R627" t="s">
        <v>8320</v>
      </c>
      <c r="S627" s="11">
        <f>J627/86400+DATE(1970,1,1)</f>
        <v>42790.895567129628</v>
      </c>
      <c r="T627" s="11">
        <f>I627/86400+DATE(1970,1,1)</f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19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7">
        <f>IF(L628&gt;0,E628/L628,0)</f>
        <v>111.41025641025641</v>
      </c>
      <c r="Q628" t="s">
        <v>8319</v>
      </c>
      <c r="R628" t="s">
        <v>8320</v>
      </c>
      <c r="S628" s="11">
        <f>J628/86400+DATE(1970,1,1)</f>
        <v>42198.559479166666</v>
      </c>
      <c r="T628" s="11">
        <f>I628/86400+DATE(1970,1,1)</f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19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7">
        <f>IF(L629&gt;0,E629/L629,0)</f>
        <v>90</v>
      </c>
      <c r="Q629" t="s">
        <v>8319</v>
      </c>
      <c r="R629" t="s">
        <v>8320</v>
      </c>
      <c r="S629" s="11">
        <f>J629/86400+DATE(1970,1,1)</f>
        <v>42384.306840277779</v>
      </c>
      <c r="T629" s="11">
        <f>I629/86400+DATE(1970,1,1)</f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19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7">
        <f>IF(L630&gt;0,E630/L630,0)</f>
        <v>0</v>
      </c>
      <c r="Q630" t="s">
        <v>8319</v>
      </c>
      <c r="R630" t="s">
        <v>8320</v>
      </c>
      <c r="S630" s="11">
        <f>J630/86400+DATE(1970,1,1)</f>
        <v>41803.692789351851</v>
      </c>
      <c r="T630" s="11">
        <f>I630/86400+DATE(1970,1,1)</f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19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7">
        <f>IF(L631&gt;0,E631/L631,0)</f>
        <v>116.66666666666667</v>
      </c>
      <c r="Q631" t="s">
        <v>8319</v>
      </c>
      <c r="R631" t="s">
        <v>8320</v>
      </c>
      <c r="S631" s="11">
        <f>J631/86400+DATE(1970,1,1)</f>
        <v>42474.637824074074</v>
      </c>
      <c r="T631" s="11">
        <f>I631/86400+DATE(1970,1,1)</f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19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7">
        <f>IF(L632&gt;0,E632/L632,0)</f>
        <v>10</v>
      </c>
      <c r="Q632" t="s">
        <v>8319</v>
      </c>
      <c r="R632" t="s">
        <v>8320</v>
      </c>
      <c r="S632" s="11">
        <f>J632/86400+DATE(1970,1,1)</f>
        <v>42223.619456018518</v>
      </c>
      <c r="T632" s="11">
        <f>I632/86400+DATE(1970,1,1)</f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19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7">
        <f>IF(L633&gt;0,E633/L633,0)</f>
        <v>76.666666666666671</v>
      </c>
      <c r="Q633" t="s">
        <v>8319</v>
      </c>
      <c r="R633" t="s">
        <v>8320</v>
      </c>
      <c r="S633" s="11">
        <f>J633/86400+DATE(1970,1,1)</f>
        <v>42489.772326388891</v>
      </c>
      <c r="T633" s="11">
        <f>I633/86400+DATE(1970,1,1)</f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19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7">
        <f>IF(L634&gt;0,E634/L634,0)</f>
        <v>0</v>
      </c>
      <c r="Q634" t="s">
        <v>8319</v>
      </c>
      <c r="R634" t="s">
        <v>8320</v>
      </c>
      <c r="S634" s="11">
        <f>J634/86400+DATE(1970,1,1)</f>
        <v>42303.659317129626</v>
      </c>
      <c r="T634" s="11">
        <f>I634/86400+DATE(1970,1,1)</f>
        <v>42333.700983796298</v>
      </c>
    </row>
    <row r="635" spans="1:20" ht="60" x14ac:dyDescent="0.25">
      <c r="A635">
        <v>633</v>
      </c>
      <c r="B635" s="1" t="s">
        <v>634</v>
      </c>
      <c r="C635" s="1" t="s">
        <v>4743</v>
      </c>
      <c r="D635" s="19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7">
        <f>IF(L635&gt;0,E635/L635,0)</f>
        <v>49.8</v>
      </c>
      <c r="Q635" t="s">
        <v>8319</v>
      </c>
      <c r="R635" t="s">
        <v>8320</v>
      </c>
      <c r="S635" s="11">
        <f>J635/86400+DATE(1970,1,1)</f>
        <v>42507.299328703702</v>
      </c>
      <c r="T635" s="11">
        <f>I635/86400+DATE(1970,1,1)</f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19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7">
        <f>IF(L636&gt;0,E636/L636,0)</f>
        <v>1</v>
      </c>
      <c r="Q636" t="s">
        <v>8319</v>
      </c>
      <c r="R636" t="s">
        <v>8320</v>
      </c>
      <c r="S636" s="11">
        <f>J636/86400+DATE(1970,1,1)</f>
        <v>42031.928576388891</v>
      </c>
      <c r="T636" s="11">
        <f>I636/86400+DATE(1970,1,1)</f>
        <v>42061.928576388891</v>
      </c>
    </row>
    <row r="637" spans="1:20" ht="45" x14ac:dyDescent="0.25">
      <c r="A637">
        <v>635</v>
      </c>
      <c r="B637" s="1" t="s">
        <v>636</v>
      </c>
      <c r="C637" s="1" t="s">
        <v>4745</v>
      </c>
      <c r="D637" s="19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7">
        <f>IF(L637&gt;0,E637/L637,0)</f>
        <v>2</v>
      </c>
      <c r="Q637" t="s">
        <v>8319</v>
      </c>
      <c r="R637" t="s">
        <v>8320</v>
      </c>
      <c r="S637" s="11">
        <f>J637/86400+DATE(1970,1,1)</f>
        <v>42076.092152777783</v>
      </c>
      <c r="T637" s="11">
        <f>I637/86400+DATE(1970,1,1)</f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19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7">
        <f>IF(L638&gt;0,E638/L638,0)</f>
        <v>4</v>
      </c>
      <c r="Q638" t="s">
        <v>8319</v>
      </c>
      <c r="R638" t="s">
        <v>8320</v>
      </c>
      <c r="S638" s="11">
        <f>J638/86400+DATE(1970,1,1)</f>
        <v>42131.455439814818</v>
      </c>
      <c r="T638" s="11">
        <f>I638/86400+DATE(1970,1,1)</f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19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7">
        <f>IF(L639&gt;0,E639/L639,0)</f>
        <v>0</v>
      </c>
      <c r="Q639" t="s">
        <v>8319</v>
      </c>
      <c r="R639" t="s">
        <v>8320</v>
      </c>
      <c r="S639" s="11">
        <f>J639/86400+DATE(1970,1,1)</f>
        <v>42762.962013888886</v>
      </c>
      <c r="T639" s="11">
        <f>I639/86400+DATE(1970,1,1)</f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19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7">
        <f>IF(L640&gt;0,E640/L640,0)</f>
        <v>3</v>
      </c>
      <c r="Q640" t="s">
        <v>8319</v>
      </c>
      <c r="R640" t="s">
        <v>8320</v>
      </c>
      <c r="S640" s="11">
        <f>J640/86400+DATE(1970,1,1)</f>
        <v>42759.593310185184</v>
      </c>
      <c r="T640" s="11">
        <f>I640/86400+DATE(1970,1,1)</f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19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7">
        <f>IF(L641&gt;0,E641/L641,0)</f>
        <v>1</v>
      </c>
      <c r="Q641" t="s">
        <v>8319</v>
      </c>
      <c r="R641" t="s">
        <v>8320</v>
      </c>
      <c r="S641" s="11">
        <f>J641/86400+DATE(1970,1,1)</f>
        <v>41865.583275462966</v>
      </c>
      <c r="T641" s="11">
        <f>I641/86400+DATE(1970,1,1)</f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19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7">
        <f>IF(L642&gt;0,E642/L642,0)</f>
        <v>50.5</v>
      </c>
      <c r="Q642" t="s">
        <v>8319</v>
      </c>
      <c r="R642" t="s">
        <v>8321</v>
      </c>
      <c r="S642" s="11">
        <f>J642/86400+DATE(1970,1,1)</f>
        <v>42683.420312499999</v>
      </c>
      <c r="T642" s="11">
        <f>I642/86400+DATE(1970,1,1)</f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19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7">
        <f>IF(L643&gt;0,E643/L643,0)</f>
        <v>151.31746031746033</v>
      </c>
      <c r="Q643" t="s">
        <v>8319</v>
      </c>
      <c r="R643" t="s">
        <v>8321</v>
      </c>
      <c r="S643" s="11">
        <f>J643/86400+DATE(1970,1,1)</f>
        <v>42199.57</v>
      </c>
      <c r="T643" s="11">
        <f>I643/86400+DATE(1970,1,1)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19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7">
        <f>IF(L644&gt;0,E644/L644,0)</f>
        <v>134.3592456301748</v>
      </c>
      <c r="Q644" t="s">
        <v>8319</v>
      </c>
      <c r="R644" t="s">
        <v>8321</v>
      </c>
      <c r="S644" s="11">
        <f>J644/86400+DATE(1970,1,1)</f>
        <v>42199.651319444441</v>
      </c>
      <c r="T644" s="11">
        <f>I644/86400+DATE(1970,1,1)</f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19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7">
        <f>IF(L645&gt;0,E645/L645,0)</f>
        <v>174.02631578947367</v>
      </c>
      <c r="Q645" t="s">
        <v>8319</v>
      </c>
      <c r="R645" t="s">
        <v>8321</v>
      </c>
      <c r="S645" s="11">
        <f>J645/86400+DATE(1970,1,1)</f>
        <v>42100.642071759255</v>
      </c>
      <c r="T645" s="11">
        <f>I645/86400+DATE(1970,1,1)</f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19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7">
        <f>IF(L646&gt;0,E646/L646,0)</f>
        <v>73.486268364348675</v>
      </c>
      <c r="Q646" t="s">
        <v>8319</v>
      </c>
      <c r="R646" t="s">
        <v>8321</v>
      </c>
      <c r="S646" s="11">
        <f>J646/86400+DATE(1970,1,1)</f>
        <v>41898.665960648148</v>
      </c>
      <c r="T646" s="11">
        <f>I646/86400+DATE(1970,1,1)</f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19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7">
        <f>IF(L647&gt;0,E647/L647,0)</f>
        <v>23.518987341772153</v>
      </c>
      <c r="Q647" t="s">
        <v>8319</v>
      </c>
      <c r="R647" t="s">
        <v>8321</v>
      </c>
      <c r="S647" s="11">
        <f>J647/86400+DATE(1970,1,1)</f>
        <v>42564.026319444441</v>
      </c>
      <c r="T647" s="11">
        <f>I647/86400+DATE(1970,1,1)</f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19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7">
        <f>IF(L648&gt;0,E648/L648,0)</f>
        <v>39.074444444444445</v>
      </c>
      <c r="Q648" t="s">
        <v>8319</v>
      </c>
      <c r="R648" t="s">
        <v>8321</v>
      </c>
      <c r="S648" s="11">
        <f>J648/86400+DATE(1970,1,1)</f>
        <v>41832.852627314816</v>
      </c>
      <c r="T648" s="11">
        <f>I648/86400+DATE(1970,1,1)</f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19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7">
        <f>IF(L649&gt;0,E649/L649,0)</f>
        <v>125.94117647058823</v>
      </c>
      <c r="Q649" t="s">
        <v>8319</v>
      </c>
      <c r="R649" t="s">
        <v>8321</v>
      </c>
      <c r="S649" s="11">
        <f>J649/86400+DATE(1970,1,1)</f>
        <v>42416.767928240741</v>
      </c>
      <c r="T649" s="11">
        <f>I649/86400+DATE(1970,1,1)</f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19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7">
        <f>IF(L650&gt;0,E650/L650,0)</f>
        <v>1644</v>
      </c>
      <c r="Q650" t="s">
        <v>8319</v>
      </c>
      <c r="R650" t="s">
        <v>8321</v>
      </c>
      <c r="S650" s="11">
        <f>J650/86400+DATE(1970,1,1)</f>
        <v>41891.693379629629</v>
      </c>
      <c r="T650" s="11">
        <f>I650/86400+DATE(1970,1,1)</f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19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7">
        <f>IF(L651&gt;0,E651/L651,0)</f>
        <v>42.670731707317074</v>
      </c>
      <c r="Q651" t="s">
        <v>8319</v>
      </c>
      <c r="R651" t="s">
        <v>8321</v>
      </c>
      <c r="S651" s="11">
        <f>J651/86400+DATE(1970,1,1)</f>
        <v>41877.912187499998</v>
      </c>
      <c r="T651" s="11">
        <f>I651/86400+DATE(1970,1,1)</f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19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7">
        <f>IF(L652&gt;0,E652/L652,0)</f>
        <v>35.125</v>
      </c>
      <c r="Q652" t="s">
        <v>8319</v>
      </c>
      <c r="R652" t="s">
        <v>8321</v>
      </c>
      <c r="S652" s="11">
        <f>J652/86400+DATE(1970,1,1)</f>
        <v>41932.036851851852</v>
      </c>
      <c r="T652" s="11">
        <f>I652/86400+DATE(1970,1,1)</f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19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7">
        <f>IF(L653&gt;0,E653/L653,0)</f>
        <v>239.35238095238094</v>
      </c>
      <c r="Q653" t="s">
        <v>8319</v>
      </c>
      <c r="R653" t="s">
        <v>8321</v>
      </c>
      <c r="S653" s="11">
        <f>J653/86400+DATE(1970,1,1)</f>
        <v>41956.017488425925</v>
      </c>
      <c r="T653" s="11">
        <f>I653/86400+DATE(1970,1,1)</f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19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7">
        <f>IF(L654&gt;0,E654/L654,0)</f>
        <v>107.64285714285714</v>
      </c>
      <c r="Q654" t="s">
        <v>8319</v>
      </c>
      <c r="R654" t="s">
        <v>8321</v>
      </c>
      <c r="S654" s="11">
        <f>J654/86400+DATE(1970,1,1)</f>
        <v>42675.690393518518</v>
      </c>
      <c r="T654" s="11">
        <f>I654/86400+DATE(1970,1,1)</f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19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7">
        <f>IF(L655&gt;0,E655/L655,0)</f>
        <v>95.830623306233065</v>
      </c>
      <c r="Q655" t="s">
        <v>8319</v>
      </c>
      <c r="R655" t="s">
        <v>8321</v>
      </c>
      <c r="S655" s="11">
        <f>J655/86400+DATE(1970,1,1)</f>
        <v>42199.618518518517</v>
      </c>
      <c r="T655" s="11">
        <f>I655/86400+DATE(1970,1,1)</f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19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7">
        <f>IF(L656&gt;0,E656/L656,0)</f>
        <v>31.663376110562684</v>
      </c>
      <c r="Q656" t="s">
        <v>8319</v>
      </c>
      <c r="R656" t="s">
        <v>8321</v>
      </c>
      <c r="S656" s="11">
        <f>J656/86400+DATE(1970,1,1)</f>
        <v>42163.957326388889</v>
      </c>
      <c r="T656" s="11">
        <f>I656/86400+DATE(1970,1,1)</f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19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7">
        <f>IF(L657&gt;0,E657/L657,0)</f>
        <v>42.886861313868614</v>
      </c>
      <c r="Q657" t="s">
        <v>8319</v>
      </c>
      <c r="R657" t="s">
        <v>8321</v>
      </c>
      <c r="S657" s="11">
        <f>J657/86400+DATE(1970,1,1)</f>
        <v>42045.957314814819</v>
      </c>
      <c r="T657" s="11">
        <f>I657/86400+DATE(1970,1,1)</f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19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7">
        <f>IF(L658&gt;0,E658/L658,0)</f>
        <v>122.73563218390805</v>
      </c>
      <c r="Q658" t="s">
        <v>8319</v>
      </c>
      <c r="R658" t="s">
        <v>8321</v>
      </c>
      <c r="S658" s="11">
        <f>J658/86400+DATE(1970,1,1)</f>
        <v>42417.804618055554</v>
      </c>
      <c r="T658" s="11">
        <f>I658/86400+DATE(1970,1,1)</f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19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7">
        <f>IF(L659&gt;0,E659/L659,0)</f>
        <v>190.45454545454547</v>
      </c>
      <c r="Q659" t="s">
        <v>8319</v>
      </c>
      <c r="R659" t="s">
        <v>8321</v>
      </c>
      <c r="S659" s="11">
        <f>J659/86400+DATE(1970,1,1)</f>
        <v>42331.84574074074</v>
      </c>
      <c r="T659" s="11">
        <f>I659/86400+DATE(1970,1,1)</f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19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7">
        <f>IF(L660&gt;0,E660/L660,0)</f>
        <v>109.33695652173913</v>
      </c>
      <c r="Q660" t="s">
        <v>8319</v>
      </c>
      <c r="R660" t="s">
        <v>8321</v>
      </c>
      <c r="S660" s="11">
        <f>J660/86400+DATE(1970,1,1)</f>
        <v>42179.160752314812</v>
      </c>
      <c r="T660" s="11">
        <f>I660/86400+DATE(1970,1,1)</f>
        <v>42211.75</v>
      </c>
    </row>
    <row r="661" spans="1:20" ht="30" x14ac:dyDescent="0.25">
      <c r="A661">
        <v>659</v>
      </c>
      <c r="B661" s="1" t="s">
        <v>660</v>
      </c>
      <c r="C661" s="1" t="s">
        <v>4769</v>
      </c>
      <c r="D661" s="19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7">
        <f>IF(L661&gt;0,E661/L661,0)</f>
        <v>143.66666666666666</v>
      </c>
      <c r="Q661" t="s">
        <v>8319</v>
      </c>
      <c r="R661" t="s">
        <v>8321</v>
      </c>
      <c r="S661" s="11">
        <f>J661/86400+DATE(1970,1,1)</f>
        <v>42209.593692129631</v>
      </c>
      <c r="T661" s="11">
        <f>I661/86400+DATE(1970,1,1)</f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19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7">
        <f>IF(L662&gt;0,E662/L662,0)</f>
        <v>84.944444444444443</v>
      </c>
      <c r="Q662" t="s">
        <v>8319</v>
      </c>
      <c r="R662" t="s">
        <v>8321</v>
      </c>
      <c r="S662" s="11">
        <f>J662/86400+DATE(1970,1,1)</f>
        <v>41922.741655092592</v>
      </c>
      <c r="T662" s="11">
        <f>I662/86400+DATE(1970,1,1)</f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19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7">
        <f>IF(L663&gt;0,E663/L663,0)</f>
        <v>10.555555555555555</v>
      </c>
      <c r="Q663" t="s">
        <v>8319</v>
      </c>
      <c r="R663" t="s">
        <v>8321</v>
      </c>
      <c r="S663" s="11">
        <f>J663/86400+DATE(1970,1,1)</f>
        <v>42636.645358796297</v>
      </c>
      <c r="T663" s="11">
        <f>I663/86400+DATE(1970,1,1)</f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19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7">
        <f>IF(L664&gt;0,E664/L664,0)</f>
        <v>39</v>
      </c>
      <c r="Q664" t="s">
        <v>8319</v>
      </c>
      <c r="R664" t="s">
        <v>8321</v>
      </c>
      <c r="S664" s="11">
        <f>J664/86400+DATE(1970,1,1)</f>
        <v>41990.438043981485</v>
      </c>
      <c r="T664" s="11">
        <f>I664/86400+DATE(1970,1,1)</f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19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7">
        <f>IF(L665&gt;0,E665/L665,0)</f>
        <v>100</v>
      </c>
      <c r="Q665" t="s">
        <v>8319</v>
      </c>
      <c r="R665" t="s">
        <v>8321</v>
      </c>
      <c r="S665" s="11">
        <f>J665/86400+DATE(1970,1,1)</f>
        <v>42173.843240740738</v>
      </c>
      <c r="T665" s="11">
        <f>I665/86400+DATE(1970,1,1)</f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19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7">
        <f>IF(L666&gt;0,E666/L666,0)</f>
        <v>31.172413793103448</v>
      </c>
      <c r="Q666" t="s">
        <v>8319</v>
      </c>
      <c r="R666" t="s">
        <v>8321</v>
      </c>
      <c r="S666" s="11">
        <f>J666/86400+DATE(1970,1,1)</f>
        <v>42077.666377314818</v>
      </c>
      <c r="T666" s="11">
        <f>I666/86400+DATE(1970,1,1)</f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19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7">
        <f>IF(L667&gt;0,E667/L667,0)</f>
        <v>155.33333333333334</v>
      </c>
      <c r="Q667" t="s">
        <v>8319</v>
      </c>
      <c r="R667" t="s">
        <v>8321</v>
      </c>
      <c r="S667" s="11">
        <f>J667/86400+DATE(1970,1,1)</f>
        <v>42688.711354166662</v>
      </c>
      <c r="T667" s="11">
        <f>I667/86400+DATE(1970,1,1)</f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19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7">
        <f>IF(L668&gt;0,E668/L668,0)</f>
        <v>2</v>
      </c>
      <c r="Q668" t="s">
        <v>8319</v>
      </c>
      <c r="R668" t="s">
        <v>8321</v>
      </c>
      <c r="S668" s="11">
        <f>J668/86400+DATE(1970,1,1)</f>
        <v>41838.832152777773</v>
      </c>
      <c r="T668" s="11">
        <f>I668/86400+DATE(1970,1,1)</f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19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7">
        <f>IF(L669&gt;0,E669/L669,0)</f>
        <v>178.92857142857142</v>
      </c>
      <c r="Q669" t="s">
        <v>8319</v>
      </c>
      <c r="R669" t="s">
        <v>8321</v>
      </c>
      <c r="S669" s="11">
        <f>J669/86400+DATE(1970,1,1)</f>
        <v>42632.373414351852</v>
      </c>
      <c r="T669" s="11">
        <f>I669/86400+DATE(1970,1,1)</f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19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7">
        <f>IF(L670&gt;0,E670/L670,0)</f>
        <v>27.36</v>
      </c>
      <c r="Q670" t="s">
        <v>8319</v>
      </c>
      <c r="R670" t="s">
        <v>8321</v>
      </c>
      <c r="S670" s="11">
        <f>J670/86400+DATE(1970,1,1)</f>
        <v>42090.831273148149</v>
      </c>
      <c r="T670" s="11">
        <f>I670/86400+DATE(1970,1,1)</f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19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7">
        <f>IF(L671&gt;0,E671/L671,0)</f>
        <v>1536.25</v>
      </c>
      <c r="Q671" t="s">
        <v>8319</v>
      </c>
      <c r="R671" t="s">
        <v>8321</v>
      </c>
      <c r="S671" s="11">
        <f>J671/86400+DATE(1970,1,1)</f>
        <v>42527.625671296293</v>
      </c>
      <c r="T671" s="11">
        <f>I671/86400+DATE(1970,1,1)</f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19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7">
        <f>IF(L672&gt;0,E672/L672,0)</f>
        <v>84.99677419354839</v>
      </c>
      <c r="Q672" t="s">
        <v>8319</v>
      </c>
      <c r="R672" t="s">
        <v>8321</v>
      </c>
      <c r="S672" s="11">
        <f>J672/86400+DATE(1970,1,1)</f>
        <v>42506.709722222222</v>
      </c>
      <c r="T672" s="11">
        <f>I672/86400+DATE(1970,1,1)</f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19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7">
        <f>IF(L673&gt;0,E673/L673,0)</f>
        <v>788.5333333333333</v>
      </c>
      <c r="Q673" t="s">
        <v>8319</v>
      </c>
      <c r="R673" t="s">
        <v>8321</v>
      </c>
      <c r="S673" s="11">
        <f>J673/86400+DATE(1970,1,1)</f>
        <v>41984.692731481482</v>
      </c>
      <c r="T673" s="11">
        <f>I673/86400+DATE(1970,1,1)</f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19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7">
        <f>IF(L674&gt;0,E674/L674,0)</f>
        <v>50.29767441860465</v>
      </c>
      <c r="Q674" t="s">
        <v>8319</v>
      </c>
      <c r="R674" t="s">
        <v>8321</v>
      </c>
      <c r="S674" s="11">
        <f>J674/86400+DATE(1970,1,1)</f>
        <v>41974.219490740739</v>
      </c>
      <c r="T674" s="11">
        <f>I674/86400+DATE(1970,1,1)</f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19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7">
        <f>IF(L675&gt;0,E675/L675,0)</f>
        <v>68.333333333333329</v>
      </c>
      <c r="Q675" t="s">
        <v>8319</v>
      </c>
      <c r="R675" t="s">
        <v>8321</v>
      </c>
      <c r="S675" s="11">
        <f>J675/86400+DATE(1970,1,1)</f>
        <v>41838.840474537035</v>
      </c>
      <c r="T675" s="11">
        <f>I675/86400+DATE(1970,1,1)</f>
        <v>41883.840474537035</v>
      </c>
    </row>
    <row r="676" spans="1:20" ht="45" x14ac:dyDescent="0.25">
      <c r="A676">
        <v>674</v>
      </c>
      <c r="B676" s="1" t="s">
        <v>675</v>
      </c>
      <c r="C676" s="1" t="s">
        <v>4784</v>
      </c>
      <c r="D676" s="19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7">
        <f>IF(L676&gt;0,E676/L676,0)</f>
        <v>7.5</v>
      </c>
      <c r="Q676" t="s">
        <v>8319</v>
      </c>
      <c r="R676" t="s">
        <v>8321</v>
      </c>
      <c r="S676" s="11">
        <f>J676/86400+DATE(1970,1,1)</f>
        <v>41803.116053240738</v>
      </c>
      <c r="T676" s="11">
        <f>I676/86400+DATE(1970,1,1)</f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19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7">
        <f>IF(L677&gt;0,E677/L677,0)</f>
        <v>34.269230769230766</v>
      </c>
      <c r="Q677" t="s">
        <v>8319</v>
      </c>
      <c r="R677" t="s">
        <v>8321</v>
      </c>
      <c r="S677" s="11">
        <f>J677/86400+DATE(1970,1,1)</f>
        <v>41975.930601851855</v>
      </c>
      <c r="T677" s="11">
        <f>I677/86400+DATE(1970,1,1)</f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19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7">
        <f>IF(L678&gt;0,E678/L678,0)</f>
        <v>61.291666666666664</v>
      </c>
      <c r="Q678" t="s">
        <v>8319</v>
      </c>
      <c r="R678" t="s">
        <v>8321</v>
      </c>
      <c r="S678" s="11">
        <f>J678/86400+DATE(1970,1,1)</f>
        <v>42012.76829861111</v>
      </c>
      <c r="T678" s="11">
        <f>I678/86400+DATE(1970,1,1)</f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19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7">
        <f>IF(L679&gt;0,E679/L679,0)</f>
        <v>133.25</v>
      </c>
      <c r="Q679" t="s">
        <v>8319</v>
      </c>
      <c r="R679" t="s">
        <v>8321</v>
      </c>
      <c r="S679" s="11">
        <f>J679/86400+DATE(1970,1,1)</f>
        <v>42504.403877314813</v>
      </c>
      <c r="T679" s="11">
        <f>I679/86400+DATE(1970,1,1)</f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19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7">
        <f>IF(L680&gt;0,E680/L680,0)</f>
        <v>65.17647058823529</v>
      </c>
      <c r="Q680" t="s">
        <v>8319</v>
      </c>
      <c r="R680" t="s">
        <v>8321</v>
      </c>
      <c r="S680" s="11">
        <f>J680/86400+DATE(1970,1,1)</f>
        <v>42481.376597222217</v>
      </c>
      <c r="T680" s="11">
        <f>I680/86400+DATE(1970,1,1)</f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19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7">
        <f>IF(L681&gt;0,E681/L681,0)</f>
        <v>93.90425531914893</v>
      </c>
      <c r="Q681" t="s">
        <v>8319</v>
      </c>
      <c r="R681" t="s">
        <v>8321</v>
      </c>
      <c r="S681" s="11">
        <f>J681/86400+DATE(1970,1,1)</f>
        <v>42556.695706018523</v>
      </c>
      <c r="T681" s="11">
        <f>I681/86400+DATE(1970,1,1)</f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19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7">
        <f>IF(L682&gt;0,E682/L682,0)</f>
        <v>150.65116279069767</v>
      </c>
      <c r="Q682" t="s">
        <v>8319</v>
      </c>
      <c r="R682" t="s">
        <v>8321</v>
      </c>
      <c r="S682" s="11">
        <f>J682/86400+DATE(1970,1,1)</f>
        <v>41864.501516203702</v>
      </c>
      <c r="T682" s="11">
        <f>I682/86400+DATE(1970,1,1)</f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19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7">
        <f>IF(L683&gt;0,E683/L683,0)</f>
        <v>1</v>
      </c>
      <c r="Q683" t="s">
        <v>8319</v>
      </c>
      <c r="R683" t="s">
        <v>8321</v>
      </c>
      <c r="S683" s="11">
        <f>J683/86400+DATE(1970,1,1)</f>
        <v>42639.805601851855</v>
      </c>
      <c r="T683" s="11">
        <f>I683/86400+DATE(1970,1,1)</f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19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7">
        <f>IF(L684&gt;0,E684/L684,0)</f>
        <v>13.25</v>
      </c>
      <c r="Q684" t="s">
        <v>8319</v>
      </c>
      <c r="R684" t="s">
        <v>8321</v>
      </c>
      <c r="S684" s="11">
        <f>J684/86400+DATE(1970,1,1)</f>
        <v>42778.765300925923</v>
      </c>
      <c r="T684" s="11">
        <f>I684/86400+DATE(1970,1,1)</f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19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7">
        <f>IF(L685&gt;0,E685/L685,0)</f>
        <v>99.333333333333329</v>
      </c>
      <c r="Q685" t="s">
        <v>8319</v>
      </c>
      <c r="R685" t="s">
        <v>8321</v>
      </c>
      <c r="S685" s="11">
        <f>J685/86400+DATE(1970,1,1)</f>
        <v>42634.900046296301</v>
      </c>
      <c r="T685" s="11">
        <f>I685/86400+DATE(1970,1,1)</f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19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7">
        <f>IF(L686&gt;0,E686/L686,0)</f>
        <v>177.39259259259259</v>
      </c>
      <c r="Q686" t="s">
        <v>8319</v>
      </c>
      <c r="R686" t="s">
        <v>8321</v>
      </c>
      <c r="S686" s="11">
        <f>J686/86400+DATE(1970,1,1)</f>
        <v>41809.473275462966</v>
      </c>
      <c r="T686" s="11">
        <f>I686/86400+DATE(1970,1,1)</f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19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7">
        <f>IF(L687&gt;0,E687/L687,0)</f>
        <v>55.3</v>
      </c>
      <c r="Q687" t="s">
        <v>8319</v>
      </c>
      <c r="R687" t="s">
        <v>8321</v>
      </c>
      <c r="S687" s="11">
        <f>J687/86400+DATE(1970,1,1)</f>
        <v>41971.866574074069</v>
      </c>
      <c r="T687" s="11">
        <f>I687/86400+DATE(1970,1,1)</f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19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7">
        <f>IF(L688&gt;0,E688/L688,0)</f>
        <v>0</v>
      </c>
      <c r="Q688" t="s">
        <v>8319</v>
      </c>
      <c r="R688" t="s">
        <v>8321</v>
      </c>
      <c r="S688" s="11">
        <f>J688/86400+DATE(1970,1,1)</f>
        <v>42189.673263888893</v>
      </c>
      <c r="T688" s="11">
        <f>I688/86400+DATE(1970,1,1)</f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19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7">
        <f>IF(L689&gt;0,E689/L689,0)</f>
        <v>591.66666666666663</v>
      </c>
      <c r="Q689" t="s">
        <v>8319</v>
      </c>
      <c r="R689" t="s">
        <v>8321</v>
      </c>
      <c r="S689" s="11">
        <f>J689/86400+DATE(1970,1,1)</f>
        <v>42711.750613425931</v>
      </c>
      <c r="T689" s="11">
        <f>I689/86400+DATE(1970,1,1)</f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19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7">
        <f>IF(L690&gt;0,E690/L690,0)</f>
        <v>405.5</v>
      </c>
      <c r="Q690" t="s">
        <v>8319</v>
      </c>
      <c r="R690" t="s">
        <v>8321</v>
      </c>
      <c r="S690" s="11">
        <f>J690/86400+DATE(1970,1,1)</f>
        <v>42262.104780092588</v>
      </c>
      <c r="T690" s="11">
        <f>I690/86400+DATE(1970,1,1)</f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19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7">
        <f>IF(L691&gt;0,E691/L691,0)</f>
        <v>343.14732142857144</v>
      </c>
      <c r="Q691" t="s">
        <v>8319</v>
      </c>
      <c r="R691" t="s">
        <v>8321</v>
      </c>
      <c r="S691" s="11">
        <f>J691/86400+DATE(1970,1,1)</f>
        <v>42675.66778935185</v>
      </c>
      <c r="T691" s="11">
        <f>I691/86400+DATE(1970,1,1)</f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19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7">
        <f>IF(L692&gt;0,E692/L692,0)</f>
        <v>72.588235294117652</v>
      </c>
      <c r="Q692" t="s">
        <v>8319</v>
      </c>
      <c r="R692" t="s">
        <v>8321</v>
      </c>
      <c r="S692" s="11">
        <f>J692/86400+DATE(1970,1,1)</f>
        <v>42579.634733796294</v>
      </c>
      <c r="T692" s="11">
        <f>I692/86400+DATE(1970,1,1)</f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19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7">
        <f>IF(L693&gt;0,E693/L693,0)</f>
        <v>26</v>
      </c>
      <c r="Q693" t="s">
        <v>8319</v>
      </c>
      <c r="R693" t="s">
        <v>8321</v>
      </c>
      <c r="S693" s="11">
        <f>J693/86400+DATE(1970,1,1)</f>
        <v>42158.028310185182</v>
      </c>
      <c r="T693" s="11">
        <f>I693/86400+DATE(1970,1,1)</f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19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7">
        <f>IF(L694&gt;0,E694/L694,0)</f>
        <v>6.4975124378109452</v>
      </c>
      <c r="Q694" t="s">
        <v>8319</v>
      </c>
      <c r="R694" t="s">
        <v>8321</v>
      </c>
      <c r="S694" s="11">
        <f>J694/86400+DATE(1970,1,1)</f>
        <v>42696.37572916667</v>
      </c>
      <c r="T694" s="11">
        <f>I694/86400+DATE(1970,1,1)</f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19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7">
        <f>IF(L695&gt;0,E695/L695,0)</f>
        <v>119.38513513513513</v>
      </c>
      <c r="Q695" t="s">
        <v>8319</v>
      </c>
      <c r="R695" t="s">
        <v>8321</v>
      </c>
      <c r="S695" s="11">
        <f>J695/86400+DATE(1970,1,1)</f>
        <v>42094.808182870373</v>
      </c>
      <c r="T695" s="11">
        <f>I695/86400+DATE(1970,1,1)</f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19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7">
        <f>IF(L696&gt;0,E696/L696,0)</f>
        <v>84.285714285714292</v>
      </c>
      <c r="Q696" t="s">
        <v>8319</v>
      </c>
      <c r="R696" t="s">
        <v>8321</v>
      </c>
      <c r="S696" s="11">
        <f>J696/86400+DATE(1970,1,1)</f>
        <v>42737.663877314815</v>
      </c>
      <c r="T696" s="11">
        <f>I696/86400+DATE(1970,1,1)</f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19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7">
        <f>IF(L697&gt;0,E697/L697,0)</f>
        <v>90.857142857142861</v>
      </c>
      <c r="Q697" t="s">
        <v>8319</v>
      </c>
      <c r="R697" t="s">
        <v>8321</v>
      </c>
      <c r="S697" s="11">
        <f>J697/86400+DATE(1970,1,1)</f>
        <v>41913.521064814813</v>
      </c>
      <c r="T697" s="11">
        <f>I697/86400+DATE(1970,1,1)</f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19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7">
        <f>IF(L698&gt;0,E698/L698,0)</f>
        <v>1</v>
      </c>
      <c r="Q698" t="s">
        <v>8319</v>
      </c>
      <c r="R698" t="s">
        <v>8321</v>
      </c>
      <c r="S698" s="11">
        <f>J698/86400+DATE(1970,1,1)</f>
        <v>41815.927106481482</v>
      </c>
      <c r="T698" s="11">
        <f>I698/86400+DATE(1970,1,1)</f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19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7">
        <f>IF(L699&gt;0,E699/L699,0)</f>
        <v>20.342105263157894</v>
      </c>
      <c r="Q699" t="s">
        <v>8319</v>
      </c>
      <c r="R699" t="s">
        <v>8321</v>
      </c>
      <c r="S699" s="11">
        <f>J699/86400+DATE(1970,1,1)</f>
        <v>42388.523020833338</v>
      </c>
      <c r="T699" s="11">
        <f>I699/86400+DATE(1970,1,1)</f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19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7">
        <f>IF(L700&gt;0,E700/L700,0)</f>
        <v>530.68965517241384</v>
      </c>
      <c r="Q700" t="s">
        <v>8319</v>
      </c>
      <c r="R700" t="s">
        <v>8321</v>
      </c>
      <c r="S700" s="11">
        <f>J700/86400+DATE(1970,1,1)</f>
        <v>41866.931076388893</v>
      </c>
      <c r="T700" s="11">
        <f>I700/86400+DATE(1970,1,1)</f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19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7">
        <f>IF(L701&gt;0,E701/L701,0)</f>
        <v>120.39184269662923</v>
      </c>
      <c r="Q701" t="s">
        <v>8319</v>
      </c>
      <c r="R701" t="s">
        <v>8321</v>
      </c>
      <c r="S701" s="11">
        <f>J701/86400+DATE(1970,1,1)</f>
        <v>41563.485509259262</v>
      </c>
      <c r="T701" s="11">
        <f>I701/86400+DATE(1970,1,1)</f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19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7">
        <f>IF(L702&gt;0,E702/L702,0)</f>
        <v>13</v>
      </c>
      <c r="Q702" t="s">
        <v>8319</v>
      </c>
      <c r="R702" t="s">
        <v>8321</v>
      </c>
      <c r="S702" s="11">
        <f>J702/86400+DATE(1970,1,1)</f>
        <v>42715.688437500001</v>
      </c>
      <c r="T702" s="11">
        <f>I702/86400+DATE(1970,1,1)</f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19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7">
        <f>IF(L703&gt;0,E703/L703,0)</f>
        <v>291.33333333333331</v>
      </c>
      <c r="Q703" t="s">
        <v>8319</v>
      </c>
      <c r="R703" t="s">
        <v>8321</v>
      </c>
      <c r="S703" s="11">
        <f>J703/86400+DATE(1970,1,1)</f>
        <v>41813.662962962961</v>
      </c>
      <c r="T703" s="11">
        <f>I703/86400+DATE(1970,1,1)</f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19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7">
        <f>IF(L704&gt;0,E704/L704,0)</f>
        <v>124.9191891891892</v>
      </c>
      <c r="Q704" t="s">
        <v>8319</v>
      </c>
      <c r="R704" t="s">
        <v>8321</v>
      </c>
      <c r="S704" s="11">
        <f>J704/86400+DATE(1970,1,1)</f>
        <v>42668.726701388892</v>
      </c>
      <c r="T704" s="11">
        <f>I704/86400+DATE(1970,1,1)</f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19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7">
        <f>IF(L705&gt;0,E705/L705,0)</f>
        <v>119.57142857142857</v>
      </c>
      <c r="Q705" t="s">
        <v>8319</v>
      </c>
      <c r="R705" t="s">
        <v>8321</v>
      </c>
      <c r="S705" s="11">
        <f>J705/86400+DATE(1970,1,1)</f>
        <v>42711.950798611113</v>
      </c>
      <c r="T705" s="11">
        <f>I705/86400+DATE(1970,1,1)</f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19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7">
        <f>IF(L706&gt;0,E706/L706,0)</f>
        <v>120.25</v>
      </c>
      <c r="Q706" t="s">
        <v>8319</v>
      </c>
      <c r="R706" t="s">
        <v>8321</v>
      </c>
      <c r="S706" s="11">
        <f>J706/86400+DATE(1970,1,1)</f>
        <v>42726.192916666667</v>
      </c>
      <c r="T706" s="11">
        <f>I706/86400+DATE(1970,1,1)</f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19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7">
        <f>IF(L707&gt;0,E707/L707,0)</f>
        <v>195.4</v>
      </c>
      <c r="Q707" t="s">
        <v>8319</v>
      </c>
      <c r="R707" t="s">
        <v>8321</v>
      </c>
      <c r="S707" s="11">
        <f>J707/86400+DATE(1970,1,1)</f>
        <v>42726.491643518515</v>
      </c>
      <c r="T707" s="11">
        <f>I707/86400+DATE(1970,1,1)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19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7">
        <f>IF(L708&gt;0,E708/L708,0)</f>
        <v>0</v>
      </c>
      <c r="Q708" t="s">
        <v>8319</v>
      </c>
      <c r="R708" t="s">
        <v>8321</v>
      </c>
      <c r="S708" s="11">
        <f>J708/86400+DATE(1970,1,1)</f>
        <v>42676.995173611111</v>
      </c>
      <c r="T708" s="11">
        <f>I708/86400+DATE(1970,1,1)</f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19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7">
        <f>IF(L709&gt;0,E709/L709,0)</f>
        <v>117.69868421052631</v>
      </c>
      <c r="Q709" t="s">
        <v>8319</v>
      </c>
      <c r="R709" t="s">
        <v>8321</v>
      </c>
      <c r="S709" s="11">
        <f>J709/86400+DATE(1970,1,1)</f>
        <v>42696.663506944446</v>
      </c>
      <c r="T709" s="11">
        <f>I709/86400+DATE(1970,1,1)</f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19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7">
        <f>IF(L710&gt;0,E710/L710,0)</f>
        <v>23.948509485094849</v>
      </c>
      <c r="Q710" t="s">
        <v>8319</v>
      </c>
      <c r="R710" t="s">
        <v>8321</v>
      </c>
      <c r="S710" s="11">
        <f>J710/86400+DATE(1970,1,1)</f>
        <v>41835.581018518518</v>
      </c>
      <c r="T710" s="11">
        <f>I710/86400+DATE(1970,1,1)</f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19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7">
        <f>IF(L711&gt;0,E711/L711,0)</f>
        <v>30.5</v>
      </c>
      <c r="Q711" t="s">
        <v>8319</v>
      </c>
      <c r="R711" t="s">
        <v>8321</v>
      </c>
      <c r="S711" s="11">
        <f>J711/86400+DATE(1970,1,1)</f>
        <v>41948.041192129633</v>
      </c>
      <c r="T711" s="11">
        <f>I711/86400+DATE(1970,1,1)</f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19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7">
        <f>IF(L712&gt;0,E712/L712,0)</f>
        <v>0</v>
      </c>
      <c r="Q712" t="s">
        <v>8319</v>
      </c>
      <c r="R712" t="s">
        <v>8321</v>
      </c>
      <c r="S712" s="11">
        <f>J712/86400+DATE(1970,1,1)</f>
        <v>41837.984976851854</v>
      </c>
      <c r="T712" s="11">
        <f>I712/86400+DATE(1970,1,1)</f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19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7">
        <f>IF(L713&gt;0,E713/L713,0)</f>
        <v>99.973372781065095</v>
      </c>
      <c r="Q713" t="s">
        <v>8319</v>
      </c>
      <c r="R713" t="s">
        <v>8321</v>
      </c>
      <c r="S713" s="11">
        <f>J713/86400+DATE(1970,1,1)</f>
        <v>42678.459120370375</v>
      </c>
      <c r="T713" s="11">
        <f>I713/86400+DATE(1970,1,1)</f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19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7">
        <f>IF(L714&gt;0,E714/L714,0)</f>
        <v>26.25</v>
      </c>
      <c r="Q714" t="s">
        <v>8319</v>
      </c>
      <c r="R714" t="s">
        <v>8321</v>
      </c>
      <c r="S714" s="11">
        <f>J714/86400+DATE(1970,1,1)</f>
        <v>42384.680925925924</v>
      </c>
      <c r="T714" s="11">
        <f>I714/86400+DATE(1970,1,1)</f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19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7">
        <f>IF(L715&gt;0,E715/L715,0)</f>
        <v>199</v>
      </c>
      <c r="Q715" t="s">
        <v>8319</v>
      </c>
      <c r="R715" t="s">
        <v>8321</v>
      </c>
      <c r="S715" s="11">
        <f>J715/86400+DATE(1970,1,1)</f>
        <v>42496.529305555552</v>
      </c>
      <c r="T715" s="11">
        <f>I715/86400+DATE(1970,1,1)</f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19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7">
        <f>IF(L716&gt;0,E716/L716,0)</f>
        <v>80.321428571428569</v>
      </c>
      <c r="Q716" t="s">
        <v>8319</v>
      </c>
      <c r="R716" t="s">
        <v>8321</v>
      </c>
      <c r="S716" s="11">
        <f>J716/86400+DATE(1970,1,1)</f>
        <v>42734.787986111114</v>
      </c>
      <c r="T716" s="11">
        <f>I716/86400+DATE(1970,1,1)</f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19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7">
        <f>IF(L717&gt;0,E717/L717,0)</f>
        <v>115.75</v>
      </c>
      <c r="Q717" t="s">
        <v>8319</v>
      </c>
      <c r="R717" t="s">
        <v>8321</v>
      </c>
      <c r="S717" s="11">
        <f>J717/86400+DATE(1970,1,1)</f>
        <v>42273.090740740736</v>
      </c>
      <c r="T717" s="11">
        <f>I717/86400+DATE(1970,1,1)</f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19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7">
        <f>IF(L718&gt;0,E718/L718,0)</f>
        <v>44.6875</v>
      </c>
      <c r="Q718" t="s">
        <v>8319</v>
      </c>
      <c r="R718" t="s">
        <v>8321</v>
      </c>
      <c r="S718" s="11">
        <f>J718/86400+DATE(1970,1,1)</f>
        <v>41940.658645833333</v>
      </c>
      <c r="T718" s="11">
        <f>I718/86400+DATE(1970,1,1)</f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19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7">
        <f>IF(L719&gt;0,E719/L719,0)</f>
        <v>76.25</v>
      </c>
      <c r="Q719" t="s">
        <v>8319</v>
      </c>
      <c r="R719" t="s">
        <v>8321</v>
      </c>
      <c r="S719" s="11">
        <f>J719/86400+DATE(1970,1,1)</f>
        <v>41857.854189814811</v>
      </c>
      <c r="T719" s="11">
        <f>I719/86400+DATE(1970,1,1)</f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19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7">
        <f>IF(L720&gt;0,E720/L720,0)</f>
        <v>22.5</v>
      </c>
      <c r="Q720" t="s">
        <v>8319</v>
      </c>
      <c r="R720" t="s">
        <v>8321</v>
      </c>
      <c r="S720" s="11">
        <f>J720/86400+DATE(1970,1,1)</f>
        <v>42752.845451388886</v>
      </c>
      <c r="T720" s="11">
        <f>I720/86400+DATE(1970,1,1)</f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19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7">
        <f>IF(L721&gt;0,E721/L721,0)</f>
        <v>19.399999999999999</v>
      </c>
      <c r="Q721" t="s">
        <v>8319</v>
      </c>
      <c r="R721" t="s">
        <v>8321</v>
      </c>
      <c r="S721" s="11">
        <f>J721/86400+DATE(1970,1,1)</f>
        <v>42409.040231481486</v>
      </c>
      <c r="T721" s="11">
        <f>I721/86400+DATE(1970,1,1)</f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19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7">
        <f>IF(L722&gt;0,E722/L722,0)</f>
        <v>66.707317073170728</v>
      </c>
      <c r="Q722" t="s">
        <v>8322</v>
      </c>
      <c r="R722" t="s">
        <v>8323</v>
      </c>
      <c r="S722" s="11">
        <f>J722/86400+DATE(1970,1,1)</f>
        <v>40909.649201388893</v>
      </c>
      <c r="T722" s="11">
        <f>I722/86400+DATE(1970,1,1)</f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19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7">
        <f>IF(L723&gt;0,E723/L723,0)</f>
        <v>84.142857142857139</v>
      </c>
      <c r="Q723" t="s">
        <v>8322</v>
      </c>
      <c r="R723" t="s">
        <v>8323</v>
      </c>
      <c r="S723" s="11">
        <f>J723/86400+DATE(1970,1,1)</f>
        <v>41807.571840277778</v>
      </c>
      <c r="T723" s="11">
        <f>I723/86400+DATE(1970,1,1)</f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19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7">
        <f>IF(L724&gt;0,E724/L724,0)</f>
        <v>215.72549019607843</v>
      </c>
      <c r="Q724" t="s">
        <v>8322</v>
      </c>
      <c r="R724" t="s">
        <v>8323</v>
      </c>
      <c r="S724" s="11">
        <f>J724/86400+DATE(1970,1,1)</f>
        <v>40977.805300925924</v>
      </c>
      <c r="T724" s="11">
        <f>I724/86400+DATE(1970,1,1)</f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19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7">
        <f>IF(L725&gt;0,E725/L725,0)</f>
        <v>54.69</v>
      </c>
      <c r="Q725" t="s">
        <v>8322</v>
      </c>
      <c r="R725" t="s">
        <v>8323</v>
      </c>
      <c r="S725" s="11">
        <f>J725/86400+DATE(1970,1,1)</f>
        <v>42184.81653935185</v>
      </c>
      <c r="T725" s="11">
        <f>I725/86400+DATE(1970,1,1)</f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19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7">
        <f>IF(L726&gt;0,E726/L726,0)</f>
        <v>51.62944055944056</v>
      </c>
      <c r="Q726" t="s">
        <v>8322</v>
      </c>
      <c r="R726" t="s">
        <v>8323</v>
      </c>
      <c r="S726" s="11">
        <f>J726/86400+DATE(1970,1,1)</f>
        <v>40694.638460648144</v>
      </c>
      <c r="T726" s="11">
        <f>I726/86400+DATE(1970,1,1)</f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19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7">
        <f>IF(L727&gt;0,E727/L727,0)</f>
        <v>143.35714285714286</v>
      </c>
      <c r="Q727" t="s">
        <v>8322</v>
      </c>
      <c r="R727" t="s">
        <v>8323</v>
      </c>
      <c r="S727" s="11">
        <f>J727/86400+DATE(1970,1,1)</f>
        <v>42321.626296296294</v>
      </c>
      <c r="T727" s="11">
        <f>I727/86400+DATE(1970,1,1)</f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19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7">
        <f>IF(L728&gt;0,E728/L728,0)</f>
        <v>72.428571428571431</v>
      </c>
      <c r="Q728" t="s">
        <v>8322</v>
      </c>
      <c r="R728" t="s">
        <v>8323</v>
      </c>
      <c r="S728" s="11">
        <f>J728/86400+DATE(1970,1,1)</f>
        <v>41346.042673611111</v>
      </c>
      <c r="T728" s="11">
        <f>I728/86400+DATE(1970,1,1)</f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19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7">
        <f>IF(L729&gt;0,E729/L729,0)</f>
        <v>36.530201342281877</v>
      </c>
      <c r="Q729" t="s">
        <v>8322</v>
      </c>
      <c r="R729" t="s">
        <v>8323</v>
      </c>
      <c r="S729" s="11">
        <f>J729/86400+DATE(1970,1,1)</f>
        <v>41247.020243055558</v>
      </c>
      <c r="T729" s="11">
        <f>I729/86400+DATE(1970,1,1)</f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19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7">
        <f>IF(L730&gt;0,E730/L730,0)</f>
        <v>60.903461538461535</v>
      </c>
      <c r="Q730" t="s">
        <v>8322</v>
      </c>
      <c r="R730" t="s">
        <v>8323</v>
      </c>
      <c r="S730" s="11">
        <f>J730/86400+DATE(1970,1,1)</f>
        <v>40731.837465277778</v>
      </c>
      <c r="T730" s="11">
        <f>I730/86400+DATE(1970,1,1)</f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19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7">
        <f>IF(L731&gt;0,E731/L731,0)</f>
        <v>43.55</v>
      </c>
      <c r="Q731" t="s">
        <v>8322</v>
      </c>
      <c r="R731" t="s">
        <v>8323</v>
      </c>
      <c r="S731" s="11">
        <f>J731/86400+DATE(1970,1,1)</f>
        <v>41111.185891203706</v>
      </c>
      <c r="T731" s="11">
        <f>I731/86400+DATE(1970,1,1)</f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19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7">
        <f>IF(L732&gt;0,E732/L732,0)</f>
        <v>99.766037735849054</v>
      </c>
      <c r="Q732" t="s">
        <v>8322</v>
      </c>
      <c r="R732" t="s">
        <v>8323</v>
      </c>
      <c r="S732" s="11">
        <f>J732/86400+DATE(1970,1,1)</f>
        <v>40854.745266203703</v>
      </c>
      <c r="T732" s="11">
        <f>I732/86400+DATE(1970,1,1)</f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19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7">
        <f>IF(L733&gt;0,E733/L733,0)</f>
        <v>88.732394366197184</v>
      </c>
      <c r="Q733" t="s">
        <v>8322</v>
      </c>
      <c r="R733" t="s">
        <v>8323</v>
      </c>
      <c r="S733" s="11">
        <f>J733/86400+DATE(1970,1,1)</f>
        <v>40879.795682870368</v>
      </c>
      <c r="T733" s="11">
        <f>I733/86400+DATE(1970,1,1)</f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19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7">
        <f>IF(L734&gt;0,E734/L734,0)</f>
        <v>4.9230769230769234</v>
      </c>
      <c r="Q734" t="s">
        <v>8322</v>
      </c>
      <c r="R734" t="s">
        <v>8323</v>
      </c>
      <c r="S734" s="11">
        <f>J734/86400+DATE(1970,1,1)</f>
        <v>41486.424317129626</v>
      </c>
      <c r="T734" s="11">
        <f>I734/86400+DATE(1970,1,1)</f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19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7">
        <f>IF(L735&gt;0,E735/L735,0)</f>
        <v>17.822485207100591</v>
      </c>
      <c r="Q735" t="s">
        <v>8322</v>
      </c>
      <c r="R735" t="s">
        <v>8323</v>
      </c>
      <c r="S735" s="11">
        <f>J735/86400+DATE(1970,1,1)</f>
        <v>41598.420046296298</v>
      </c>
      <c r="T735" s="11">
        <f>I735/86400+DATE(1970,1,1)</f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19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7">
        <f>IF(L736&gt;0,E736/L736,0)</f>
        <v>187.19298245614036</v>
      </c>
      <c r="Q736" t="s">
        <v>8322</v>
      </c>
      <c r="R736" t="s">
        <v>8323</v>
      </c>
      <c r="S736" s="11">
        <f>J736/86400+DATE(1970,1,1)</f>
        <v>42102.164583333331</v>
      </c>
      <c r="T736" s="11">
        <f>I736/86400+DATE(1970,1,1)</f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19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7">
        <f>IF(L737&gt;0,E737/L737,0)</f>
        <v>234.80786026200875</v>
      </c>
      <c r="Q737" t="s">
        <v>8322</v>
      </c>
      <c r="R737" t="s">
        <v>8323</v>
      </c>
      <c r="S737" s="11">
        <f>J737/86400+DATE(1970,1,1)</f>
        <v>41946.029467592591</v>
      </c>
      <c r="T737" s="11">
        <f>I737/86400+DATE(1970,1,1)</f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19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7">
        <f>IF(L738&gt;0,E738/L738,0)</f>
        <v>105.04629629629629</v>
      </c>
      <c r="Q738" t="s">
        <v>8322</v>
      </c>
      <c r="R738" t="s">
        <v>8323</v>
      </c>
      <c r="S738" s="11">
        <f>J738/86400+DATE(1970,1,1)</f>
        <v>41579.734259259261</v>
      </c>
      <c r="T738" s="11">
        <f>I738/86400+DATE(1970,1,1)</f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19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7">
        <f>IF(L739&gt;0,E739/L739,0)</f>
        <v>56.666666666666664</v>
      </c>
      <c r="Q739" t="s">
        <v>8322</v>
      </c>
      <c r="R739" t="s">
        <v>8323</v>
      </c>
      <c r="S739" s="11">
        <f>J739/86400+DATE(1970,1,1)</f>
        <v>41667.275312500002</v>
      </c>
      <c r="T739" s="11">
        <f>I739/86400+DATE(1970,1,1)</f>
        <v>41684.833333333336</v>
      </c>
    </row>
    <row r="740" spans="1:20" ht="45" x14ac:dyDescent="0.25">
      <c r="A740">
        <v>738</v>
      </c>
      <c r="B740" s="1" t="s">
        <v>739</v>
      </c>
      <c r="C740" s="1" t="s">
        <v>4848</v>
      </c>
      <c r="D740" s="19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7">
        <f>IF(L740&gt;0,E740/L740,0)</f>
        <v>39.048780487804876</v>
      </c>
      <c r="Q740" t="s">
        <v>8322</v>
      </c>
      <c r="R740" t="s">
        <v>8323</v>
      </c>
      <c r="S740" s="11">
        <f>J740/86400+DATE(1970,1,1)</f>
        <v>41943.604097222225</v>
      </c>
      <c r="T740" s="11">
        <f>I740/86400+DATE(1970,1,1)</f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19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7">
        <f>IF(L741&gt;0,E741/L741,0)</f>
        <v>68.345323741007192</v>
      </c>
      <c r="Q741" t="s">
        <v>8322</v>
      </c>
      <c r="R741" t="s">
        <v>8323</v>
      </c>
      <c r="S741" s="11">
        <f>J741/86400+DATE(1970,1,1)</f>
        <v>41829.502650462964</v>
      </c>
      <c r="T741" s="11">
        <f>I741/86400+DATE(1970,1,1)</f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19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7">
        <f>IF(L742&gt;0,E742/L742,0)</f>
        <v>169.57894736842104</v>
      </c>
      <c r="Q742" t="s">
        <v>8322</v>
      </c>
      <c r="R742" t="s">
        <v>8323</v>
      </c>
      <c r="S742" s="11">
        <f>J742/86400+DATE(1970,1,1)</f>
        <v>42162.146782407406</v>
      </c>
      <c r="T742" s="11">
        <f>I742/86400+DATE(1970,1,1)</f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19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7">
        <f>IF(L743&gt;0,E743/L743,0)</f>
        <v>141.42340425531913</v>
      </c>
      <c r="Q743" t="s">
        <v>8322</v>
      </c>
      <c r="R743" t="s">
        <v>8323</v>
      </c>
      <c r="S743" s="11">
        <f>J743/86400+DATE(1970,1,1)</f>
        <v>41401.648217592592</v>
      </c>
      <c r="T743" s="11">
        <f>I743/86400+DATE(1970,1,1)</f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19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7">
        <f>IF(L744&gt;0,E744/L744,0)</f>
        <v>67.391304347826093</v>
      </c>
      <c r="Q744" t="s">
        <v>8322</v>
      </c>
      <c r="R744" t="s">
        <v>8323</v>
      </c>
      <c r="S744" s="11">
        <f>J744/86400+DATE(1970,1,1)</f>
        <v>41689.917962962965</v>
      </c>
      <c r="T744" s="11">
        <f>I744/86400+DATE(1970,1,1)</f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19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7">
        <f>IF(L745&gt;0,E745/L745,0)</f>
        <v>54.266666666666666</v>
      </c>
      <c r="Q745" t="s">
        <v>8322</v>
      </c>
      <c r="R745" t="s">
        <v>8323</v>
      </c>
      <c r="S745" s="11">
        <f>J745/86400+DATE(1970,1,1)</f>
        <v>40990.709317129629</v>
      </c>
      <c r="T745" s="11">
        <f>I745/86400+DATE(1970,1,1)</f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19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7">
        <f>IF(L746&gt;0,E746/L746,0)</f>
        <v>82.516129032258064</v>
      </c>
      <c r="Q746" t="s">
        <v>8322</v>
      </c>
      <c r="R746" t="s">
        <v>8323</v>
      </c>
      <c r="S746" s="11">
        <f>J746/86400+DATE(1970,1,1)</f>
        <v>41226.95721064815</v>
      </c>
      <c r="T746" s="11">
        <f>I746/86400+DATE(1970,1,1)</f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19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7">
        <f>IF(L747&gt;0,E747/L747,0)</f>
        <v>53.729729729729726</v>
      </c>
      <c r="Q747" t="s">
        <v>8322</v>
      </c>
      <c r="R747" t="s">
        <v>8323</v>
      </c>
      <c r="S747" s="11">
        <f>J747/86400+DATE(1970,1,1)</f>
        <v>41367.572280092594</v>
      </c>
      <c r="T747" s="11">
        <f>I747/86400+DATE(1970,1,1)</f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19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7">
        <f>IF(L748&gt;0,E748/L748,0)</f>
        <v>34.206185567010309</v>
      </c>
      <c r="Q748" t="s">
        <v>8322</v>
      </c>
      <c r="R748" t="s">
        <v>8323</v>
      </c>
      <c r="S748" s="11">
        <f>J748/86400+DATE(1970,1,1)</f>
        <v>41157.042928240742</v>
      </c>
      <c r="T748" s="11">
        <f>I748/86400+DATE(1970,1,1)</f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19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7">
        <f>IF(L749&gt;0,E749/L749,0)</f>
        <v>127.32727272727273</v>
      </c>
      <c r="Q749" t="s">
        <v>8322</v>
      </c>
      <c r="R749" t="s">
        <v>8323</v>
      </c>
      <c r="S749" s="11">
        <f>J749/86400+DATE(1970,1,1)</f>
        <v>41988.548831018517</v>
      </c>
      <c r="T749" s="11">
        <f>I749/86400+DATE(1970,1,1)</f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19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7">
        <f>IF(L750&gt;0,E750/L750,0)</f>
        <v>45.56818181818182</v>
      </c>
      <c r="Q750" t="s">
        <v>8322</v>
      </c>
      <c r="R750" t="s">
        <v>8323</v>
      </c>
      <c r="S750" s="11">
        <f>J750/86400+DATE(1970,1,1)</f>
        <v>41831.846828703703</v>
      </c>
      <c r="T750" s="11">
        <f>I750/86400+DATE(1970,1,1)</f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19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7">
        <f>IF(L751&gt;0,E751/L751,0)</f>
        <v>95.963636363636368</v>
      </c>
      <c r="Q751" t="s">
        <v>8322</v>
      </c>
      <c r="R751" t="s">
        <v>8323</v>
      </c>
      <c r="S751" s="11">
        <f>J751/86400+DATE(1970,1,1)</f>
        <v>42733.94131944445</v>
      </c>
      <c r="T751" s="11">
        <f>I751/86400+DATE(1970,1,1)</f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19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7">
        <f>IF(L752&gt;0,E752/L752,0)</f>
        <v>77.271186440677965</v>
      </c>
      <c r="Q752" t="s">
        <v>8322</v>
      </c>
      <c r="R752" t="s">
        <v>8323</v>
      </c>
      <c r="S752" s="11">
        <f>J752/86400+DATE(1970,1,1)</f>
        <v>41299.878148148149</v>
      </c>
      <c r="T752" s="11">
        <f>I752/86400+DATE(1970,1,1)</f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19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7">
        <f>IF(L753&gt;0,E753/L753,0)</f>
        <v>57.338709677419352</v>
      </c>
      <c r="Q753" t="s">
        <v>8322</v>
      </c>
      <c r="R753" t="s">
        <v>8323</v>
      </c>
      <c r="S753" s="11">
        <f>J753/86400+DATE(1970,1,1)</f>
        <v>40713.630497685182</v>
      </c>
      <c r="T753" s="11">
        <f>I753/86400+DATE(1970,1,1)</f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19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7">
        <f>IF(L754&gt;0,E754/L754,0)</f>
        <v>53.19047619047619</v>
      </c>
      <c r="Q754" t="s">
        <v>8322</v>
      </c>
      <c r="R754" t="s">
        <v>8323</v>
      </c>
      <c r="S754" s="11">
        <f>J754/86400+DATE(1970,1,1)</f>
        <v>42639.421493055561</v>
      </c>
      <c r="T754" s="11">
        <f>I754/86400+DATE(1970,1,1)</f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19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7">
        <f>IF(L755&gt;0,E755/L755,0)</f>
        <v>492.30769230769232</v>
      </c>
      <c r="Q755" t="s">
        <v>8322</v>
      </c>
      <c r="R755" t="s">
        <v>8323</v>
      </c>
      <c r="S755" s="11">
        <f>J755/86400+DATE(1970,1,1)</f>
        <v>42019.590173611112</v>
      </c>
      <c r="T755" s="11">
        <f>I755/86400+DATE(1970,1,1)</f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19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7">
        <f>IF(L756&gt;0,E756/L756,0)</f>
        <v>42.346938775510203</v>
      </c>
      <c r="Q756" t="s">
        <v>8322</v>
      </c>
      <c r="R756" t="s">
        <v>8323</v>
      </c>
      <c r="S756" s="11">
        <f>J756/86400+DATE(1970,1,1)</f>
        <v>41249.749085648145</v>
      </c>
      <c r="T756" s="11">
        <f>I756/86400+DATE(1970,1,1)</f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19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7">
        <f>IF(L757&gt;0,E757/L757,0)</f>
        <v>37.466029411764708</v>
      </c>
      <c r="Q757" t="s">
        <v>8322</v>
      </c>
      <c r="R757" t="s">
        <v>8323</v>
      </c>
      <c r="S757" s="11">
        <f>J757/86400+DATE(1970,1,1)</f>
        <v>41383.605057870373</v>
      </c>
      <c r="T757" s="11">
        <f>I757/86400+DATE(1970,1,1)</f>
        <v>41414.02847222222</v>
      </c>
    </row>
    <row r="758" spans="1:20" ht="60" x14ac:dyDescent="0.25">
      <c r="A758">
        <v>756</v>
      </c>
      <c r="B758" s="1" t="s">
        <v>757</v>
      </c>
      <c r="C758" s="1" t="s">
        <v>4866</v>
      </c>
      <c r="D758" s="19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7">
        <f>IF(L758&gt;0,E758/L758,0)</f>
        <v>37.454545454545453</v>
      </c>
      <c r="Q758" t="s">
        <v>8322</v>
      </c>
      <c r="R758" t="s">
        <v>8323</v>
      </c>
      <c r="S758" s="11">
        <f>J758/86400+DATE(1970,1,1)</f>
        <v>40590.766886574071</v>
      </c>
      <c r="T758" s="11">
        <f>I758/86400+DATE(1970,1,1)</f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19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7">
        <f>IF(L759&gt;0,E759/L759,0)</f>
        <v>33.055555555555557</v>
      </c>
      <c r="Q759" t="s">
        <v>8322</v>
      </c>
      <c r="R759" t="s">
        <v>8323</v>
      </c>
      <c r="S759" s="11">
        <f>J759/86400+DATE(1970,1,1)</f>
        <v>41235.054560185185</v>
      </c>
      <c r="T759" s="11">
        <f>I759/86400+DATE(1970,1,1)</f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19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7">
        <f>IF(L760&gt;0,E760/L760,0)</f>
        <v>134.21052631578948</v>
      </c>
      <c r="Q760" t="s">
        <v>8322</v>
      </c>
      <c r="R760" t="s">
        <v>8323</v>
      </c>
      <c r="S760" s="11">
        <f>J760/86400+DATE(1970,1,1)</f>
        <v>40429.836435185185</v>
      </c>
      <c r="T760" s="11">
        <f>I760/86400+DATE(1970,1,1)</f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19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7">
        <f>IF(L761&gt;0,E761/L761,0)</f>
        <v>51.474747474747474</v>
      </c>
      <c r="Q761" t="s">
        <v>8322</v>
      </c>
      <c r="R761" t="s">
        <v>8323</v>
      </c>
      <c r="S761" s="11">
        <f>J761/86400+DATE(1970,1,1)</f>
        <v>41789.330312500002</v>
      </c>
      <c r="T761" s="11">
        <f>I761/86400+DATE(1970,1,1)</f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19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7">
        <f>IF(L762&gt;0,E762/L762,0)</f>
        <v>0</v>
      </c>
      <c r="Q762" t="s">
        <v>8322</v>
      </c>
      <c r="R762" t="s">
        <v>8324</v>
      </c>
      <c r="S762" s="11">
        <f>J762/86400+DATE(1970,1,1)</f>
        <v>42670.764039351852</v>
      </c>
      <c r="T762" s="11">
        <f>I762/86400+DATE(1970,1,1)</f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19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7">
        <f>IF(L763&gt;0,E763/L763,0)</f>
        <v>39.166666666666664</v>
      </c>
      <c r="Q763" t="s">
        <v>8322</v>
      </c>
      <c r="R763" t="s">
        <v>8324</v>
      </c>
      <c r="S763" s="11">
        <f>J763/86400+DATE(1970,1,1)</f>
        <v>41642.751458333332</v>
      </c>
      <c r="T763" s="11">
        <f>I763/86400+DATE(1970,1,1)</f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19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7">
        <f>IF(L764&gt;0,E764/L764,0)</f>
        <v>0</v>
      </c>
      <c r="Q764" t="s">
        <v>8322</v>
      </c>
      <c r="R764" t="s">
        <v>8324</v>
      </c>
      <c r="S764" s="11">
        <f>J764/86400+DATE(1970,1,1)</f>
        <v>42690.858449074076</v>
      </c>
      <c r="T764" s="11">
        <f>I764/86400+DATE(1970,1,1)</f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19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7">
        <f>IF(L765&gt;0,E765/L765,0)</f>
        <v>5</v>
      </c>
      <c r="Q765" t="s">
        <v>8322</v>
      </c>
      <c r="R765" t="s">
        <v>8324</v>
      </c>
      <c r="S765" s="11">
        <f>J765/86400+DATE(1970,1,1)</f>
        <v>41471.446851851855</v>
      </c>
      <c r="T765" s="11">
        <f>I765/86400+DATE(1970,1,1)</f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19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7">
        <f>IF(L766&gt;0,E766/L766,0)</f>
        <v>0</v>
      </c>
      <c r="Q766" t="s">
        <v>8322</v>
      </c>
      <c r="R766" t="s">
        <v>8324</v>
      </c>
      <c r="S766" s="11">
        <f>J766/86400+DATE(1970,1,1)</f>
        <v>42227.173159722224</v>
      </c>
      <c r="T766" s="11">
        <f>I766/86400+DATE(1970,1,1)</f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19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7">
        <f>IF(L767&gt;0,E767/L767,0)</f>
        <v>57.295454545454547</v>
      </c>
      <c r="Q767" t="s">
        <v>8322</v>
      </c>
      <c r="R767" t="s">
        <v>8324</v>
      </c>
      <c r="S767" s="11">
        <f>J767/86400+DATE(1970,1,1)</f>
        <v>41901.542638888888</v>
      </c>
      <c r="T767" s="11">
        <f>I767/86400+DATE(1970,1,1)</f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19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7">
        <f>IF(L768&gt;0,E768/L768,0)</f>
        <v>0</v>
      </c>
      <c r="Q768" t="s">
        <v>8322</v>
      </c>
      <c r="R768" t="s">
        <v>8324</v>
      </c>
      <c r="S768" s="11">
        <f>J768/86400+DATE(1970,1,1)</f>
        <v>42021.783368055556</v>
      </c>
      <c r="T768" s="11">
        <f>I768/86400+DATE(1970,1,1)</f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19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7">
        <f>IF(L769&gt;0,E769/L769,0)</f>
        <v>59</v>
      </c>
      <c r="Q769" t="s">
        <v>8322</v>
      </c>
      <c r="R769" t="s">
        <v>8324</v>
      </c>
      <c r="S769" s="11">
        <f>J769/86400+DATE(1970,1,1)</f>
        <v>42115.143634259264</v>
      </c>
      <c r="T769" s="11">
        <f>I769/86400+DATE(1970,1,1)</f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19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7">
        <f>IF(L770&gt;0,E770/L770,0)</f>
        <v>0</v>
      </c>
      <c r="Q770" t="s">
        <v>8322</v>
      </c>
      <c r="R770" t="s">
        <v>8324</v>
      </c>
      <c r="S770" s="11">
        <f>J770/86400+DATE(1970,1,1)</f>
        <v>41594.207060185188</v>
      </c>
      <c r="T770" s="11">
        <f>I770/86400+DATE(1970,1,1)</f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19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7">
        <f>IF(L771&gt;0,E771/L771,0)</f>
        <v>31.846153846153847</v>
      </c>
      <c r="Q771" t="s">
        <v>8322</v>
      </c>
      <c r="R771" t="s">
        <v>8324</v>
      </c>
      <c r="S771" s="11">
        <f>J771/86400+DATE(1970,1,1)</f>
        <v>41604.996458333335</v>
      </c>
      <c r="T771" s="11">
        <f>I771/86400+DATE(1970,1,1)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19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7">
        <f>IF(L772&gt;0,E772/L772,0)</f>
        <v>0</v>
      </c>
      <c r="Q772" t="s">
        <v>8322</v>
      </c>
      <c r="R772" t="s">
        <v>8324</v>
      </c>
      <c r="S772" s="11">
        <f>J772/86400+DATE(1970,1,1)</f>
        <v>41289.9996412037</v>
      </c>
      <c r="T772" s="11">
        <f>I772/86400+DATE(1970,1,1)</f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19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7">
        <f>IF(L773&gt;0,E773/L773,0)</f>
        <v>10</v>
      </c>
      <c r="Q773" t="s">
        <v>8322</v>
      </c>
      <c r="R773" t="s">
        <v>8324</v>
      </c>
      <c r="S773" s="11">
        <f>J773/86400+DATE(1970,1,1)</f>
        <v>42349.824097222227</v>
      </c>
      <c r="T773" s="11">
        <f>I773/86400+DATE(1970,1,1)</f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19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7">
        <f>IF(L774&gt;0,E774/L774,0)</f>
        <v>50</v>
      </c>
      <c r="Q774" t="s">
        <v>8322</v>
      </c>
      <c r="R774" t="s">
        <v>8324</v>
      </c>
      <c r="S774" s="11">
        <f>J774/86400+DATE(1970,1,1)</f>
        <v>40068.056932870371</v>
      </c>
      <c r="T774" s="11">
        <f>I774/86400+DATE(1970,1,1)</f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19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7">
        <f>IF(L775&gt;0,E775/L775,0)</f>
        <v>16</v>
      </c>
      <c r="Q775" t="s">
        <v>8322</v>
      </c>
      <c r="R775" t="s">
        <v>8324</v>
      </c>
      <c r="S775" s="11">
        <f>J775/86400+DATE(1970,1,1)</f>
        <v>42100.735937500001</v>
      </c>
      <c r="T775" s="11">
        <f>I775/86400+DATE(1970,1,1)</f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19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7">
        <f>IF(L776&gt;0,E776/L776,0)</f>
        <v>39</v>
      </c>
      <c r="Q776" t="s">
        <v>8322</v>
      </c>
      <c r="R776" t="s">
        <v>8324</v>
      </c>
      <c r="S776" s="11">
        <f>J776/86400+DATE(1970,1,1)</f>
        <v>41663.780300925922</v>
      </c>
      <c r="T776" s="11">
        <f>I776/86400+DATE(1970,1,1)</f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19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7">
        <f>IF(L777&gt;0,E777/L777,0)</f>
        <v>34</v>
      </c>
      <c r="Q777" t="s">
        <v>8322</v>
      </c>
      <c r="R777" t="s">
        <v>8324</v>
      </c>
      <c r="S777" s="11">
        <f>J777/86400+DATE(1970,1,1)</f>
        <v>40863.060127314813</v>
      </c>
      <c r="T777" s="11">
        <f>I777/86400+DATE(1970,1,1)</f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19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7">
        <f>IF(L778&gt;0,E778/L778,0)</f>
        <v>63.122807017543863</v>
      </c>
      <c r="Q778" t="s">
        <v>8322</v>
      </c>
      <c r="R778" t="s">
        <v>8324</v>
      </c>
      <c r="S778" s="11">
        <f>J778/86400+DATE(1970,1,1)</f>
        <v>42250.685706018514</v>
      </c>
      <c r="T778" s="11">
        <f>I778/86400+DATE(1970,1,1)</f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19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7">
        <f>IF(L779&gt;0,E779/L779,0)</f>
        <v>7</v>
      </c>
      <c r="Q779" t="s">
        <v>8322</v>
      </c>
      <c r="R779" t="s">
        <v>8324</v>
      </c>
      <c r="S779" s="11">
        <f>J779/86400+DATE(1970,1,1)</f>
        <v>41456.981215277774</v>
      </c>
      <c r="T779" s="11">
        <f>I779/86400+DATE(1970,1,1)</f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19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7">
        <f>IF(L780&gt;0,E780/L780,0)</f>
        <v>2</v>
      </c>
      <c r="Q780" t="s">
        <v>8322</v>
      </c>
      <c r="R780" t="s">
        <v>8324</v>
      </c>
      <c r="S780" s="11">
        <f>J780/86400+DATE(1970,1,1)</f>
        <v>41729.702314814815</v>
      </c>
      <c r="T780" s="11">
        <f>I780/86400+DATE(1970,1,1)</f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19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7">
        <f>IF(L781&gt;0,E781/L781,0)</f>
        <v>66.666666666666671</v>
      </c>
      <c r="Q781" t="s">
        <v>8322</v>
      </c>
      <c r="R781" t="s">
        <v>8324</v>
      </c>
      <c r="S781" s="11">
        <f>J781/86400+DATE(1970,1,1)</f>
        <v>40436.68408564815</v>
      </c>
      <c r="T781" s="11">
        <f>I781/86400+DATE(1970,1,1)</f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19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7">
        <f>IF(L782&gt;0,E782/L782,0)</f>
        <v>38.518518518518519</v>
      </c>
      <c r="Q782" t="s">
        <v>8325</v>
      </c>
      <c r="R782" t="s">
        <v>8326</v>
      </c>
      <c r="S782" s="11">
        <f>J782/86400+DATE(1970,1,1)</f>
        <v>40636.673900462964</v>
      </c>
      <c r="T782" s="11">
        <f>I782/86400+DATE(1970,1,1)</f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19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7">
        <f>IF(L783&gt;0,E783/L783,0)</f>
        <v>42.609200000000001</v>
      </c>
      <c r="Q783" t="s">
        <v>8325</v>
      </c>
      <c r="R783" t="s">
        <v>8326</v>
      </c>
      <c r="S783" s="11">
        <f>J783/86400+DATE(1970,1,1)</f>
        <v>41403.000856481478</v>
      </c>
      <c r="T783" s="11">
        <f>I783/86400+DATE(1970,1,1)</f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19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7">
        <f>IF(L784&gt;0,E784/L784,0)</f>
        <v>50</v>
      </c>
      <c r="Q784" t="s">
        <v>8325</v>
      </c>
      <c r="R784" t="s">
        <v>8326</v>
      </c>
      <c r="S784" s="11">
        <f>J784/86400+DATE(1970,1,1)</f>
        <v>41116.758125</v>
      </c>
      <c r="T784" s="11">
        <f>I784/86400+DATE(1970,1,1)</f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19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7">
        <f>IF(L785&gt;0,E785/L785,0)</f>
        <v>63.485714285714288</v>
      </c>
      <c r="Q785" t="s">
        <v>8325</v>
      </c>
      <c r="R785" t="s">
        <v>8326</v>
      </c>
      <c r="S785" s="11">
        <f>J785/86400+DATE(1970,1,1)</f>
        <v>40987.773715277777</v>
      </c>
      <c r="T785" s="11">
        <f>I785/86400+DATE(1970,1,1)</f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19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7">
        <f>IF(L786&gt;0,E786/L786,0)</f>
        <v>102.5</v>
      </c>
      <c r="Q786" t="s">
        <v>8325</v>
      </c>
      <c r="R786" t="s">
        <v>8326</v>
      </c>
      <c r="S786" s="11">
        <f>J786/86400+DATE(1970,1,1)</f>
        <v>41675.149525462963</v>
      </c>
      <c r="T786" s="11">
        <f>I786/86400+DATE(1970,1,1)</f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19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7">
        <f>IF(L787&gt;0,E787/L787,0)</f>
        <v>31.142758620689655</v>
      </c>
      <c r="Q787" t="s">
        <v>8325</v>
      </c>
      <c r="R787" t="s">
        <v>8326</v>
      </c>
      <c r="S787" s="11">
        <f>J787/86400+DATE(1970,1,1)</f>
        <v>41303.593923611115</v>
      </c>
      <c r="T787" s="11">
        <f>I787/86400+DATE(1970,1,1)</f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19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7">
        <f>IF(L788&gt;0,E788/L788,0)</f>
        <v>162.27272727272728</v>
      </c>
      <c r="Q788" t="s">
        <v>8325</v>
      </c>
      <c r="R788" t="s">
        <v>8326</v>
      </c>
      <c r="S788" s="11">
        <f>J788/86400+DATE(1970,1,1)</f>
        <v>40983.055949074071</v>
      </c>
      <c r="T788" s="11">
        <f>I788/86400+DATE(1970,1,1)</f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19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7">
        <f>IF(L789&gt;0,E789/L789,0)</f>
        <v>80.588235294117652</v>
      </c>
      <c r="Q789" t="s">
        <v>8325</v>
      </c>
      <c r="R789" t="s">
        <v>8326</v>
      </c>
      <c r="S789" s="11">
        <f>J789/86400+DATE(1970,1,1)</f>
        <v>41549.627615740741</v>
      </c>
      <c r="T789" s="11">
        <f>I789/86400+DATE(1970,1,1)</f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19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7">
        <f>IF(L790&gt;0,E790/L790,0)</f>
        <v>59.85441176470588</v>
      </c>
      <c r="Q790" t="s">
        <v>8325</v>
      </c>
      <c r="R790" t="s">
        <v>8326</v>
      </c>
      <c r="S790" s="11">
        <f>J790/86400+DATE(1970,1,1)</f>
        <v>41059.006805555553</v>
      </c>
      <c r="T790" s="11">
        <f>I790/86400+DATE(1970,1,1)</f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19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7">
        <f>IF(L791&gt;0,E791/L791,0)</f>
        <v>132.85714285714286</v>
      </c>
      <c r="Q791" t="s">
        <v>8325</v>
      </c>
      <c r="R791" t="s">
        <v>8326</v>
      </c>
      <c r="S791" s="11">
        <f>J791/86400+DATE(1970,1,1)</f>
        <v>41277.186111111107</v>
      </c>
      <c r="T791" s="11">
        <f>I791/86400+DATE(1970,1,1)</f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19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7">
        <f>IF(L792&gt;0,E792/L792,0)</f>
        <v>92.547820512820508</v>
      </c>
      <c r="Q792" t="s">
        <v>8325</v>
      </c>
      <c r="R792" t="s">
        <v>8326</v>
      </c>
      <c r="S792" s="11">
        <f>J792/86400+DATE(1970,1,1)</f>
        <v>41276.047905092593</v>
      </c>
      <c r="T792" s="11">
        <f>I792/86400+DATE(1970,1,1)</f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19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7">
        <f>IF(L793&gt;0,E793/L793,0)</f>
        <v>60.859375</v>
      </c>
      <c r="Q793" t="s">
        <v>8325</v>
      </c>
      <c r="R793" t="s">
        <v>8326</v>
      </c>
      <c r="S793" s="11">
        <f>J793/86400+DATE(1970,1,1)</f>
        <v>41557.780624999999</v>
      </c>
      <c r="T793" s="11">
        <f>I793/86400+DATE(1970,1,1)</f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19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7">
        <f>IF(L794&gt;0,E794/L794,0)</f>
        <v>41.851833333333339</v>
      </c>
      <c r="Q794" t="s">
        <v>8325</v>
      </c>
      <c r="R794" t="s">
        <v>8326</v>
      </c>
      <c r="S794" s="11">
        <f>J794/86400+DATE(1970,1,1)</f>
        <v>41555.87364583333</v>
      </c>
      <c r="T794" s="11">
        <f>I794/86400+DATE(1970,1,1)</f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19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7">
        <f>IF(L795&gt;0,E795/L795,0)</f>
        <v>88.325937499999995</v>
      </c>
      <c r="Q795" t="s">
        <v>8325</v>
      </c>
      <c r="R795" t="s">
        <v>8326</v>
      </c>
      <c r="S795" s="11">
        <f>J795/86400+DATE(1970,1,1)</f>
        <v>41442.741249999999</v>
      </c>
      <c r="T795" s="11">
        <f>I795/86400+DATE(1970,1,1)</f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19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7">
        <f>IF(L796&gt;0,E796/L796,0)</f>
        <v>158.96226415094338</v>
      </c>
      <c r="Q796" t="s">
        <v>8325</v>
      </c>
      <c r="R796" t="s">
        <v>8326</v>
      </c>
      <c r="S796" s="11">
        <f>J796/86400+DATE(1970,1,1)</f>
        <v>40736.115011574075</v>
      </c>
      <c r="T796" s="11">
        <f>I796/86400+DATE(1970,1,1)</f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19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7">
        <f>IF(L797&gt;0,E797/L797,0)</f>
        <v>85.054347826086953</v>
      </c>
      <c r="Q797" t="s">
        <v>8325</v>
      </c>
      <c r="R797" t="s">
        <v>8326</v>
      </c>
      <c r="S797" s="11">
        <f>J797/86400+DATE(1970,1,1)</f>
        <v>40963.613032407404</v>
      </c>
      <c r="T797" s="11">
        <f>I797/86400+DATE(1970,1,1)</f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19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7">
        <f>IF(L798&gt;0,E798/L798,0)</f>
        <v>112.61111111111111</v>
      </c>
      <c r="Q798" t="s">
        <v>8325</v>
      </c>
      <c r="R798" t="s">
        <v>8326</v>
      </c>
      <c r="S798" s="11">
        <f>J798/86400+DATE(1970,1,1)</f>
        <v>41502.882928240739</v>
      </c>
      <c r="T798" s="11">
        <f>I798/86400+DATE(1970,1,1)</f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19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7">
        <f>IF(L799&gt;0,E799/L799,0)</f>
        <v>45.436619718309856</v>
      </c>
      <c r="Q799" t="s">
        <v>8325</v>
      </c>
      <c r="R799" t="s">
        <v>8326</v>
      </c>
      <c r="S799" s="11">
        <f>J799/86400+DATE(1970,1,1)</f>
        <v>40996.994074074071</v>
      </c>
      <c r="T799" s="11">
        <f>I799/86400+DATE(1970,1,1)</f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19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7">
        <f>IF(L800&gt;0,E800/L800,0)</f>
        <v>46.218390804597703</v>
      </c>
      <c r="Q800" t="s">
        <v>8325</v>
      </c>
      <c r="R800" t="s">
        <v>8326</v>
      </c>
      <c r="S800" s="11">
        <f>J800/86400+DATE(1970,1,1)</f>
        <v>41882.590127314819</v>
      </c>
      <c r="T800" s="11">
        <f>I800/86400+DATE(1970,1,1)</f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19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7">
        <f>IF(L801&gt;0,E801/L801,0)</f>
        <v>178.60714285714286</v>
      </c>
      <c r="Q801" t="s">
        <v>8325</v>
      </c>
      <c r="R801" t="s">
        <v>8326</v>
      </c>
      <c r="S801" s="11">
        <f>J801/86400+DATE(1970,1,1)</f>
        <v>40996.667199074072</v>
      </c>
      <c r="T801" s="11">
        <f>I801/86400+DATE(1970,1,1)</f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19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7">
        <f>IF(L802&gt;0,E802/L802,0)</f>
        <v>40.75</v>
      </c>
      <c r="Q802" t="s">
        <v>8325</v>
      </c>
      <c r="R802" t="s">
        <v>8326</v>
      </c>
      <c r="S802" s="11">
        <f>J802/86400+DATE(1970,1,1)</f>
        <v>41863.433495370373</v>
      </c>
      <c r="T802" s="11">
        <f>I802/86400+DATE(1970,1,1)</f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19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7">
        <f>IF(L803&gt;0,E803/L803,0)</f>
        <v>43.733921568627444</v>
      </c>
      <c r="Q803" t="s">
        <v>8325</v>
      </c>
      <c r="R803" t="s">
        <v>8326</v>
      </c>
      <c r="S803" s="11">
        <f>J803/86400+DATE(1970,1,1)</f>
        <v>40695.795370370368</v>
      </c>
      <c r="T803" s="11">
        <f>I803/86400+DATE(1970,1,1)</f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19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7">
        <f>IF(L804&gt;0,E804/L804,0)</f>
        <v>81.066666666666663</v>
      </c>
      <c r="Q804" t="s">
        <v>8325</v>
      </c>
      <c r="R804" t="s">
        <v>8326</v>
      </c>
      <c r="S804" s="11">
        <f>J804/86400+DATE(1970,1,1)</f>
        <v>41123.022268518514</v>
      </c>
      <c r="T804" s="11">
        <f>I804/86400+DATE(1970,1,1)</f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19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7">
        <f>IF(L805&gt;0,E805/L805,0)</f>
        <v>74.60526315789474</v>
      </c>
      <c r="Q805" t="s">
        <v>8325</v>
      </c>
      <c r="R805" t="s">
        <v>8326</v>
      </c>
      <c r="S805" s="11">
        <f>J805/86400+DATE(1970,1,1)</f>
        <v>40665.949976851851</v>
      </c>
      <c r="T805" s="11">
        <f>I805/86400+DATE(1970,1,1)</f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19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7">
        <f>IF(L806&gt;0,E806/L806,0)</f>
        <v>305.55555555555554</v>
      </c>
      <c r="Q806" t="s">
        <v>8325</v>
      </c>
      <c r="R806" t="s">
        <v>8326</v>
      </c>
      <c r="S806" s="11">
        <f>J806/86400+DATE(1970,1,1)</f>
        <v>40730.105624999997</v>
      </c>
      <c r="T806" s="11">
        <f>I806/86400+DATE(1970,1,1)</f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19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7">
        <f>IF(L807&gt;0,E807/L807,0)</f>
        <v>58.333333333333336</v>
      </c>
      <c r="Q807" t="s">
        <v>8325</v>
      </c>
      <c r="R807" t="s">
        <v>8326</v>
      </c>
      <c r="S807" s="11">
        <f>J807/86400+DATE(1970,1,1)</f>
        <v>40690.823055555556</v>
      </c>
      <c r="T807" s="11">
        <f>I807/86400+DATE(1970,1,1)</f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19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7">
        <f>IF(L808&gt;0,E808/L808,0)</f>
        <v>117.67605633802818</v>
      </c>
      <c r="Q808" t="s">
        <v>8325</v>
      </c>
      <c r="R808" t="s">
        <v>8326</v>
      </c>
      <c r="S808" s="11">
        <f>J808/86400+DATE(1970,1,1)</f>
        <v>40763.691423611112</v>
      </c>
      <c r="T808" s="11">
        <f>I808/86400+DATE(1970,1,1)</f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19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7">
        <f>IF(L809&gt;0,E809/L809,0)</f>
        <v>73.771929824561397</v>
      </c>
      <c r="Q809" t="s">
        <v>8325</v>
      </c>
      <c r="R809" t="s">
        <v>8326</v>
      </c>
      <c r="S809" s="11">
        <f>J809/86400+DATE(1970,1,1)</f>
        <v>42759.628599537042</v>
      </c>
      <c r="T809" s="11">
        <f>I809/86400+DATE(1970,1,1)</f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19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7">
        <f>IF(L810&gt;0,E810/L810,0)</f>
        <v>104.65116279069767</v>
      </c>
      <c r="Q810" t="s">
        <v>8325</v>
      </c>
      <c r="R810" t="s">
        <v>8326</v>
      </c>
      <c r="S810" s="11">
        <f>J810/86400+DATE(1970,1,1)</f>
        <v>41962.100532407407</v>
      </c>
      <c r="T810" s="11">
        <f>I810/86400+DATE(1970,1,1)</f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19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7">
        <f>IF(L811&gt;0,E811/L811,0)</f>
        <v>79.82692307692308</v>
      </c>
      <c r="Q811" t="s">
        <v>8325</v>
      </c>
      <c r="R811" t="s">
        <v>8326</v>
      </c>
      <c r="S811" s="11">
        <f>J811/86400+DATE(1970,1,1)</f>
        <v>41628.833680555559</v>
      </c>
      <c r="T811" s="11">
        <f>I811/86400+DATE(1970,1,1)</f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19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7">
        <f>IF(L812&gt;0,E812/L812,0)</f>
        <v>58.333333333333336</v>
      </c>
      <c r="Q812" t="s">
        <v>8325</v>
      </c>
      <c r="R812" t="s">
        <v>8326</v>
      </c>
      <c r="S812" s="11">
        <f>J812/86400+DATE(1970,1,1)</f>
        <v>41123.056273148148</v>
      </c>
      <c r="T812" s="11">
        <f>I812/86400+DATE(1970,1,1)</f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19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7">
        <f>IF(L813&gt;0,E813/L813,0)</f>
        <v>86.666666666666671</v>
      </c>
      <c r="Q813" t="s">
        <v>8325</v>
      </c>
      <c r="R813" t="s">
        <v>8326</v>
      </c>
      <c r="S813" s="11">
        <f>J813/86400+DATE(1970,1,1)</f>
        <v>41443.643541666665</v>
      </c>
      <c r="T813" s="11">
        <f>I813/86400+DATE(1970,1,1)</f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19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7">
        <f>IF(L814&gt;0,E814/L814,0)</f>
        <v>27.606060606060606</v>
      </c>
      <c r="Q814" t="s">
        <v>8325</v>
      </c>
      <c r="R814" t="s">
        <v>8326</v>
      </c>
      <c r="S814" s="11">
        <f>J814/86400+DATE(1970,1,1)</f>
        <v>41282.017962962964</v>
      </c>
      <c r="T814" s="11">
        <f>I814/86400+DATE(1970,1,1)</f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19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7">
        <f>IF(L815&gt;0,E815/L815,0)</f>
        <v>24.999375000000001</v>
      </c>
      <c r="Q815" t="s">
        <v>8325</v>
      </c>
      <c r="R815" t="s">
        <v>8326</v>
      </c>
      <c r="S815" s="11">
        <f>J815/86400+DATE(1970,1,1)</f>
        <v>41080.960243055553</v>
      </c>
      <c r="T815" s="11">
        <f>I815/86400+DATE(1970,1,1)</f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19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7">
        <f>IF(L816&gt;0,E816/L816,0)</f>
        <v>45.464285714285715</v>
      </c>
      <c r="Q816" t="s">
        <v>8325</v>
      </c>
      <c r="R816" t="s">
        <v>8326</v>
      </c>
      <c r="S816" s="11">
        <f>J816/86400+DATE(1970,1,1)</f>
        <v>40679.743067129632</v>
      </c>
      <c r="T816" s="11">
        <f>I816/86400+DATE(1970,1,1)</f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19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7">
        <f>IF(L817&gt;0,E817/L817,0)</f>
        <v>99.534883720930239</v>
      </c>
      <c r="Q817" t="s">
        <v>8325</v>
      </c>
      <c r="R817" t="s">
        <v>8326</v>
      </c>
      <c r="S817" s="11">
        <f>J817/86400+DATE(1970,1,1)</f>
        <v>41914.917858796296</v>
      </c>
      <c r="T817" s="11">
        <f>I817/86400+DATE(1970,1,1)</f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19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7">
        <f>IF(L818&gt;0,E818/L818,0)</f>
        <v>39.31</v>
      </c>
      <c r="Q818" t="s">
        <v>8325</v>
      </c>
      <c r="R818" t="s">
        <v>8326</v>
      </c>
      <c r="S818" s="11">
        <f>J818/86400+DATE(1970,1,1)</f>
        <v>41341.870868055557</v>
      </c>
      <c r="T818" s="11">
        <f>I818/86400+DATE(1970,1,1)</f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19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7">
        <f>IF(L819&gt;0,E819/L819,0)</f>
        <v>89.419999999999987</v>
      </c>
      <c r="Q819" t="s">
        <v>8325</v>
      </c>
      <c r="R819" t="s">
        <v>8326</v>
      </c>
      <c r="S819" s="11">
        <f>J819/86400+DATE(1970,1,1)</f>
        <v>40925.599664351852</v>
      </c>
      <c r="T819" s="11">
        <f>I819/86400+DATE(1970,1,1)</f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19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7">
        <f>IF(L820&gt;0,E820/L820,0)</f>
        <v>28.684210526315791</v>
      </c>
      <c r="Q820" t="s">
        <v>8325</v>
      </c>
      <c r="R820" t="s">
        <v>8326</v>
      </c>
      <c r="S820" s="11">
        <f>J820/86400+DATE(1970,1,1)</f>
        <v>41120.882881944446</v>
      </c>
      <c r="T820" s="11">
        <f>I820/86400+DATE(1970,1,1)</f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19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7">
        <f>IF(L821&gt;0,E821/L821,0)</f>
        <v>31.071428571428573</v>
      </c>
      <c r="Q821" t="s">
        <v>8325</v>
      </c>
      <c r="R821" t="s">
        <v>8326</v>
      </c>
      <c r="S821" s="11">
        <f>J821/86400+DATE(1970,1,1)</f>
        <v>41619.998310185183</v>
      </c>
      <c r="T821" s="11">
        <f>I821/86400+DATE(1970,1,1)</f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19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7">
        <f>IF(L822&gt;0,E822/L822,0)</f>
        <v>70.55263157894737</v>
      </c>
      <c r="Q822" t="s">
        <v>8325</v>
      </c>
      <c r="R822" t="s">
        <v>8326</v>
      </c>
      <c r="S822" s="11">
        <f>J822/86400+DATE(1970,1,1)</f>
        <v>41768.841921296298</v>
      </c>
      <c r="T822" s="11">
        <f>I822/86400+DATE(1970,1,1)</f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19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7">
        <f>IF(L823&gt;0,E823/L823,0)</f>
        <v>224.12820512820514</v>
      </c>
      <c r="Q823" t="s">
        <v>8325</v>
      </c>
      <c r="R823" t="s">
        <v>8326</v>
      </c>
      <c r="S823" s="11">
        <f>J823/86400+DATE(1970,1,1)</f>
        <v>42093.922048611115</v>
      </c>
      <c r="T823" s="11">
        <f>I823/86400+DATE(1970,1,1)</f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19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7">
        <f>IF(L824&gt;0,E824/L824,0)</f>
        <v>51.811594202898547</v>
      </c>
      <c r="Q824" t="s">
        <v>8325</v>
      </c>
      <c r="R824" t="s">
        <v>8326</v>
      </c>
      <c r="S824" s="11">
        <f>J824/86400+DATE(1970,1,1)</f>
        <v>41157.947337962964</v>
      </c>
      <c r="T824" s="11">
        <f>I824/86400+DATE(1970,1,1)</f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19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7">
        <f>IF(L825&gt;0,E825/L825,0)</f>
        <v>43.515151515151516</v>
      </c>
      <c r="Q825" t="s">
        <v>8325</v>
      </c>
      <c r="R825" t="s">
        <v>8326</v>
      </c>
      <c r="S825" s="11">
        <f>J825/86400+DATE(1970,1,1)</f>
        <v>42055.972824074073</v>
      </c>
      <c r="T825" s="11">
        <f>I825/86400+DATE(1970,1,1)</f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19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7">
        <f>IF(L826&gt;0,E826/L826,0)</f>
        <v>39.816666666666663</v>
      </c>
      <c r="Q826" t="s">
        <v>8325</v>
      </c>
      <c r="R826" t="s">
        <v>8326</v>
      </c>
      <c r="S826" s="11">
        <f>J826/86400+DATE(1970,1,1)</f>
        <v>40250.242106481484</v>
      </c>
      <c r="T826" s="11">
        <f>I826/86400+DATE(1970,1,1)</f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19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7">
        <f>IF(L827&gt;0,E827/L827,0)</f>
        <v>126.8080808080808</v>
      </c>
      <c r="Q827" t="s">
        <v>8325</v>
      </c>
      <c r="R827" t="s">
        <v>8326</v>
      </c>
      <c r="S827" s="11">
        <f>J827/86400+DATE(1970,1,1)</f>
        <v>41186.306527777779</v>
      </c>
      <c r="T827" s="11">
        <f>I827/86400+DATE(1970,1,1)</f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19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7">
        <f>IF(L828&gt;0,E828/L828,0)</f>
        <v>113.87755102040816</v>
      </c>
      <c r="Q828" t="s">
        <v>8325</v>
      </c>
      <c r="R828" t="s">
        <v>8326</v>
      </c>
      <c r="S828" s="11">
        <f>J828/86400+DATE(1970,1,1)</f>
        <v>40973.038541666669</v>
      </c>
      <c r="T828" s="11">
        <f>I828/86400+DATE(1970,1,1)</f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19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7">
        <f>IF(L829&gt;0,E829/L829,0)</f>
        <v>28.181818181818183</v>
      </c>
      <c r="Q829" t="s">
        <v>8325</v>
      </c>
      <c r="R829" t="s">
        <v>8326</v>
      </c>
      <c r="S829" s="11">
        <f>J829/86400+DATE(1970,1,1)</f>
        <v>40927.473460648151</v>
      </c>
      <c r="T829" s="11">
        <f>I829/86400+DATE(1970,1,1)</f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19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7">
        <f>IF(L830&gt;0,E830/L830,0)</f>
        <v>36.60526315789474</v>
      </c>
      <c r="Q830" t="s">
        <v>8325</v>
      </c>
      <c r="R830" t="s">
        <v>8326</v>
      </c>
      <c r="S830" s="11">
        <f>J830/86400+DATE(1970,1,1)</f>
        <v>41073.050717592589</v>
      </c>
      <c r="T830" s="11">
        <f>I830/86400+DATE(1970,1,1)</f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19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7">
        <f>IF(L831&gt;0,E831/L831,0)</f>
        <v>32.5</v>
      </c>
      <c r="Q831" t="s">
        <v>8325</v>
      </c>
      <c r="R831" t="s">
        <v>8326</v>
      </c>
      <c r="S831" s="11">
        <f>J831/86400+DATE(1970,1,1)</f>
        <v>42504.801388888889</v>
      </c>
      <c r="T831" s="11">
        <f>I831/86400+DATE(1970,1,1)</f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19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7">
        <f>IF(L832&gt;0,E832/L832,0)</f>
        <v>60.65625</v>
      </c>
      <c r="Q832" t="s">
        <v>8325</v>
      </c>
      <c r="R832" t="s">
        <v>8326</v>
      </c>
      <c r="S832" s="11">
        <f>J832/86400+DATE(1970,1,1)</f>
        <v>41325.525752314818</v>
      </c>
      <c r="T832" s="11">
        <f>I832/86400+DATE(1970,1,1)</f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19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7">
        <f>IF(L833&gt;0,E833/L833,0)</f>
        <v>175</v>
      </c>
      <c r="Q833" t="s">
        <v>8325</v>
      </c>
      <c r="R833" t="s">
        <v>8326</v>
      </c>
      <c r="S833" s="11">
        <f>J833/86400+DATE(1970,1,1)</f>
        <v>40996.646921296298</v>
      </c>
      <c r="T833" s="11">
        <f>I833/86400+DATE(1970,1,1)</f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19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7">
        <f>IF(L834&gt;0,E834/L834,0)</f>
        <v>97.993896103896105</v>
      </c>
      <c r="Q834" t="s">
        <v>8325</v>
      </c>
      <c r="R834" t="s">
        <v>8326</v>
      </c>
      <c r="S834" s="11">
        <f>J834/86400+DATE(1970,1,1)</f>
        <v>40869.675173611111</v>
      </c>
      <c r="T834" s="11">
        <f>I834/86400+DATE(1970,1,1)</f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 s="19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7">
        <f>IF(L835&gt;0,E835/L835,0)</f>
        <v>148.78048780487805</v>
      </c>
      <c r="Q835" t="s">
        <v>8325</v>
      </c>
      <c r="R835" t="s">
        <v>8326</v>
      </c>
      <c r="S835" s="11">
        <f>J835/86400+DATE(1970,1,1)</f>
        <v>41718.878182870372</v>
      </c>
      <c r="T835" s="11">
        <f>I835/86400+DATE(1970,1,1)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19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7">
        <f>IF(L836&gt;0,E836/L836,0)</f>
        <v>96.08</v>
      </c>
      <c r="Q836" t="s">
        <v>8325</v>
      </c>
      <c r="R836" t="s">
        <v>8326</v>
      </c>
      <c r="S836" s="11">
        <f>J836/86400+DATE(1970,1,1)</f>
        <v>41422.822824074072</v>
      </c>
      <c r="T836" s="11">
        <f>I836/86400+DATE(1970,1,1)</f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19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7">
        <f>IF(L837&gt;0,E837/L837,0)</f>
        <v>58.625</v>
      </c>
      <c r="Q837" t="s">
        <v>8325</v>
      </c>
      <c r="R837" t="s">
        <v>8326</v>
      </c>
      <c r="S837" s="11">
        <f>J837/86400+DATE(1970,1,1)</f>
        <v>41005.45784722222</v>
      </c>
      <c r="T837" s="11">
        <f>I837/86400+DATE(1970,1,1)</f>
        <v>41048.125</v>
      </c>
    </row>
    <row r="838" spans="1:20" ht="30" x14ac:dyDescent="0.25">
      <c r="A838">
        <v>836</v>
      </c>
      <c r="B838" s="1" t="s">
        <v>837</v>
      </c>
      <c r="C838" s="1" t="s">
        <v>4946</v>
      </c>
      <c r="D838" s="19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7">
        <f>IF(L838&gt;0,E838/L838,0)</f>
        <v>109.70695652173914</v>
      </c>
      <c r="Q838" t="s">
        <v>8325</v>
      </c>
      <c r="R838" t="s">
        <v>8326</v>
      </c>
      <c r="S838" s="11">
        <f>J838/86400+DATE(1970,1,1)</f>
        <v>41524.056921296295</v>
      </c>
      <c r="T838" s="11">
        <f>I838/86400+DATE(1970,1,1)</f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19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7">
        <f>IF(L839&gt;0,E839/L839,0)</f>
        <v>49.112903225806448</v>
      </c>
      <c r="Q839" t="s">
        <v>8325</v>
      </c>
      <c r="R839" t="s">
        <v>8326</v>
      </c>
      <c r="S839" s="11">
        <f>J839/86400+DATE(1970,1,1)</f>
        <v>41730.998402777775</v>
      </c>
      <c r="T839" s="11">
        <f>I839/86400+DATE(1970,1,1)</f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19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7">
        <f>IF(L840&gt;0,E840/L840,0)</f>
        <v>47.672131147540981</v>
      </c>
      <c r="Q840" t="s">
        <v>8325</v>
      </c>
      <c r="R840" t="s">
        <v>8326</v>
      </c>
      <c r="S840" s="11">
        <f>J840/86400+DATE(1970,1,1)</f>
        <v>40895.897974537038</v>
      </c>
      <c r="T840" s="11">
        <f>I840/86400+DATE(1970,1,1)</f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19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7">
        <f>IF(L841&gt;0,E841/L841,0)</f>
        <v>60.737812499999997</v>
      </c>
      <c r="Q841" t="s">
        <v>8325</v>
      </c>
      <c r="R841" t="s">
        <v>8326</v>
      </c>
      <c r="S841" s="11">
        <f>J841/86400+DATE(1970,1,1)</f>
        <v>41144.763379629629</v>
      </c>
      <c r="T841" s="11">
        <f>I841/86400+DATE(1970,1,1)</f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19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7">
        <f>IF(L842&gt;0,E842/L842,0)</f>
        <v>63.37715789473684</v>
      </c>
      <c r="Q842" t="s">
        <v>8325</v>
      </c>
      <c r="R842" t="s">
        <v>8327</v>
      </c>
      <c r="S842" s="11">
        <f>J842/86400+DATE(1970,1,1)</f>
        <v>42607.226701388892</v>
      </c>
      <c r="T842" s="11">
        <f>I842/86400+DATE(1970,1,1)</f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19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7">
        <f>IF(L843&gt;0,E843/L843,0)</f>
        <v>53.893617021276597</v>
      </c>
      <c r="Q843" t="s">
        <v>8325</v>
      </c>
      <c r="R843" t="s">
        <v>8327</v>
      </c>
      <c r="S843" s="11">
        <f>J843/86400+DATE(1970,1,1)</f>
        <v>41923.838692129633</v>
      </c>
      <c r="T843" s="11">
        <f>I843/86400+DATE(1970,1,1)</f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19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7">
        <f>IF(L844&gt;0,E844/L844,0)</f>
        <v>66.871794871794876</v>
      </c>
      <c r="Q844" t="s">
        <v>8325</v>
      </c>
      <c r="R844" t="s">
        <v>8327</v>
      </c>
      <c r="S844" s="11">
        <f>J844/86400+DATE(1970,1,1)</f>
        <v>41526.59239583333</v>
      </c>
      <c r="T844" s="11">
        <f>I844/86400+DATE(1970,1,1)</f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19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7">
        <f>IF(L845&gt;0,E845/L845,0)</f>
        <v>63.102362204724407</v>
      </c>
      <c r="Q845" t="s">
        <v>8325</v>
      </c>
      <c r="R845" t="s">
        <v>8327</v>
      </c>
      <c r="S845" s="11">
        <f>J845/86400+DATE(1970,1,1)</f>
        <v>42695.257870370369</v>
      </c>
      <c r="T845" s="11">
        <f>I845/86400+DATE(1970,1,1)</f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19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7">
        <f>IF(L846&gt;0,E846/L846,0)</f>
        <v>36.628930817610062</v>
      </c>
      <c r="Q846" t="s">
        <v>8325</v>
      </c>
      <c r="R846" t="s">
        <v>8327</v>
      </c>
      <c r="S846" s="11">
        <f>J846/86400+DATE(1970,1,1)</f>
        <v>41905.684629629628</v>
      </c>
      <c r="T846" s="11">
        <f>I846/86400+DATE(1970,1,1)</f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19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7">
        <f>IF(L847&gt;0,E847/L847,0)</f>
        <v>34.005706214689269</v>
      </c>
      <c r="Q847" t="s">
        <v>8325</v>
      </c>
      <c r="R847" t="s">
        <v>8327</v>
      </c>
      <c r="S847" s="11">
        <f>J847/86400+DATE(1970,1,1)</f>
        <v>42578.205972222218</v>
      </c>
      <c r="T847" s="11">
        <f>I847/86400+DATE(1970,1,1)</f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19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7">
        <f>IF(L848&gt;0,E848/L848,0)</f>
        <v>28.553404255319148</v>
      </c>
      <c r="Q848" t="s">
        <v>8325</v>
      </c>
      <c r="R848" t="s">
        <v>8327</v>
      </c>
      <c r="S848" s="11">
        <f>J848/86400+DATE(1970,1,1)</f>
        <v>41694.391840277778</v>
      </c>
      <c r="T848" s="11">
        <f>I848/86400+DATE(1970,1,1)</f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19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7">
        <f>IF(L849&gt;0,E849/L849,0)</f>
        <v>10</v>
      </c>
      <c r="Q849" t="s">
        <v>8325</v>
      </c>
      <c r="R849" t="s">
        <v>8327</v>
      </c>
      <c r="S849" s="11">
        <f>J849/86400+DATE(1970,1,1)</f>
        <v>42165.798333333332</v>
      </c>
      <c r="T849" s="11">
        <f>I849/86400+DATE(1970,1,1)</f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19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7">
        <f>IF(L850&gt;0,E850/L850,0)</f>
        <v>18.75</v>
      </c>
      <c r="Q850" t="s">
        <v>8325</v>
      </c>
      <c r="R850" t="s">
        <v>8327</v>
      </c>
      <c r="S850" s="11">
        <f>J850/86400+DATE(1970,1,1)</f>
        <v>42078.792048611111</v>
      </c>
      <c r="T850" s="11">
        <f>I850/86400+DATE(1970,1,1)</f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19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7">
        <f>IF(L851&gt;0,E851/L851,0)</f>
        <v>41.704347826086959</v>
      </c>
      <c r="Q851" t="s">
        <v>8325</v>
      </c>
      <c r="R851" t="s">
        <v>8327</v>
      </c>
      <c r="S851" s="11">
        <f>J851/86400+DATE(1970,1,1)</f>
        <v>42051.148888888885</v>
      </c>
      <c r="T851" s="11">
        <f>I851/86400+DATE(1970,1,1)</f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19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7">
        <f>IF(L852&gt;0,E852/L852,0)</f>
        <v>46.669172932330824</v>
      </c>
      <c r="Q852" t="s">
        <v>8325</v>
      </c>
      <c r="R852" t="s">
        <v>8327</v>
      </c>
      <c r="S852" s="11">
        <f>J852/86400+DATE(1970,1,1)</f>
        <v>42452.827743055561</v>
      </c>
      <c r="T852" s="11">
        <f>I852/86400+DATE(1970,1,1)</f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19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7">
        <f>IF(L853&gt;0,E853/L853,0)</f>
        <v>37.271428571428572</v>
      </c>
      <c r="Q853" t="s">
        <v>8325</v>
      </c>
      <c r="R853" t="s">
        <v>8327</v>
      </c>
      <c r="S853" s="11">
        <f>J853/86400+DATE(1970,1,1)</f>
        <v>42522.880243055552</v>
      </c>
      <c r="T853" s="11">
        <f>I853/86400+DATE(1970,1,1)</f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19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7">
        <f>IF(L854&gt;0,E854/L854,0)</f>
        <v>59.258064516129032</v>
      </c>
      <c r="Q854" t="s">
        <v>8325</v>
      </c>
      <c r="R854" t="s">
        <v>8327</v>
      </c>
      <c r="S854" s="11">
        <f>J854/86400+DATE(1970,1,1)</f>
        <v>42656.805497685185</v>
      </c>
      <c r="T854" s="11">
        <f>I854/86400+DATE(1970,1,1)</f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19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7">
        <f>IF(L855&gt;0,E855/L855,0)</f>
        <v>30</v>
      </c>
      <c r="Q855" t="s">
        <v>8325</v>
      </c>
      <c r="R855" t="s">
        <v>8327</v>
      </c>
      <c r="S855" s="11">
        <f>J855/86400+DATE(1970,1,1)</f>
        <v>42021.832280092596</v>
      </c>
      <c r="T855" s="11">
        <f>I855/86400+DATE(1970,1,1)</f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19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7">
        <f>IF(L856&gt;0,E856/L856,0)</f>
        <v>65.8623246492986</v>
      </c>
      <c r="Q856" t="s">
        <v>8325</v>
      </c>
      <c r="R856" t="s">
        <v>8327</v>
      </c>
      <c r="S856" s="11">
        <f>J856/86400+DATE(1970,1,1)</f>
        <v>42702.212337962963</v>
      </c>
      <c r="T856" s="11">
        <f>I856/86400+DATE(1970,1,1)</f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19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7">
        <f>IF(L857&gt;0,E857/L857,0)</f>
        <v>31.914893617021278</v>
      </c>
      <c r="Q857" t="s">
        <v>8325</v>
      </c>
      <c r="R857" t="s">
        <v>8327</v>
      </c>
      <c r="S857" s="11">
        <f>J857/86400+DATE(1970,1,1)</f>
        <v>42545.125196759254</v>
      </c>
      <c r="T857" s="11">
        <f>I857/86400+DATE(1970,1,1)</f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19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7">
        <f>IF(L858&gt;0,E858/L858,0)</f>
        <v>19.464285714285715</v>
      </c>
      <c r="Q858" t="s">
        <v>8325</v>
      </c>
      <c r="R858" t="s">
        <v>8327</v>
      </c>
      <c r="S858" s="11">
        <f>J858/86400+DATE(1970,1,1)</f>
        <v>42609.311990740738</v>
      </c>
      <c r="T858" s="11">
        <f>I858/86400+DATE(1970,1,1)</f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19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7">
        <f>IF(L859&gt;0,E859/L859,0)</f>
        <v>50</v>
      </c>
      <c r="Q859" t="s">
        <v>8325</v>
      </c>
      <c r="R859" t="s">
        <v>8327</v>
      </c>
      <c r="S859" s="11">
        <f>J859/86400+DATE(1970,1,1)</f>
        <v>42291.581377314811</v>
      </c>
      <c r="T859" s="11">
        <f>I859/86400+DATE(1970,1,1)</f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19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7">
        <f>IF(L860&gt;0,E860/L860,0)</f>
        <v>22.737763157894737</v>
      </c>
      <c r="Q860" t="s">
        <v>8325</v>
      </c>
      <c r="R860" t="s">
        <v>8327</v>
      </c>
      <c r="S860" s="11">
        <f>J860/86400+DATE(1970,1,1)</f>
        <v>42079.745578703703</v>
      </c>
      <c r="T860" s="11">
        <f>I860/86400+DATE(1970,1,1)</f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19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7">
        <f>IF(L861&gt;0,E861/L861,0)</f>
        <v>42.724489795918366</v>
      </c>
      <c r="Q861" t="s">
        <v>8325</v>
      </c>
      <c r="R861" t="s">
        <v>8327</v>
      </c>
      <c r="S861" s="11">
        <f>J861/86400+DATE(1970,1,1)</f>
        <v>42128.820231481484</v>
      </c>
      <c r="T861" s="11">
        <f>I861/86400+DATE(1970,1,1)</f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19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7">
        <f>IF(L862&gt;0,E862/L862,0)</f>
        <v>52.916666666666664</v>
      </c>
      <c r="Q862" t="s">
        <v>8325</v>
      </c>
      <c r="R862" t="s">
        <v>8328</v>
      </c>
      <c r="S862" s="11">
        <f>J862/86400+DATE(1970,1,1)</f>
        <v>41570.482789351852</v>
      </c>
      <c r="T862" s="11">
        <f>I862/86400+DATE(1970,1,1)</f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19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7">
        <f>IF(L863&gt;0,E863/L863,0)</f>
        <v>50.5</v>
      </c>
      <c r="Q863" t="s">
        <v>8325</v>
      </c>
      <c r="R863" t="s">
        <v>8328</v>
      </c>
      <c r="S863" s="11">
        <f>J863/86400+DATE(1970,1,1)</f>
        <v>42599.965324074074</v>
      </c>
      <c r="T863" s="11">
        <f>I863/86400+DATE(1970,1,1)</f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19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7">
        <f>IF(L864&gt;0,E864/L864,0)</f>
        <v>42.5</v>
      </c>
      <c r="Q864" t="s">
        <v>8325</v>
      </c>
      <c r="R864" t="s">
        <v>8328</v>
      </c>
      <c r="S864" s="11">
        <f>J864/86400+DATE(1970,1,1)</f>
        <v>41559.5549537037</v>
      </c>
      <c r="T864" s="11">
        <f>I864/86400+DATE(1970,1,1)</f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19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7">
        <f>IF(L865&gt;0,E865/L865,0)</f>
        <v>18</v>
      </c>
      <c r="Q865" t="s">
        <v>8325</v>
      </c>
      <c r="R865" t="s">
        <v>8328</v>
      </c>
      <c r="S865" s="11">
        <f>J865/86400+DATE(1970,1,1)</f>
        <v>40921.117662037039</v>
      </c>
      <c r="T865" s="11">
        <f>I865/86400+DATE(1970,1,1)</f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19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7">
        <f>IF(L866&gt;0,E866/L866,0)</f>
        <v>34.177215189873415</v>
      </c>
      <c r="Q866" t="s">
        <v>8325</v>
      </c>
      <c r="R866" t="s">
        <v>8328</v>
      </c>
      <c r="S866" s="11">
        <f>J866/86400+DATE(1970,1,1)</f>
        <v>41541.106921296298</v>
      </c>
      <c r="T866" s="11">
        <f>I866/86400+DATE(1970,1,1)</f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19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7">
        <f>IF(L867&gt;0,E867/L867,0)</f>
        <v>22.5</v>
      </c>
      <c r="Q867" t="s">
        <v>8325</v>
      </c>
      <c r="R867" t="s">
        <v>8328</v>
      </c>
      <c r="S867" s="11">
        <f>J867/86400+DATE(1970,1,1)</f>
        <v>41230.773113425923</v>
      </c>
      <c r="T867" s="11">
        <f>I867/86400+DATE(1970,1,1)</f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19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7">
        <f>IF(L868&gt;0,E868/L868,0)</f>
        <v>58.18181818181818</v>
      </c>
      <c r="Q868" t="s">
        <v>8325</v>
      </c>
      <c r="R868" t="s">
        <v>8328</v>
      </c>
      <c r="S868" s="11">
        <f>J868/86400+DATE(1970,1,1)</f>
        <v>42025.637939814813</v>
      </c>
      <c r="T868" s="11">
        <f>I868/86400+DATE(1970,1,1)</f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19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7">
        <f>IF(L869&gt;0,E869/L869,0)</f>
        <v>109.18181818181819</v>
      </c>
      <c r="Q869" t="s">
        <v>8325</v>
      </c>
      <c r="R869" t="s">
        <v>8328</v>
      </c>
      <c r="S869" s="11">
        <f>J869/86400+DATE(1970,1,1)</f>
        <v>40088.105393518519</v>
      </c>
      <c r="T869" s="11">
        <f>I869/86400+DATE(1970,1,1)</f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19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7">
        <f>IF(L870&gt;0,E870/L870,0)</f>
        <v>50</v>
      </c>
      <c r="Q870" t="s">
        <v>8325</v>
      </c>
      <c r="R870" t="s">
        <v>8328</v>
      </c>
      <c r="S870" s="11">
        <f>J870/86400+DATE(1970,1,1)</f>
        <v>41616.027754629627</v>
      </c>
      <c r="T870" s="11">
        <f>I870/86400+DATE(1970,1,1)</f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19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7">
        <f>IF(L871&gt;0,E871/L871,0)</f>
        <v>346.66666666666669</v>
      </c>
      <c r="Q871" t="s">
        <v>8325</v>
      </c>
      <c r="R871" t="s">
        <v>8328</v>
      </c>
      <c r="S871" s="11">
        <f>J871/86400+DATE(1970,1,1)</f>
        <v>41342.845567129625</v>
      </c>
      <c r="T871" s="11">
        <f>I871/86400+DATE(1970,1,1)</f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19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7">
        <f>IF(L872&gt;0,E872/L872,0)</f>
        <v>12.4</v>
      </c>
      <c r="Q872" t="s">
        <v>8325</v>
      </c>
      <c r="R872" t="s">
        <v>8328</v>
      </c>
      <c r="S872" s="11">
        <f>J872/86400+DATE(1970,1,1)</f>
        <v>41488.022256944445</v>
      </c>
      <c r="T872" s="11">
        <f>I872/86400+DATE(1970,1,1)</f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19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7">
        <f>IF(L873&gt;0,E873/L873,0)</f>
        <v>27.083333333333332</v>
      </c>
      <c r="Q873" t="s">
        <v>8325</v>
      </c>
      <c r="R873" t="s">
        <v>8328</v>
      </c>
      <c r="S873" s="11">
        <f>J873/86400+DATE(1970,1,1)</f>
        <v>41577.561284722222</v>
      </c>
      <c r="T873" s="11">
        <f>I873/86400+DATE(1970,1,1)</f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19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7">
        <f>IF(L874&gt;0,E874/L874,0)</f>
        <v>32.5</v>
      </c>
      <c r="Q874" t="s">
        <v>8325</v>
      </c>
      <c r="R874" t="s">
        <v>8328</v>
      </c>
      <c r="S874" s="11">
        <f>J874/86400+DATE(1970,1,1)</f>
        <v>40567.825543981482</v>
      </c>
      <c r="T874" s="11">
        <f>I874/86400+DATE(1970,1,1)</f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19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7">
        <f>IF(L875&gt;0,E875/L875,0)</f>
        <v>9</v>
      </c>
      <c r="Q875" t="s">
        <v>8325</v>
      </c>
      <c r="R875" t="s">
        <v>8328</v>
      </c>
      <c r="S875" s="11">
        <f>J875/86400+DATE(1970,1,1)</f>
        <v>41184.167129629626</v>
      </c>
      <c r="T875" s="11">
        <f>I875/86400+DATE(1970,1,1)</f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19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7">
        <f>IF(L876&gt;0,E876/L876,0)</f>
        <v>34.761904761904759</v>
      </c>
      <c r="Q876" t="s">
        <v>8325</v>
      </c>
      <c r="R876" t="s">
        <v>8328</v>
      </c>
      <c r="S876" s="11">
        <f>J876/86400+DATE(1970,1,1)</f>
        <v>41368.583726851852</v>
      </c>
      <c r="T876" s="11">
        <f>I876/86400+DATE(1970,1,1)</f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19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7">
        <f>IF(L877&gt;0,E877/L877,0)</f>
        <v>0</v>
      </c>
      <c r="Q877" t="s">
        <v>8325</v>
      </c>
      <c r="R877" t="s">
        <v>8328</v>
      </c>
      <c r="S877" s="11">
        <f>J877/86400+DATE(1970,1,1)</f>
        <v>42248.723738425921</v>
      </c>
      <c r="T877" s="11">
        <f>I877/86400+DATE(1970,1,1)</f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19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7">
        <f>IF(L878&gt;0,E878/L878,0)</f>
        <v>28.577777777777779</v>
      </c>
      <c r="Q878" t="s">
        <v>8325</v>
      </c>
      <c r="R878" t="s">
        <v>8328</v>
      </c>
      <c r="S878" s="11">
        <f>J878/86400+DATE(1970,1,1)</f>
        <v>41276.496840277774</v>
      </c>
      <c r="T878" s="11">
        <f>I878/86400+DATE(1970,1,1)</f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19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7">
        <f>IF(L879&gt;0,E879/L879,0)</f>
        <v>46.586206896551722</v>
      </c>
      <c r="Q879" t="s">
        <v>8325</v>
      </c>
      <c r="R879" t="s">
        <v>8328</v>
      </c>
      <c r="S879" s="11">
        <f>J879/86400+DATE(1970,1,1)</f>
        <v>41597.788888888885</v>
      </c>
      <c r="T879" s="11">
        <f>I879/86400+DATE(1970,1,1)</f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19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7">
        <f>IF(L880&gt;0,E880/L880,0)</f>
        <v>32.5</v>
      </c>
      <c r="Q880" t="s">
        <v>8325</v>
      </c>
      <c r="R880" t="s">
        <v>8328</v>
      </c>
      <c r="S880" s="11">
        <f>J880/86400+DATE(1970,1,1)</f>
        <v>40505.232916666668</v>
      </c>
      <c r="T880" s="11">
        <f>I880/86400+DATE(1970,1,1)</f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19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7">
        <f>IF(L881&gt;0,E881/L881,0)</f>
        <v>21.466666666666665</v>
      </c>
      <c r="Q881" t="s">
        <v>8325</v>
      </c>
      <c r="R881" t="s">
        <v>8328</v>
      </c>
      <c r="S881" s="11">
        <f>J881/86400+DATE(1970,1,1)</f>
        <v>41037.829918981479</v>
      </c>
      <c r="T881" s="11">
        <f>I881/86400+DATE(1970,1,1)</f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19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7">
        <f>IF(L882&gt;0,E882/L882,0)</f>
        <v>14.125</v>
      </c>
      <c r="Q882" t="s">
        <v>8325</v>
      </c>
      <c r="R882" t="s">
        <v>8329</v>
      </c>
      <c r="S882" s="11">
        <f>J882/86400+DATE(1970,1,1)</f>
        <v>41179.32104166667</v>
      </c>
      <c r="T882" s="11">
        <f>I882/86400+DATE(1970,1,1)</f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19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7">
        <f>IF(L883&gt;0,E883/L883,0)</f>
        <v>30</v>
      </c>
      <c r="Q883" t="s">
        <v>8325</v>
      </c>
      <c r="R883" t="s">
        <v>8329</v>
      </c>
      <c r="S883" s="11">
        <f>J883/86400+DATE(1970,1,1)</f>
        <v>40877.25099537037</v>
      </c>
      <c r="T883" s="11">
        <f>I883/86400+DATE(1970,1,1)</f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19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7">
        <f>IF(L884&gt;0,E884/L884,0)</f>
        <v>21.571428571428573</v>
      </c>
      <c r="Q884" t="s">
        <v>8325</v>
      </c>
      <c r="R884" t="s">
        <v>8329</v>
      </c>
      <c r="S884" s="11">
        <f>J884/86400+DATE(1970,1,1)</f>
        <v>40759.860532407409</v>
      </c>
      <c r="T884" s="11">
        <f>I884/86400+DATE(1970,1,1)</f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19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7">
        <f>IF(L885&gt;0,E885/L885,0)</f>
        <v>83.375</v>
      </c>
      <c r="Q885" t="s">
        <v>8325</v>
      </c>
      <c r="R885" t="s">
        <v>8329</v>
      </c>
      <c r="S885" s="11">
        <f>J885/86400+DATE(1970,1,1)</f>
        <v>42371.935590277775</v>
      </c>
      <c r="T885" s="11">
        <f>I885/86400+DATE(1970,1,1)</f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19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7">
        <f>IF(L886&gt;0,E886/L886,0)</f>
        <v>10</v>
      </c>
      <c r="Q886" t="s">
        <v>8325</v>
      </c>
      <c r="R886" t="s">
        <v>8329</v>
      </c>
      <c r="S886" s="11">
        <f>J886/86400+DATE(1970,1,1)</f>
        <v>40981.802615740744</v>
      </c>
      <c r="T886" s="11">
        <f>I886/86400+DATE(1970,1,1)</f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19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7">
        <f>IF(L887&gt;0,E887/L887,0)</f>
        <v>35.714285714285715</v>
      </c>
      <c r="Q887" t="s">
        <v>8325</v>
      </c>
      <c r="R887" t="s">
        <v>8329</v>
      </c>
      <c r="S887" s="11">
        <f>J887/86400+DATE(1970,1,1)</f>
        <v>42713.941099537042</v>
      </c>
      <c r="T887" s="11">
        <f>I887/86400+DATE(1970,1,1)</f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19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7">
        <f>IF(L888&gt;0,E888/L888,0)</f>
        <v>29.285714285714285</v>
      </c>
      <c r="Q888" t="s">
        <v>8325</v>
      </c>
      <c r="R888" t="s">
        <v>8329</v>
      </c>
      <c r="S888" s="11">
        <f>J888/86400+DATE(1970,1,1)</f>
        <v>42603.870520833334</v>
      </c>
      <c r="T888" s="11">
        <f>I888/86400+DATE(1970,1,1)</f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19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7">
        <f>IF(L889&gt;0,E889/L889,0)</f>
        <v>0</v>
      </c>
      <c r="Q889" t="s">
        <v>8325</v>
      </c>
      <c r="R889" t="s">
        <v>8329</v>
      </c>
      <c r="S889" s="11">
        <f>J889/86400+DATE(1970,1,1)</f>
        <v>41026.958969907406</v>
      </c>
      <c r="T889" s="11">
        <f>I889/86400+DATE(1970,1,1)</f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19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7">
        <f>IF(L890&gt;0,E890/L890,0)</f>
        <v>18</v>
      </c>
      <c r="Q890" t="s">
        <v>8325</v>
      </c>
      <c r="R890" t="s">
        <v>8329</v>
      </c>
      <c r="S890" s="11">
        <f>J890/86400+DATE(1970,1,1)</f>
        <v>40751.753298611111</v>
      </c>
      <c r="T890" s="11">
        <f>I890/86400+DATE(1970,1,1)</f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19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7">
        <f>IF(L891&gt;0,E891/L891,0)</f>
        <v>73.760000000000005</v>
      </c>
      <c r="Q891" t="s">
        <v>8325</v>
      </c>
      <c r="R891" t="s">
        <v>8329</v>
      </c>
      <c r="S891" s="11">
        <f>J891/86400+DATE(1970,1,1)</f>
        <v>41887.784062500003</v>
      </c>
      <c r="T891" s="11">
        <f>I891/86400+DATE(1970,1,1)</f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19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7">
        <f>IF(L892&gt;0,E892/L892,0)</f>
        <v>31.25</v>
      </c>
      <c r="Q892" t="s">
        <v>8325</v>
      </c>
      <c r="R892" t="s">
        <v>8329</v>
      </c>
      <c r="S892" s="11">
        <f>J892/86400+DATE(1970,1,1)</f>
        <v>41569.698831018519</v>
      </c>
      <c r="T892" s="11">
        <f>I892/86400+DATE(1970,1,1)</f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19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7">
        <f>IF(L893&gt;0,E893/L893,0)</f>
        <v>28.888888888888889</v>
      </c>
      <c r="Q893" t="s">
        <v>8325</v>
      </c>
      <c r="R893" t="s">
        <v>8329</v>
      </c>
      <c r="S893" s="11">
        <f>J893/86400+DATE(1970,1,1)</f>
        <v>41842.031597222223</v>
      </c>
      <c r="T893" s="11">
        <f>I893/86400+DATE(1970,1,1)</f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19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7">
        <f>IF(L894&gt;0,E894/L894,0)</f>
        <v>143.8235294117647</v>
      </c>
      <c r="Q894" t="s">
        <v>8325</v>
      </c>
      <c r="R894" t="s">
        <v>8329</v>
      </c>
      <c r="S894" s="11">
        <f>J894/86400+DATE(1970,1,1)</f>
        <v>40304.20003472222</v>
      </c>
      <c r="T894" s="11">
        <f>I894/86400+DATE(1970,1,1)</f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19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7">
        <f>IF(L895&gt;0,E895/L895,0)</f>
        <v>40</v>
      </c>
      <c r="Q895" t="s">
        <v>8325</v>
      </c>
      <c r="R895" t="s">
        <v>8329</v>
      </c>
      <c r="S895" s="11">
        <f>J895/86400+DATE(1970,1,1)</f>
        <v>42065.897719907407</v>
      </c>
      <c r="T895" s="11">
        <f>I895/86400+DATE(1970,1,1)</f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19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7">
        <f>IF(L896&gt;0,E896/L896,0)</f>
        <v>147.81132075471697</v>
      </c>
      <c r="Q896" t="s">
        <v>8325</v>
      </c>
      <c r="R896" t="s">
        <v>8329</v>
      </c>
      <c r="S896" s="11">
        <f>J896/86400+DATE(1970,1,1)</f>
        <v>42496.98159722222</v>
      </c>
      <c r="T896" s="11">
        <f>I896/86400+DATE(1970,1,1)</f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19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7">
        <f>IF(L897&gt;0,E897/L897,0)</f>
        <v>27.857142857142858</v>
      </c>
      <c r="Q897" t="s">
        <v>8325</v>
      </c>
      <c r="R897" t="s">
        <v>8329</v>
      </c>
      <c r="S897" s="11">
        <f>J897/86400+DATE(1970,1,1)</f>
        <v>40431.127650462964</v>
      </c>
      <c r="T897" s="11">
        <f>I897/86400+DATE(1970,1,1)</f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19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7">
        <f>IF(L898&gt;0,E898/L898,0)</f>
        <v>44.444444444444443</v>
      </c>
      <c r="Q898" t="s">
        <v>8325</v>
      </c>
      <c r="R898" t="s">
        <v>8329</v>
      </c>
      <c r="S898" s="11">
        <f>J898/86400+DATE(1970,1,1)</f>
        <v>42218.872986111106</v>
      </c>
      <c r="T898" s="11">
        <f>I898/86400+DATE(1970,1,1)</f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19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7">
        <f>IF(L899&gt;0,E899/L899,0)</f>
        <v>0</v>
      </c>
      <c r="Q899" t="s">
        <v>8325</v>
      </c>
      <c r="R899" t="s">
        <v>8329</v>
      </c>
      <c r="S899" s="11">
        <f>J899/86400+DATE(1970,1,1)</f>
        <v>41211.688750000001</v>
      </c>
      <c r="T899" s="11">
        <f>I899/86400+DATE(1970,1,1)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19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7">
        <f>IF(L900&gt;0,E900/L900,0)</f>
        <v>35</v>
      </c>
      <c r="Q900" t="s">
        <v>8325</v>
      </c>
      <c r="R900" t="s">
        <v>8329</v>
      </c>
      <c r="S900" s="11">
        <f>J900/86400+DATE(1970,1,1)</f>
        <v>40878.758217592593</v>
      </c>
      <c r="T900" s="11">
        <f>I900/86400+DATE(1970,1,1)</f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19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7">
        <f>IF(L901&gt;0,E901/L901,0)</f>
        <v>35</v>
      </c>
      <c r="Q901" t="s">
        <v>8325</v>
      </c>
      <c r="R901" t="s">
        <v>8329</v>
      </c>
      <c r="S901" s="11">
        <f>J901/86400+DATE(1970,1,1)</f>
        <v>40646.099097222221</v>
      </c>
      <c r="T901" s="11">
        <f>I901/86400+DATE(1970,1,1)</f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19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7">
        <f>IF(L902&gt;0,E902/L902,0)</f>
        <v>10.5</v>
      </c>
      <c r="Q902" t="s">
        <v>8325</v>
      </c>
      <c r="R902" t="s">
        <v>8328</v>
      </c>
      <c r="S902" s="11">
        <f>J902/86400+DATE(1970,1,1)</f>
        <v>42429.84956018519</v>
      </c>
      <c r="T902" s="11">
        <f>I902/86400+DATE(1970,1,1)</f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19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7">
        <f>IF(L903&gt;0,E903/L903,0)</f>
        <v>0</v>
      </c>
      <c r="Q903" t="s">
        <v>8325</v>
      </c>
      <c r="R903" t="s">
        <v>8328</v>
      </c>
      <c r="S903" s="11">
        <f>J903/86400+DATE(1970,1,1)</f>
        <v>40291.81150462963</v>
      </c>
      <c r="T903" s="11">
        <f>I903/86400+DATE(1970,1,1)</f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19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7">
        <f>IF(L904&gt;0,E904/L904,0)</f>
        <v>30</v>
      </c>
      <c r="Q904" t="s">
        <v>8325</v>
      </c>
      <c r="R904" t="s">
        <v>8328</v>
      </c>
      <c r="S904" s="11">
        <f>J904/86400+DATE(1970,1,1)</f>
        <v>41829.965532407405</v>
      </c>
      <c r="T904" s="11">
        <f>I904/86400+DATE(1970,1,1)</f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19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7">
        <f>IF(L905&gt;0,E905/L905,0)</f>
        <v>40</v>
      </c>
      <c r="Q905" t="s">
        <v>8325</v>
      </c>
      <c r="R905" t="s">
        <v>8328</v>
      </c>
      <c r="S905" s="11">
        <f>J905/86400+DATE(1970,1,1)</f>
        <v>41149.796064814815</v>
      </c>
      <c r="T905" s="11">
        <f>I905/86400+DATE(1970,1,1)</f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19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7">
        <f>IF(L906&gt;0,E906/L906,0)</f>
        <v>50.333333333333336</v>
      </c>
      <c r="Q906" t="s">
        <v>8325</v>
      </c>
      <c r="R906" t="s">
        <v>8328</v>
      </c>
      <c r="S906" s="11">
        <f>J906/86400+DATE(1970,1,1)</f>
        <v>42342.080289351856</v>
      </c>
      <c r="T906" s="11">
        <f>I906/86400+DATE(1970,1,1)</f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19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7">
        <f>IF(L907&gt;0,E907/L907,0)</f>
        <v>32.666666666666664</v>
      </c>
      <c r="Q907" t="s">
        <v>8325</v>
      </c>
      <c r="R907" t="s">
        <v>8328</v>
      </c>
      <c r="S907" s="11">
        <f>J907/86400+DATE(1970,1,1)</f>
        <v>40507.239884259259</v>
      </c>
      <c r="T907" s="11">
        <f>I907/86400+DATE(1970,1,1)</f>
        <v>40567.239884259259</v>
      </c>
    </row>
    <row r="908" spans="1:20" ht="45" x14ac:dyDescent="0.25">
      <c r="A908">
        <v>906</v>
      </c>
      <c r="B908" s="1" t="s">
        <v>907</v>
      </c>
      <c r="C908" s="1" t="s">
        <v>5016</v>
      </c>
      <c r="D908" s="19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7">
        <f>IF(L908&gt;0,E908/L908,0)</f>
        <v>0</v>
      </c>
      <c r="Q908" t="s">
        <v>8325</v>
      </c>
      <c r="R908" t="s">
        <v>8328</v>
      </c>
      <c r="S908" s="11">
        <f>J908/86400+DATE(1970,1,1)</f>
        <v>41681.189699074072</v>
      </c>
      <c r="T908" s="11">
        <f>I908/86400+DATE(1970,1,1)</f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19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7">
        <f>IF(L909&gt;0,E909/L909,0)</f>
        <v>0</v>
      </c>
      <c r="Q909" t="s">
        <v>8325</v>
      </c>
      <c r="R909" t="s">
        <v>8328</v>
      </c>
      <c r="S909" s="11">
        <f>J909/86400+DATE(1970,1,1)</f>
        <v>40767.192395833335</v>
      </c>
      <c r="T909" s="11">
        <f>I909/86400+DATE(1970,1,1)</f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19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7">
        <f>IF(L910&gt;0,E910/L910,0)</f>
        <v>0</v>
      </c>
      <c r="Q910" t="s">
        <v>8325</v>
      </c>
      <c r="R910" t="s">
        <v>8328</v>
      </c>
      <c r="S910" s="11">
        <f>J910/86400+DATE(1970,1,1)</f>
        <v>40340.801562499997</v>
      </c>
      <c r="T910" s="11">
        <f>I910/86400+DATE(1970,1,1)</f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19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7">
        <f>IF(L911&gt;0,E911/L911,0)</f>
        <v>65</v>
      </c>
      <c r="Q911" t="s">
        <v>8325</v>
      </c>
      <c r="R911" t="s">
        <v>8328</v>
      </c>
      <c r="S911" s="11">
        <f>J911/86400+DATE(1970,1,1)</f>
        <v>41081.69027777778</v>
      </c>
      <c r="T911" s="11">
        <f>I911/86400+DATE(1970,1,1)</f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19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7">
        <f>IF(L912&gt;0,E912/L912,0)</f>
        <v>24.6</v>
      </c>
      <c r="Q912" t="s">
        <v>8325</v>
      </c>
      <c r="R912" t="s">
        <v>8328</v>
      </c>
      <c r="S912" s="11">
        <f>J912/86400+DATE(1970,1,1)</f>
        <v>42737.545358796298</v>
      </c>
      <c r="T912" s="11">
        <f>I912/86400+DATE(1970,1,1)</f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19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7">
        <f>IF(L913&gt;0,E913/L913,0)</f>
        <v>0</v>
      </c>
      <c r="Q913" t="s">
        <v>8325</v>
      </c>
      <c r="R913" t="s">
        <v>8328</v>
      </c>
      <c r="S913" s="11">
        <f>J913/86400+DATE(1970,1,1)</f>
        <v>41642.005150462966</v>
      </c>
      <c r="T913" s="11">
        <f>I913/86400+DATE(1970,1,1)</f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19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7">
        <f>IF(L914&gt;0,E914/L914,0)</f>
        <v>15</v>
      </c>
      <c r="Q914" t="s">
        <v>8325</v>
      </c>
      <c r="R914" t="s">
        <v>8328</v>
      </c>
      <c r="S914" s="11">
        <f>J914/86400+DATE(1970,1,1)</f>
        <v>41194.109340277777</v>
      </c>
      <c r="T914" s="11">
        <f>I914/86400+DATE(1970,1,1)</f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19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7">
        <f>IF(L915&gt;0,E915/L915,0)</f>
        <v>82.583333333333329</v>
      </c>
      <c r="Q915" t="s">
        <v>8325</v>
      </c>
      <c r="R915" t="s">
        <v>8328</v>
      </c>
      <c r="S915" s="11">
        <f>J915/86400+DATE(1970,1,1)</f>
        <v>41004.139108796298</v>
      </c>
      <c r="T915" s="11">
        <f>I915/86400+DATE(1970,1,1)</f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19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7">
        <f>IF(L916&gt;0,E916/L916,0)</f>
        <v>0</v>
      </c>
      <c r="Q916" t="s">
        <v>8325</v>
      </c>
      <c r="R916" t="s">
        <v>8328</v>
      </c>
      <c r="S916" s="11">
        <f>J916/86400+DATE(1970,1,1)</f>
        <v>41116.763275462959</v>
      </c>
      <c r="T916" s="11">
        <f>I916/86400+DATE(1970,1,1)</f>
        <v>41146.763275462959</v>
      </c>
    </row>
    <row r="917" spans="1:20" ht="60" x14ac:dyDescent="0.25">
      <c r="A917">
        <v>915</v>
      </c>
      <c r="B917" s="1" t="s">
        <v>916</v>
      </c>
      <c r="C917" s="1" t="s">
        <v>5025</v>
      </c>
      <c r="D917" s="19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7">
        <f>IF(L917&gt;0,E917/L917,0)</f>
        <v>41.666666666666664</v>
      </c>
      <c r="Q917" t="s">
        <v>8325</v>
      </c>
      <c r="R917" t="s">
        <v>8328</v>
      </c>
      <c r="S917" s="11">
        <f>J917/86400+DATE(1970,1,1)</f>
        <v>40937.679560185185</v>
      </c>
      <c r="T917" s="11">
        <f>I917/86400+DATE(1970,1,1)</f>
        <v>40969.207638888889</v>
      </c>
    </row>
    <row r="918" spans="1:20" ht="60" x14ac:dyDescent="0.25">
      <c r="A918">
        <v>916</v>
      </c>
      <c r="B918" s="1" t="s">
        <v>917</v>
      </c>
      <c r="C918" s="1" t="s">
        <v>5026</v>
      </c>
      <c r="D918" s="19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7">
        <f>IF(L918&gt;0,E918/L918,0)</f>
        <v>0</v>
      </c>
      <c r="Q918" t="s">
        <v>8325</v>
      </c>
      <c r="R918" t="s">
        <v>8328</v>
      </c>
      <c r="S918" s="11">
        <f>J918/86400+DATE(1970,1,1)</f>
        <v>40434.853402777779</v>
      </c>
      <c r="T918" s="11">
        <f>I918/86400+DATE(1970,1,1)</f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19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7">
        <f>IF(L919&gt;0,E919/L919,0)</f>
        <v>30</v>
      </c>
      <c r="Q919" t="s">
        <v>8325</v>
      </c>
      <c r="R919" t="s">
        <v>8328</v>
      </c>
      <c r="S919" s="11">
        <f>J919/86400+DATE(1970,1,1)</f>
        <v>41802.94363425926</v>
      </c>
      <c r="T919" s="11">
        <f>I919/86400+DATE(1970,1,1)</f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19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7">
        <f>IF(L920&gt;0,E920/L920,0)</f>
        <v>19.600000000000001</v>
      </c>
      <c r="Q920" t="s">
        <v>8325</v>
      </c>
      <c r="R920" t="s">
        <v>8328</v>
      </c>
      <c r="S920" s="11">
        <f>J920/86400+DATE(1970,1,1)</f>
        <v>41944.916215277779</v>
      </c>
      <c r="T920" s="11">
        <f>I920/86400+DATE(1970,1,1)</f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19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7">
        <f>IF(L921&gt;0,E921/L921,0)</f>
        <v>100</v>
      </c>
      <c r="Q921" t="s">
        <v>8325</v>
      </c>
      <c r="R921" t="s">
        <v>8328</v>
      </c>
      <c r="S921" s="11">
        <f>J921/86400+DATE(1970,1,1)</f>
        <v>41227.641724537039</v>
      </c>
      <c r="T921" s="11">
        <f>I921/86400+DATE(1970,1,1)</f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19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7">
        <f>IF(L922&gt;0,E922/L922,0)</f>
        <v>0</v>
      </c>
      <c r="Q922" t="s">
        <v>8325</v>
      </c>
      <c r="R922" t="s">
        <v>8328</v>
      </c>
      <c r="S922" s="11">
        <f>J922/86400+DATE(1970,1,1)</f>
        <v>41562.671550925923</v>
      </c>
      <c r="T922" s="11">
        <f>I922/86400+DATE(1970,1,1)</f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19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7">
        <f>IF(L923&gt;0,E923/L923,0)</f>
        <v>231.75</v>
      </c>
      <c r="Q923" t="s">
        <v>8325</v>
      </c>
      <c r="R923" t="s">
        <v>8328</v>
      </c>
      <c r="S923" s="11">
        <f>J923/86400+DATE(1970,1,1)</f>
        <v>40847.171018518522</v>
      </c>
      <c r="T923" s="11">
        <f>I923/86400+DATE(1970,1,1)</f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19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7">
        <f>IF(L924&gt;0,E924/L924,0)</f>
        <v>189.33333333333334</v>
      </c>
      <c r="Q924" t="s">
        <v>8325</v>
      </c>
      <c r="R924" t="s">
        <v>8328</v>
      </c>
      <c r="S924" s="11">
        <f>J924/86400+DATE(1970,1,1)</f>
        <v>41878.530011574076</v>
      </c>
      <c r="T924" s="11">
        <f>I924/86400+DATE(1970,1,1)</f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19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7">
        <f>IF(L925&gt;0,E925/L925,0)</f>
        <v>55</v>
      </c>
      <c r="Q925" t="s">
        <v>8325</v>
      </c>
      <c r="R925" t="s">
        <v>8328</v>
      </c>
      <c r="S925" s="11">
        <f>J925/86400+DATE(1970,1,1)</f>
        <v>41934.959756944445</v>
      </c>
      <c r="T925" s="11">
        <f>I925/86400+DATE(1970,1,1)</f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19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7">
        <f>IF(L926&gt;0,E926/L926,0)</f>
        <v>21.8</v>
      </c>
      <c r="Q926" t="s">
        <v>8325</v>
      </c>
      <c r="R926" t="s">
        <v>8328</v>
      </c>
      <c r="S926" s="11">
        <f>J926/86400+DATE(1970,1,1)</f>
        <v>41288.942928240736</v>
      </c>
      <c r="T926" s="11">
        <f>I926/86400+DATE(1970,1,1)</f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19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7">
        <f>IF(L927&gt;0,E927/L927,0)</f>
        <v>32</v>
      </c>
      <c r="Q927" t="s">
        <v>8325</v>
      </c>
      <c r="R927" t="s">
        <v>8328</v>
      </c>
      <c r="S927" s="11">
        <f>J927/86400+DATE(1970,1,1)</f>
        <v>41575.880914351852</v>
      </c>
      <c r="T927" s="11">
        <f>I927/86400+DATE(1970,1,1)</f>
        <v>41605.922581018516</v>
      </c>
    </row>
    <row r="928" spans="1:20" ht="75" x14ac:dyDescent="0.25">
      <c r="A928">
        <v>926</v>
      </c>
      <c r="B928" s="1" t="s">
        <v>927</v>
      </c>
      <c r="C928" s="1" t="s">
        <v>5036</v>
      </c>
      <c r="D928" s="19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7">
        <f>IF(L928&gt;0,E928/L928,0)</f>
        <v>0</v>
      </c>
      <c r="Q928" t="s">
        <v>8325</v>
      </c>
      <c r="R928" t="s">
        <v>8328</v>
      </c>
      <c r="S928" s="11">
        <f>J928/86400+DATE(1970,1,1)</f>
        <v>40338.02002314815</v>
      </c>
      <c r="T928" s="11">
        <f>I928/86400+DATE(1970,1,1)</f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19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7">
        <f>IF(L929&gt;0,E929/L929,0)</f>
        <v>0</v>
      </c>
      <c r="Q929" t="s">
        <v>8325</v>
      </c>
      <c r="R929" t="s">
        <v>8328</v>
      </c>
      <c r="S929" s="11">
        <f>J929/86400+DATE(1970,1,1)</f>
        <v>41013.822858796295</v>
      </c>
      <c r="T929" s="11">
        <f>I929/86400+DATE(1970,1,1)</f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19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7">
        <f>IF(L930&gt;0,E930/L930,0)</f>
        <v>56.25</v>
      </c>
      <c r="Q930" t="s">
        <v>8325</v>
      </c>
      <c r="R930" t="s">
        <v>8328</v>
      </c>
      <c r="S930" s="11">
        <f>J930/86400+DATE(1970,1,1)</f>
        <v>41180.86241898148</v>
      </c>
      <c r="T930" s="11">
        <f>I930/86400+DATE(1970,1,1)</f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19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7">
        <f>IF(L931&gt;0,E931/L931,0)</f>
        <v>0</v>
      </c>
      <c r="Q931" t="s">
        <v>8325</v>
      </c>
      <c r="R931" t="s">
        <v>8328</v>
      </c>
      <c r="S931" s="11">
        <f>J931/86400+DATE(1970,1,1)</f>
        <v>40978.238067129627</v>
      </c>
      <c r="T931" s="11">
        <f>I931/86400+DATE(1970,1,1)</f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19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7">
        <f>IF(L932&gt;0,E932/L932,0)</f>
        <v>69</v>
      </c>
      <c r="Q932" t="s">
        <v>8325</v>
      </c>
      <c r="R932" t="s">
        <v>8328</v>
      </c>
      <c r="S932" s="11">
        <f>J932/86400+DATE(1970,1,1)</f>
        <v>40312.915578703702</v>
      </c>
      <c r="T932" s="11">
        <f>I932/86400+DATE(1970,1,1)</f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19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7">
        <f>IF(L933&gt;0,E933/L933,0)</f>
        <v>18.714285714285715</v>
      </c>
      <c r="Q933" t="s">
        <v>8325</v>
      </c>
      <c r="R933" t="s">
        <v>8328</v>
      </c>
      <c r="S933" s="11">
        <f>J933/86400+DATE(1970,1,1)</f>
        <v>41680.359976851854</v>
      </c>
      <c r="T933" s="11">
        <f>I933/86400+DATE(1970,1,1)</f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19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7">
        <f>IF(L934&gt;0,E934/L934,0)</f>
        <v>46.033333333333331</v>
      </c>
      <c r="Q934" t="s">
        <v>8325</v>
      </c>
      <c r="R934" t="s">
        <v>8328</v>
      </c>
      <c r="S934" s="11">
        <f>J934/86400+DATE(1970,1,1)</f>
        <v>41310.969270833331</v>
      </c>
      <c r="T934" s="11">
        <f>I934/86400+DATE(1970,1,1)</f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19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7">
        <f>IF(L935&gt;0,E935/L935,0)</f>
        <v>60</v>
      </c>
      <c r="Q935" t="s">
        <v>8325</v>
      </c>
      <c r="R935" t="s">
        <v>8328</v>
      </c>
      <c r="S935" s="11">
        <f>J935/86400+DATE(1970,1,1)</f>
        <v>41711.169085648144</v>
      </c>
      <c r="T935" s="11">
        <f>I935/86400+DATE(1970,1,1)</f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19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7">
        <f>IF(L936&gt;0,E936/L936,0)</f>
        <v>50.666666666666664</v>
      </c>
      <c r="Q936" t="s">
        <v>8325</v>
      </c>
      <c r="R936" t="s">
        <v>8328</v>
      </c>
      <c r="S936" s="11">
        <f>J936/86400+DATE(1970,1,1)</f>
        <v>41733.737083333333</v>
      </c>
      <c r="T936" s="11">
        <f>I936/86400+DATE(1970,1,1)</f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19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7">
        <f>IF(L937&gt;0,E937/L937,0)</f>
        <v>25</v>
      </c>
      <c r="Q937" t="s">
        <v>8325</v>
      </c>
      <c r="R937" t="s">
        <v>8328</v>
      </c>
      <c r="S937" s="11">
        <f>J937/86400+DATE(1970,1,1)</f>
        <v>42368.333668981482</v>
      </c>
      <c r="T937" s="11">
        <f>I937/86400+DATE(1970,1,1)</f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19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7">
        <f>IF(L938&gt;0,E938/L938,0)</f>
        <v>0</v>
      </c>
      <c r="Q938" t="s">
        <v>8325</v>
      </c>
      <c r="R938" t="s">
        <v>8328</v>
      </c>
      <c r="S938" s="11">
        <f>J938/86400+DATE(1970,1,1)</f>
        <v>40883.024178240739</v>
      </c>
      <c r="T938" s="11">
        <f>I938/86400+DATE(1970,1,1)</f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19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7">
        <f>IF(L939&gt;0,E939/L939,0)</f>
        <v>20</v>
      </c>
      <c r="Q939" t="s">
        <v>8325</v>
      </c>
      <c r="R939" t="s">
        <v>8328</v>
      </c>
      <c r="S939" s="11">
        <f>J939/86400+DATE(1970,1,1)</f>
        <v>41551.798113425924</v>
      </c>
      <c r="T939" s="11">
        <f>I939/86400+DATE(1970,1,1)</f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19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7">
        <f>IF(L940&gt;0,E940/L940,0)</f>
        <v>25</v>
      </c>
      <c r="Q940" t="s">
        <v>8325</v>
      </c>
      <c r="R940" t="s">
        <v>8328</v>
      </c>
      <c r="S940" s="11">
        <f>J940/86400+DATE(1970,1,1)</f>
        <v>41124.479722222226</v>
      </c>
      <c r="T940" s="11">
        <f>I940/86400+DATE(1970,1,1)</f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19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7">
        <f>IF(L941&gt;0,E941/L941,0)</f>
        <v>20</v>
      </c>
      <c r="Q941" t="s">
        <v>8325</v>
      </c>
      <c r="R941" t="s">
        <v>8328</v>
      </c>
      <c r="S941" s="11">
        <f>J941/86400+DATE(1970,1,1)</f>
        <v>41416.763171296298</v>
      </c>
      <c r="T941" s="11">
        <f>I941/86400+DATE(1970,1,1)</f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19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7">
        <f>IF(L942&gt;0,E942/L942,0)</f>
        <v>110.28571428571429</v>
      </c>
      <c r="Q942" t="s">
        <v>8319</v>
      </c>
      <c r="R942" t="s">
        <v>8321</v>
      </c>
      <c r="S942" s="11">
        <f>J942/86400+DATE(1970,1,1)</f>
        <v>42182.008402777778</v>
      </c>
      <c r="T942" s="11">
        <f>I942/86400+DATE(1970,1,1)</f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19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7">
        <f>IF(L943&gt;0,E943/L943,0)</f>
        <v>37.451612903225808</v>
      </c>
      <c r="Q943" t="s">
        <v>8319</v>
      </c>
      <c r="R943" t="s">
        <v>8321</v>
      </c>
      <c r="S943" s="11">
        <f>J943/86400+DATE(1970,1,1)</f>
        <v>42746.096585648149</v>
      </c>
      <c r="T943" s="11">
        <f>I943/86400+DATE(1970,1,1)</f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19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7">
        <f>IF(L944&gt;0,E944/L944,0)</f>
        <v>41.75</v>
      </c>
      <c r="Q944" t="s">
        <v>8319</v>
      </c>
      <c r="R944" t="s">
        <v>8321</v>
      </c>
      <c r="S944" s="11">
        <f>J944/86400+DATE(1970,1,1)</f>
        <v>42382.843287037038</v>
      </c>
      <c r="T944" s="11">
        <f>I944/86400+DATE(1970,1,1)</f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19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7">
        <f>IF(L945&gt;0,E945/L945,0)</f>
        <v>24.083333333333332</v>
      </c>
      <c r="Q945" t="s">
        <v>8319</v>
      </c>
      <c r="R945" t="s">
        <v>8321</v>
      </c>
      <c r="S945" s="11">
        <f>J945/86400+DATE(1970,1,1)</f>
        <v>42673.66788194445</v>
      </c>
      <c r="T945" s="11">
        <f>I945/86400+DATE(1970,1,1)</f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19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7">
        <f>IF(L946&gt;0,E946/L946,0)</f>
        <v>69.40625</v>
      </c>
      <c r="Q946" t="s">
        <v>8319</v>
      </c>
      <c r="R946" t="s">
        <v>8321</v>
      </c>
      <c r="S946" s="11">
        <f>J946/86400+DATE(1970,1,1)</f>
        <v>42444.583912037036</v>
      </c>
      <c r="T946" s="11">
        <f>I946/86400+DATE(1970,1,1)</f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19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7">
        <f>IF(L947&gt;0,E947/L947,0)</f>
        <v>155.25</v>
      </c>
      <c r="Q947" t="s">
        <v>8319</v>
      </c>
      <c r="R947" t="s">
        <v>8321</v>
      </c>
      <c r="S947" s="11">
        <f>J947/86400+DATE(1970,1,1)</f>
        <v>42732.872986111106</v>
      </c>
      <c r="T947" s="11">
        <f>I947/86400+DATE(1970,1,1)</f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19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7">
        <f>IF(L948&gt;0,E948/L948,0)</f>
        <v>57.2</v>
      </c>
      <c r="Q948" t="s">
        <v>8319</v>
      </c>
      <c r="R948" t="s">
        <v>8321</v>
      </c>
      <c r="S948" s="11">
        <f>J948/86400+DATE(1970,1,1)</f>
        <v>42592.750555555554</v>
      </c>
      <c r="T948" s="11">
        <f>I948/86400+DATE(1970,1,1)</f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19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7">
        <f>IF(L949&gt;0,E949/L949,0)</f>
        <v>0</v>
      </c>
      <c r="Q949" t="s">
        <v>8319</v>
      </c>
      <c r="R949" t="s">
        <v>8321</v>
      </c>
      <c r="S949" s="11">
        <f>J949/86400+DATE(1970,1,1)</f>
        <v>42491.781319444446</v>
      </c>
      <c r="T949" s="11">
        <f>I949/86400+DATE(1970,1,1)</f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19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7">
        <f>IF(L950&gt;0,E950/L950,0)</f>
        <v>60</v>
      </c>
      <c r="Q950" t="s">
        <v>8319</v>
      </c>
      <c r="R950" t="s">
        <v>8321</v>
      </c>
      <c r="S950" s="11">
        <f>J950/86400+DATE(1970,1,1)</f>
        <v>42411.828287037039</v>
      </c>
      <c r="T950" s="11">
        <f>I950/86400+DATE(1970,1,1)</f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19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7">
        <f>IF(L951&gt;0,E951/L951,0)</f>
        <v>39</v>
      </c>
      <c r="Q951" t="s">
        <v>8319</v>
      </c>
      <c r="R951" t="s">
        <v>8321</v>
      </c>
      <c r="S951" s="11">
        <f>J951/86400+DATE(1970,1,1)</f>
        <v>42361.043703703705</v>
      </c>
      <c r="T951" s="11">
        <f>I951/86400+DATE(1970,1,1)</f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19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7">
        <f>IF(L952&gt;0,E952/L952,0)</f>
        <v>58.416666666666664</v>
      </c>
      <c r="Q952" t="s">
        <v>8319</v>
      </c>
      <c r="R952" t="s">
        <v>8321</v>
      </c>
      <c r="S952" s="11">
        <f>J952/86400+DATE(1970,1,1)</f>
        <v>42356.750706018516</v>
      </c>
      <c r="T952" s="11">
        <f>I952/86400+DATE(1970,1,1)</f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19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7">
        <f>IF(L953&gt;0,E953/L953,0)</f>
        <v>158.63636363636363</v>
      </c>
      <c r="Q953" t="s">
        <v>8319</v>
      </c>
      <c r="R953" t="s">
        <v>8321</v>
      </c>
      <c r="S953" s="11">
        <f>J953/86400+DATE(1970,1,1)</f>
        <v>42480.653611111113</v>
      </c>
      <c r="T953" s="11">
        <f>I953/86400+DATE(1970,1,1)</f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19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7">
        <f>IF(L954&gt;0,E954/L954,0)</f>
        <v>99.857142857142861</v>
      </c>
      <c r="Q954" t="s">
        <v>8319</v>
      </c>
      <c r="R954" t="s">
        <v>8321</v>
      </c>
      <c r="S954" s="11">
        <f>J954/86400+DATE(1970,1,1)</f>
        <v>42662.613564814819</v>
      </c>
      <c r="T954" s="11">
        <f>I954/86400+DATE(1970,1,1)</f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19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7">
        <f>IF(L955&gt;0,E955/L955,0)</f>
        <v>25.2</v>
      </c>
      <c r="Q955" t="s">
        <v>8319</v>
      </c>
      <c r="R955" t="s">
        <v>8321</v>
      </c>
      <c r="S955" s="11">
        <f>J955/86400+DATE(1970,1,1)</f>
        <v>41999.164340277777</v>
      </c>
      <c r="T955" s="11">
        <f>I955/86400+DATE(1970,1,1)</f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19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7">
        <f>IF(L956&gt;0,E956/L956,0)</f>
        <v>89.191780821917803</v>
      </c>
      <c r="Q956" t="s">
        <v>8319</v>
      </c>
      <c r="R956" t="s">
        <v>8321</v>
      </c>
      <c r="S956" s="11">
        <f>J956/86400+DATE(1970,1,1)</f>
        <v>42194.833784722221</v>
      </c>
      <c r="T956" s="11">
        <f>I956/86400+DATE(1970,1,1)</f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19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7">
        <f>IF(L957&gt;0,E957/L957,0)</f>
        <v>182.6236559139785</v>
      </c>
      <c r="Q957" t="s">
        <v>8319</v>
      </c>
      <c r="R957" t="s">
        <v>8321</v>
      </c>
      <c r="S957" s="11">
        <f>J957/86400+DATE(1970,1,1)</f>
        <v>42586.295138888891</v>
      </c>
      <c r="T957" s="11">
        <f>I957/86400+DATE(1970,1,1)</f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19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7">
        <f>IF(L958&gt;0,E958/L958,0)</f>
        <v>50.647058823529413</v>
      </c>
      <c r="Q958" t="s">
        <v>8319</v>
      </c>
      <c r="R958" t="s">
        <v>8321</v>
      </c>
      <c r="S958" s="11">
        <f>J958/86400+DATE(1970,1,1)</f>
        <v>42060.913877314815</v>
      </c>
      <c r="T958" s="11">
        <f>I958/86400+DATE(1970,1,1)</f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19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7">
        <f>IF(L959&gt;0,E959/L959,0)</f>
        <v>33.285714285714285</v>
      </c>
      <c r="Q959" t="s">
        <v>8319</v>
      </c>
      <c r="R959" t="s">
        <v>8321</v>
      </c>
      <c r="S959" s="11">
        <f>J959/86400+DATE(1970,1,1)</f>
        <v>42660.552465277782</v>
      </c>
      <c r="T959" s="11">
        <f>I959/86400+DATE(1970,1,1)</f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19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7">
        <f>IF(L960&gt;0,E960/L960,0)</f>
        <v>51.823529411764703</v>
      </c>
      <c r="Q960" t="s">
        <v>8319</v>
      </c>
      <c r="R960" t="s">
        <v>8321</v>
      </c>
      <c r="S960" s="11">
        <f>J960/86400+DATE(1970,1,1)</f>
        <v>42082.802812499998</v>
      </c>
      <c r="T960" s="11">
        <f>I960/86400+DATE(1970,1,1)</f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19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7">
        <f>IF(L961&gt;0,E961/L961,0)</f>
        <v>113.62573099415205</v>
      </c>
      <c r="Q961" t="s">
        <v>8319</v>
      </c>
      <c r="R961" t="s">
        <v>8321</v>
      </c>
      <c r="S961" s="11">
        <f>J961/86400+DATE(1970,1,1)</f>
        <v>41993.174363425926</v>
      </c>
      <c r="T961" s="11">
        <f>I961/86400+DATE(1970,1,1)</f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19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7">
        <f>IF(L962&gt;0,E962/L962,0)</f>
        <v>136.46276595744681</v>
      </c>
      <c r="Q962" t="s">
        <v>8319</v>
      </c>
      <c r="R962" t="s">
        <v>8321</v>
      </c>
      <c r="S962" s="11">
        <f>J962/86400+DATE(1970,1,1)</f>
        <v>42766.626793981486</v>
      </c>
      <c r="T962" s="11">
        <f>I962/86400+DATE(1970,1,1)</f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19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7">
        <f>IF(L963&gt;0,E963/L963,0)</f>
        <v>364.35454545454547</v>
      </c>
      <c r="Q963" t="s">
        <v>8319</v>
      </c>
      <c r="R963" t="s">
        <v>8321</v>
      </c>
      <c r="S963" s="11">
        <f>J963/86400+DATE(1970,1,1)</f>
        <v>42740.693692129629</v>
      </c>
      <c r="T963" s="11">
        <f>I963/86400+DATE(1970,1,1)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19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7">
        <f>IF(L964&gt;0,E964/L964,0)</f>
        <v>19.243243243243242</v>
      </c>
      <c r="Q964" t="s">
        <v>8319</v>
      </c>
      <c r="R964" t="s">
        <v>8321</v>
      </c>
      <c r="S964" s="11">
        <f>J964/86400+DATE(1970,1,1)</f>
        <v>42373.712418981479</v>
      </c>
      <c r="T964" s="11">
        <f>I964/86400+DATE(1970,1,1)</f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19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7">
        <f>IF(L965&gt;0,E965/L965,0)</f>
        <v>41.888888888888886</v>
      </c>
      <c r="Q965" t="s">
        <v>8319</v>
      </c>
      <c r="R965" t="s">
        <v>8321</v>
      </c>
      <c r="S965" s="11">
        <f>J965/86400+DATE(1970,1,1)</f>
        <v>42625.635636574079</v>
      </c>
      <c r="T965" s="11">
        <f>I965/86400+DATE(1970,1,1)</f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19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7">
        <f>IF(L966&gt;0,E966/L966,0)</f>
        <v>30.310344827586206</v>
      </c>
      <c r="Q966" t="s">
        <v>8319</v>
      </c>
      <c r="R966" t="s">
        <v>8321</v>
      </c>
      <c r="S966" s="11">
        <f>J966/86400+DATE(1970,1,1)</f>
        <v>42208.628692129627</v>
      </c>
      <c r="T966" s="11">
        <f>I966/86400+DATE(1970,1,1)</f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19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7">
        <f>IF(L967&gt;0,E967/L967,0)</f>
        <v>49.666666666666664</v>
      </c>
      <c r="Q967" t="s">
        <v>8319</v>
      </c>
      <c r="R967" t="s">
        <v>8321</v>
      </c>
      <c r="S967" s="11">
        <f>J967/86400+DATE(1970,1,1)</f>
        <v>42637.016736111109</v>
      </c>
      <c r="T967" s="11">
        <f>I967/86400+DATE(1970,1,1)</f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19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7">
        <f>IF(L968&gt;0,E968/L968,0)</f>
        <v>59.2</v>
      </c>
      <c r="Q968" t="s">
        <v>8319</v>
      </c>
      <c r="R968" t="s">
        <v>8321</v>
      </c>
      <c r="S968" s="11">
        <f>J968/86400+DATE(1970,1,1)</f>
        <v>42619.635787037041</v>
      </c>
      <c r="T968" s="11">
        <f>I968/86400+DATE(1970,1,1)</f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19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7">
        <f>IF(L969&gt;0,E969/L969,0)</f>
        <v>43.97530864197531</v>
      </c>
      <c r="Q969" t="s">
        <v>8319</v>
      </c>
      <c r="R969" t="s">
        <v>8321</v>
      </c>
      <c r="S969" s="11">
        <f>J969/86400+DATE(1970,1,1)</f>
        <v>42422.254328703704</v>
      </c>
      <c r="T969" s="11">
        <f>I969/86400+DATE(1970,1,1)</f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19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7">
        <f>IF(L970&gt;0,E970/L970,0)</f>
        <v>26.5</v>
      </c>
      <c r="Q970" t="s">
        <v>8319</v>
      </c>
      <c r="R970" t="s">
        <v>8321</v>
      </c>
      <c r="S970" s="11">
        <f>J970/86400+DATE(1970,1,1)</f>
        <v>41836.847615740742</v>
      </c>
      <c r="T970" s="11">
        <f>I970/86400+DATE(1970,1,1)</f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19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7">
        <f>IF(L971&gt;0,E971/L971,0)</f>
        <v>1272.7272727272727</v>
      </c>
      <c r="Q971" t="s">
        <v>8319</v>
      </c>
      <c r="R971" t="s">
        <v>8321</v>
      </c>
      <c r="S971" s="11">
        <f>J971/86400+DATE(1970,1,1)</f>
        <v>42742.30332175926</v>
      </c>
      <c r="T971" s="11">
        <f>I971/86400+DATE(1970,1,1)</f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19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7">
        <f>IF(L972&gt;0,E972/L972,0)</f>
        <v>164</v>
      </c>
      <c r="Q972" t="s">
        <v>8319</v>
      </c>
      <c r="R972" t="s">
        <v>8321</v>
      </c>
      <c r="S972" s="11">
        <f>J972/86400+DATE(1970,1,1)</f>
        <v>42721.220520833333</v>
      </c>
      <c r="T972" s="11">
        <f>I972/86400+DATE(1970,1,1)</f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19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7">
        <f>IF(L973&gt;0,E973/L973,0)</f>
        <v>45.2</v>
      </c>
      <c r="Q973" t="s">
        <v>8319</v>
      </c>
      <c r="R973" t="s">
        <v>8321</v>
      </c>
      <c r="S973" s="11">
        <f>J973/86400+DATE(1970,1,1)</f>
        <v>42111.709027777775</v>
      </c>
      <c r="T973" s="11">
        <f>I973/86400+DATE(1970,1,1)</f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19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7">
        <f>IF(L974&gt;0,E974/L974,0)</f>
        <v>153.88888888888889</v>
      </c>
      <c r="Q974" t="s">
        <v>8319</v>
      </c>
      <c r="R974" t="s">
        <v>8321</v>
      </c>
      <c r="S974" s="11">
        <f>J974/86400+DATE(1970,1,1)</f>
        <v>41856.865717592591</v>
      </c>
      <c r="T974" s="11">
        <f>I974/86400+DATE(1970,1,1)</f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19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7">
        <f>IF(L975&gt;0,E975/L975,0)</f>
        <v>51.375</v>
      </c>
      <c r="Q975" t="s">
        <v>8319</v>
      </c>
      <c r="R975" t="s">
        <v>8321</v>
      </c>
      <c r="S975" s="11">
        <f>J975/86400+DATE(1970,1,1)</f>
        <v>42257.014965277776</v>
      </c>
      <c r="T975" s="11">
        <f>I975/86400+DATE(1970,1,1)</f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19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7">
        <f>IF(L976&gt;0,E976/L976,0)</f>
        <v>93.333333333333329</v>
      </c>
      <c r="Q976" t="s">
        <v>8319</v>
      </c>
      <c r="R976" t="s">
        <v>8321</v>
      </c>
      <c r="S976" s="11">
        <f>J976/86400+DATE(1970,1,1)</f>
        <v>42424.749490740738</v>
      </c>
      <c r="T976" s="11">
        <f>I976/86400+DATE(1970,1,1)</f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19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7">
        <f>IF(L977&gt;0,E977/L977,0)</f>
        <v>108.625</v>
      </c>
      <c r="Q977" t="s">
        <v>8319</v>
      </c>
      <c r="R977" t="s">
        <v>8321</v>
      </c>
      <c r="S977" s="11">
        <f>J977/86400+DATE(1970,1,1)</f>
        <v>42489.696585648147</v>
      </c>
      <c r="T977" s="11">
        <f>I977/86400+DATE(1970,1,1)</f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19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7">
        <f>IF(L978&gt;0,E978/L978,0)</f>
        <v>160.5</v>
      </c>
      <c r="Q978" t="s">
        <v>8319</v>
      </c>
      <c r="R978" t="s">
        <v>8321</v>
      </c>
      <c r="S978" s="11">
        <f>J978/86400+DATE(1970,1,1)</f>
        <v>42185.058993055558</v>
      </c>
      <c r="T978" s="11">
        <f>I978/86400+DATE(1970,1,1)</f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19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7">
        <f>IF(L979&gt;0,E979/L979,0)</f>
        <v>75.75</v>
      </c>
      <c r="Q979" t="s">
        <v>8319</v>
      </c>
      <c r="R979" t="s">
        <v>8321</v>
      </c>
      <c r="S979" s="11">
        <f>J979/86400+DATE(1970,1,1)</f>
        <v>42391.942094907412</v>
      </c>
      <c r="T979" s="11">
        <f>I979/86400+DATE(1970,1,1)</f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19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7">
        <f>IF(L980&gt;0,E980/L980,0)</f>
        <v>790.83739837398377</v>
      </c>
      <c r="Q980" t="s">
        <v>8319</v>
      </c>
      <c r="R980" t="s">
        <v>8321</v>
      </c>
      <c r="S980" s="11">
        <f>J980/86400+DATE(1970,1,1)</f>
        <v>42395.309039351851</v>
      </c>
      <c r="T980" s="11">
        <f>I980/86400+DATE(1970,1,1)</f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19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7">
        <f>IF(L981&gt;0,E981/L981,0)</f>
        <v>301.93916666666667</v>
      </c>
      <c r="Q981" t="s">
        <v>8319</v>
      </c>
      <c r="R981" t="s">
        <v>8321</v>
      </c>
      <c r="S981" s="11">
        <f>J981/86400+DATE(1970,1,1)</f>
        <v>42506.416990740741</v>
      </c>
      <c r="T981" s="11">
        <f>I981/86400+DATE(1970,1,1)</f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19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7">
        <f>IF(L982&gt;0,E982/L982,0)</f>
        <v>47.935483870967744</v>
      </c>
      <c r="Q982" t="s">
        <v>8319</v>
      </c>
      <c r="R982" t="s">
        <v>8321</v>
      </c>
      <c r="S982" s="11">
        <f>J982/86400+DATE(1970,1,1)</f>
        <v>41928.904189814813</v>
      </c>
      <c r="T982" s="11">
        <f>I982/86400+DATE(1970,1,1)</f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19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7">
        <f>IF(L983&gt;0,E983/L983,0)</f>
        <v>2.75</v>
      </c>
      <c r="Q983" t="s">
        <v>8319</v>
      </c>
      <c r="R983" t="s">
        <v>8321</v>
      </c>
      <c r="S983" s="11">
        <f>J983/86400+DATE(1970,1,1)</f>
        <v>41830.947013888886</v>
      </c>
      <c r="T983" s="11">
        <f>I983/86400+DATE(1970,1,1)</f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19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7">
        <f>IF(L984&gt;0,E984/L984,0)</f>
        <v>1</v>
      </c>
      <c r="Q984" t="s">
        <v>8319</v>
      </c>
      <c r="R984" t="s">
        <v>8321</v>
      </c>
      <c r="S984" s="11">
        <f>J984/86400+DATE(1970,1,1)</f>
        <v>42615.753310185188</v>
      </c>
      <c r="T984" s="11">
        <f>I984/86400+DATE(1970,1,1)</f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19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7">
        <f>IF(L985&gt;0,E985/L985,0)</f>
        <v>171.79329608938548</v>
      </c>
      <c r="Q985" t="s">
        <v>8319</v>
      </c>
      <c r="R985" t="s">
        <v>8321</v>
      </c>
      <c r="S985" s="11">
        <f>J985/86400+DATE(1970,1,1)</f>
        <v>42574.667650462958</v>
      </c>
      <c r="T985" s="11">
        <f>I985/86400+DATE(1970,1,1)</f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19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7">
        <f>IF(L986&gt;0,E986/L986,0)</f>
        <v>35.333333333333336</v>
      </c>
      <c r="Q986" t="s">
        <v>8319</v>
      </c>
      <c r="R986" t="s">
        <v>8321</v>
      </c>
      <c r="S986" s="11">
        <f>J986/86400+DATE(1970,1,1)</f>
        <v>42061.11583333333</v>
      </c>
      <c r="T986" s="11">
        <f>I986/86400+DATE(1970,1,1)</f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19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7">
        <f>IF(L987&gt;0,E987/L987,0)</f>
        <v>82.086956521739125</v>
      </c>
      <c r="Q987" t="s">
        <v>8319</v>
      </c>
      <c r="R987" t="s">
        <v>8321</v>
      </c>
      <c r="S987" s="11">
        <f>J987/86400+DATE(1970,1,1)</f>
        <v>42339.967708333337</v>
      </c>
      <c r="T987" s="11">
        <f>I987/86400+DATE(1970,1,1)</f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19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7">
        <f>IF(L988&gt;0,E988/L988,0)</f>
        <v>110.8695652173913</v>
      </c>
      <c r="Q988" t="s">
        <v>8319</v>
      </c>
      <c r="R988" t="s">
        <v>8321</v>
      </c>
      <c r="S988" s="11">
        <f>J988/86400+DATE(1970,1,1)</f>
        <v>42324.767361111109</v>
      </c>
      <c r="T988" s="11">
        <f>I988/86400+DATE(1970,1,1)</f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19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7">
        <f>IF(L989&gt;0,E989/L989,0)</f>
        <v>161.21951219512195</v>
      </c>
      <c r="Q989" t="s">
        <v>8319</v>
      </c>
      <c r="R989" t="s">
        <v>8321</v>
      </c>
      <c r="S989" s="11">
        <f>J989/86400+DATE(1970,1,1)</f>
        <v>41773.294560185182</v>
      </c>
      <c r="T989" s="11">
        <f>I989/86400+DATE(1970,1,1)</f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19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7">
        <f>IF(L990&gt;0,E990/L990,0)</f>
        <v>0</v>
      </c>
      <c r="Q990" t="s">
        <v>8319</v>
      </c>
      <c r="R990" t="s">
        <v>8321</v>
      </c>
      <c r="S990" s="11">
        <f>J990/86400+DATE(1970,1,1)</f>
        <v>42614.356770833328</v>
      </c>
      <c r="T990" s="11">
        <f>I990/86400+DATE(1970,1,1)</f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19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7">
        <f>IF(L991&gt;0,E991/L991,0)</f>
        <v>52.40625</v>
      </c>
      <c r="Q991" t="s">
        <v>8319</v>
      </c>
      <c r="R991" t="s">
        <v>8321</v>
      </c>
      <c r="S991" s="11">
        <f>J991/86400+DATE(1970,1,1)</f>
        <v>42611.933969907404</v>
      </c>
      <c r="T991" s="11">
        <f>I991/86400+DATE(1970,1,1)</f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19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7">
        <f>IF(L992&gt;0,E992/L992,0)</f>
        <v>13</v>
      </c>
      <c r="Q992" t="s">
        <v>8319</v>
      </c>
      <c r="R992" t="s">
        <v>8321</v>
      </c>
      <c r="S992" s="11">
        <f>J992/86400+DATE(1970,1,1)</f>
        <v>41855.784305555557</v>
      </c>
      <c r="T992" s="11">
        <f>I992/86400+DATE(1970,1,1)</f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19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7">
        <f>IF(L993&gt;0,E993/L993,0)</f>
        <v>30.285714285714285</v>
      </c>
      <c r="Q993" t="s">
        <v>8319</v>
      </c>
      <c r="R993" t="s">
        <v>8321</v>
      </c>
      <c r="S993" s="11">
        <f>J993/86400+DATE(1970,1,1)</f>
        <v>42538.75680555556</v>
      </c>
      <c r="T993" s="11">
        <f>I993/86400+DATE(1970,1,1)</f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19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7">
        <f>IF(L994&gt;0,E994/L994,0)</f>
        <v>116.75</v>
      </c>
      <c r="Q994" t="s">
        <v>8319</v>
      </c>
      <c r="R994" t="s">
        <v>8321</v>
      </c>
      <c r="S994" s="11">
        <f>J994/86400+DATE(1970,1,1)</f>
        <v>42437.924988425926</v>
      </c>
      <c r="T994" s="11">
        <f>I994/86400+DATE(1970,1,1)</f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19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7">
        <f>IF(L995&gt;0,E995/L995,0)</f>
        <v>89.59693877551021</v>
      </c>
      <c r="Q995" t="s">
        <v>8319</v>
      </c>
      <c r="R995" t="s">
        <v>8321</v>
      </c>
      <c r="S995" s="11">
        <f>J995/86400+DATE(1970,1,1)</f>
        <v>42652.964907407411</v>
      </c>
      <c r="T995" s="11">
        <f>I995/86400+DATE(1970,1,1)</f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19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7">
        <f>IF(L996&gt;0,E996/L996,0)</f>
        <v>424.45454545454544</v>
      </c>
      <c r="Q996" t="s">
        <v>8319</v>
      </c>
      <c r="R996" t="s">
        <v>8321</v>
      </c>
      <c r="S996" s="11">
        <f>J996/86400+DATE(1970,1,1)</f>
        <v>41921.263078703705</v>
      </c>
      <c r="T996" s="11">
        <f>I996/86400+DATE(1970,1,1)</f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19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7">
        <f>IF(L997&gt;0,E997/L997,0)</f>
        <v>80.666666666666671</v>
      </c>
      <c r="Q997" t="s">
        <v>8319</v>
      </c>
      <c r="R997" t="s">
        <v>8321</v>
      </c>
      <c r="S997" s="11">
        <f>J997/86400+DATE(1970,1,1)</f>
        <v>41947.940740740742</v>
      </c>
      <c r="T997" s="11">
        <f>I997/86400+DATE(1970,1,1)</f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19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7">
        <f>IF(L998&gt;0,E998/L998,0)</f>
        <v>13</v>
      </c>
      <c r="Q998" t="s">
        <v>8319</v>
      </c>
      <c r="R998" t="s">
        <v>8321</v>
      </c>
      <c r="S998" s="11">
        <f>J998/86400+DATE(1970,1,1)</f>
        <v>41817.866435185184</v>
      </c>
      <c r="T998" s="11">
        <f>I998/86400+DATE(1970,1,1)</f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19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7">
        <f>IF(L999&gt;0,E999/L999,0)</f>
        <v>8.125</v>
      </c>
      <c r="Q999" t="s">
        <v>8319</v>
      </c>
      <c r="R999" t="s">
        <v>8321</v>
      </c>
      <c r="S999" s="11">
        <f>J999/86400+DATE(1970,1,1)</f>
        <v>41941.10297453704</v>
      </c>
      <c r="T999" s="11">
        <f>I999/86400+DATE(1970,1,1)</f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19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7">
        <f>IF(L1000&gt;0,E1000/L1000,0)</f>
        <v>153.42794759825327</v>
      </c>
      <c r="Q1000" t="s">
        <v>8319</v>
      </c>
      <c r="R1000" t="s">
        <v>8321</v>
      </c>
      <c r="S1000" s="11">
        <f>J1000/86400+DATE(1970,1,1)</f>
        <v>42282.168993055559</v>
      </c>
      <c r="T1000" s="11">
        <f>I1000/86400+DATE(1970,1,1)</f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19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7">
        <f>IF(L1001&gt;0,E1001/L1001,0)</f>
        <v>292.07499999999999</v>
      </c>
      <c r="Q1001" t="s">
        <v>8319</v>
      </c>
      <c r="R1001" t="s">
        <v>8321</v>
      </c>
      <c r="S1001" s="11">
        <f>J1001/86400+DATE(1970,1,1)</f>
        <v>41926.29965277778</v>
      </c>
      <c r="T1001" s="11">
        <f>I1001/86400+DATE(1970,1,1)</f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19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7">
        <f>IF(L1002&gt;0,E1002/L1002,0)</f>
        <v>3304</v>
      </c>
      <c r="Q1002" t="s">
        <v>8319</v>
      </c>
      <c r="R1002" t="s">
        <v>8321</v>
      </c>
      <c r="S1002" s="11">
        <f>J1002/86400+DATE(1970,1,1)</f>
        <v>42749.05972222222</v>
      </c>
      <c r="T1002" s="11">
        <f>I1002/86400+DATE(1970,1,1)</f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19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7">
        <f>IF(L1003&gt;0,E1003/L1003,0)</f>
        <v>1300</v>
      </c>
      <c r="Q1003" t="s">
        <v>8319</v>
      </c>
      <c r="R1003" t="s">
        <v>8321</v>
      </c>
      <c r="S1003" s="11">
        <f>J1003/86400+DATE(1970,1,1)</f>
        <v>42720.720057870371</v>
      </c>
      <c r="T1003" s="11">
        <f>I1003/86400+DATE(1970,1,1)</f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19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7">
        <f>IF(L1004&gt;0,E1004/L1004,0)</f>
        <v>134.54545454545453</v>
      </c>
      <c r="Q1004" t="s">
        <v>8319</v>
      </c>
      <c r="R1004" t="s">
        <v>8321</v>
      </c>
      <c r="S1004" s="11">
        <f>J1004/86400+DATE(1970,1,1)</f>
        <v>42325.684189814812</v>
      </c>
      <c r="T1004" s="11">
        <f>I1004/86400+DATE(1970,1,1)</f>
        <v>42355.249305555553</v>
      </c>
    </row>
    <row r="1005" spans="1:20" ht="60" x14ac:dyDescent="0.25">
      <c r="A1005">
        <v>1003</v>
      </c>
      <c r="B1005" s="1" t="s">
        <v>1004</v>
      </c>
      <c r="C1005" s="1" t="s">
        <v>5113</v>
      </c>
      <c r="D1005" s="19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7">
        <f>IF(L1005&gt;0,E1005/L1005,0)</f>
        <v>214.06666666666666</v>
      </c>
      <c r="Q1005" t="s">
        <v>8319</v>
      </c>
      <c r="R1005" t="s">
        <v>8321</v>
      </c>
      <c r="S1005" s="11">
        <f>J1005/86400+DATE(1970,1,1)</f>
        <v>42780.709039351852</v>
      </c>
      <c r="T1005" s="11">
        <f>I1005/86400+DATE(1970,1,1)</f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19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7">
        <f>IF(L1006&gt;0,E1006/L1006,0)</f>
        <v>216.33684210526314</v>
      </c>
      <c r="Q1006" t="s">
        <v>8319</v>
      </c>
      <c r="R1006" t="s">
        <v>8321</v>
      </c>
      <c r="S1006" s="11">
        <f>J1006/86400+DATE(1970,1,1)</f>
        <v>42388.708645833336</v>
      </c>
      <c r="T1006" s="11">
        <f>I1006/86400+DATE(1970,1,1)</f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19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7">
        <f>IF(L1007&gt;0,E1007/L1007,0)</f>
        <v>932.31055900621118</v>
      </c>
      <c r="Q1007" t="s">
        <v>8319</v>
      </c>
      <c r="R1007" t="s">
        <v>8321</v>
      </c>
      <c r="S1007" s="11">
        <f>J1007/86400+DATE(1970,1,1)</f>
        <v>42276.624803240746</v>
      </c>
      <c r="T1007" s="11">
        <f>I1007/86400+DATE(1970,1,1)</f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19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7">
        <f>IF(L1008&gt;0,E1008/L1008,0)</f>
        <v>29.25</v>
      </c>
      <c r="Q1008" t="s">
        <v>8319</v>
      </c>
      <c r="R1008" t="s">
        <v>8321</v>
      </c>
      <c r="S1008" s="11">
        <f>J1008/86400+DATE(1970,1,1)</f>
        <v>41977.040185185186</v>
      </c>
      <c r="T1008" s="11">
        <f>I1008/86400+DATE(1970,1,1)</f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19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7">
        <f>IF(L1009&gt;0,E1009/L1009,0)</f>
        <v>174.94736842105263</v>
      </c>
      <c r="Q1009" t="s">
        <v>8319</v>
      </c>
      <c r="R1009" t="s">
        <v>8321</v>
      </c>
      <c r="S1009" s="11">
        <f>J1009/86400+DATE(1970,1,1)</f>
        <v>42676.583599537036</v>
      </c>
      <c r="T1009" s="11">
        <f>I1009/86400+DATE(1970,1,1)</f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19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7">
        <f>IF(L1010&gt;0,E1010/L1010,0)</f>
        <v>250</v>
      </c>
      <c r="Q1010" t="s">
        <v>8319</v>
      </c>
      <c r="R1010" t="s">
        <v>8321</v>
      </c>
      <c r="S1010" s="11">
        <f>J1010/86400+DATE(1970,1,1)</f>
        <v>42702.809201388889</v>
      </c>
      <c r="T1010" s="11">
        <f>I1010/86400+DATE(1970,1,1)</f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19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7">
        <f>IF(L1011&gt;0,E1011/L1011,0)</f>
        <v>65</v>
      </c>
      <c r="Q1011" t="s">
        <v>8319</v>
      </c>
      <c r="R1011" t="s">
        <v>8321</v>
      </c>
      <c r="S1011" s="11">
        <f>J1011/86400+DATE(1970,1,1)</f>
        <v>42510.604699074072</v>
      </c>
      <c r="T1011" s="11">
        <f>I1011/86400+DATE(1970,1,1)</f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19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7">
        <f>IF(L1012&gt;0,E1012/L1012,0)</f>
        <v>55</v>
      </c>
      <c r="Q1012" t="s">
        <v>8319</v>
      </c>
      <c r="R1012" t="s">
        <v>8321</v>
      </c>
      <c r="S1012" s="11">
        <f>J1012/86400+DATE(1970,1,1)</f>
        <v>42561.829421296294</v>
      </c>
      <c r="T1012" s="11">
        <f>I1012/86400+DATE(1970,1,1)</f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19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7">
        <f>IF(L1013&gt;0,E1013/L1013,0)</f>
        <v>75</v>
      </c>
      <c r="Q1013" t="s">
        <v>8319</v>
      </c>
      <c r="R1013" t="s">
        <v>8321</v>
      </c>
      <c r="S1013" s="11">
        <f>J1013/86400+DATE(1970,1,1)</f>
        <v>41946.898090277777</v>
      </c>
      <c r="T1013" s="11">
        <f>I1013/86400+DATE(1970,1,1)</f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19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7">
        <f>IF(L1014&gt;0,E1014/L1014,0)</f>
        <v>1389.3561935483872</v>
      </c>
      <c r="Q1014" t="s">
        <v>8319</v>
      </c>
      <c r="R1014" t="s">
        <v>8321</v>
      </c>
      <c r="S1014" s="11">
        <f>J1014/86400+DATE(1970,1,1)</f>
        <v>42714.440416666665</v>
      </c>
      <c r="T1014" s="11">
        <f>I1014/86400+DATE(1970,1,1)</f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19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7">
        <f>IF(L1015&gt;0,E1015/L1015,0)</f>
        <v>95.911111111111111</v>
      </c>
      <c r="Q1015" t="s">
        <v>8319</v>
      </c>
      <c r="R1015" t="s">
        <v>8321</v>
      </c>
      <c r="S1015" s="11">
        <f>J1015/86400+DATE(1970,1,1)</f>
        <v>42339.833981481483</v>
      </c>
      <c r="T1015" s="11">
        <f>I1015/86400+DATE(1970,1,1)</f>
        <v>42367.833333333328</v>
      </c>
    </row>
    <row r="1016" spans="1:20" ht="45" x14ac:dyDescent="0.25">
      <c r="A1016">
        <v>1014</v>
      </c>
      <c r="B1016" s="1" t="s">
        <v>1015</v>
      </c>
      <c r="C1016" s="1" t="s">
        <v>5124</v>
      </c>
      <c r="D1016" s="19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7">
        <f>IF(L1016&gt;0,E1016/L1016,0)</f>
        <v>191.25</v>
      </c>
      <c r="Q1016" t="s">
        <v>8319</v>
      </c>
      <c r="R1016" t="s">
        <v>8321</v>
      </c>
      <c r="S1016" s="11">
        <f>J1016/86400+DATE(1970,1,1)</f>
        <v>41955.002488425926</v>
      </c>
      <c r="T1016" s="11">
        <f>I1016/86400+DATE(1970,1,1)</f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19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7">
        <f>IF(L1017&gt;0,E1017/L1017,0)</f>
        <v>40</v>
      </c>
      <c r="Q1017" t="s">
        <v>8319</v>
      </c>
      <c r="R1017" t="s">
        <v>8321</v>
      </c>
      <c r="S1017" s="11">
        <f>J1017/86400+DATE(1970,1,1)</f>
        <v>42303.878414351857</v>
      </c>
      <c r="T1017" s="11">
        <f>I1017/86400+DATE(1970,1,1)</f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19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7">
        <f>IF(L1018&gt;0,E1018/L1018,0)</f>
        <v>74.78947368421052</v>
      </c>
      <c r="Q1018" t="s">
        <v>8319</v>
      </c>
      <c r="R1018" t="s">
        <v>8321</v>
      </c>
      <c r="S1018" s="11">
        <f>J1018/86400+DATE(1970,1,1)</f>
        <v>42422.107129629629</v>
      </c>
      <c r="T1018" s="11">
        <f>I1018/86400+DATE(1970,1,1)</f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19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7">
        <f>IF(L1019&gt;0,E1019/L1019,0)</f>
        <v>161.11830985915492</v>
      </c>
      <c r="Q1019" t="s">
        <v>8319</v>
      </c>
      <c r="R1019" t="s">
        <v>8321</v>
      </c>
      <c r="S1019" s="11">
        <f>J1019/86400+DATE(1970,1,1)</f>
        <v>42289.675173611111</v>
      </c>
      <c r="T1019" s="11">
        <f>I1019/86400+DATE(1970,1,1)</f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19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7">
        <f>IF(L1020&gt;0,E1020/L1020,0)</f>
        <v>88.714285714285708</v>
      </c>
      <c r="Q1020" t="s">
        <v>8319</v>
      </c>
      <c r="R1020" t="s">
        <v>8321</v>
      </c>
      <c r="S1020" s="11">
        <f>J1020/86400+DATE(1970,1,1)</f>
        <v>42535.492280092592</v>
      </c>
      <c r="T1020" s="11">
        <f>I1020/86400+DATE(1970,1,1)</f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19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7">
        <f>IF(L1021&gt;0,E1021/L1021,0)</f>
        <v>53.25</v>
      </c>
      <c r="Q1021" t="s">
        <v>8319</v>
      </c>
      <c r="R1021" t="s">
        <v>8321</v>
      </c>
      <c r="S1021" s="11">
        <f>J1021/86400+DATE(1970,1,1)</f>
        <v>42009.973946759259</v>
      </c>
      <c r="T1021" s="11">
        <f>I1021/86400+DATE(1970,1,1)</f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19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7">
        <f>IF(L1022&gt;0,E1022/L1022,0)</f>
        <v>106.2</v>
      </c>
      <c r="Q1022" t="s">
        <v>8325</v>
      </c>
      <c r="R1022" t="s">
        <v>8330</v>
      </c>
      <c r="S1022" s="11">
        <f>J1022/86400+DATE(1970,1,1)</f>
        <v>42127.069548611107</v>
      </c>
      <c r="T1022" s="11">
        <f>I1022/86400+DATE(1970,1,1)</f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19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7">
        <f>IF(L1023&gt;0,E1023/L1023,0)</f>
        <v>22.079728033472804</v>
      </c>
      <c r="Q1023" t="s">
        <v>8325</v>
      </c>
      <c r="R1023" t="s">
        <v>8330</v>
      </c>
      <c r="S1023" s="11">
        <f>J1023/86400+DATE(1970,1,1)</f>
        <v>42271.251979166671</v>
      </c>
      <c r="T1023" s="11">
        <f>I1023/86400+DATE(1970,1,1)</f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19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7">
        <f>IF(L1024&gt;0,E1024/L1024,0)</f>
        <v>31.054054054054053</v>
      </c>
      <c r="Q1024" t="s">
        <v>8325</v>
      </c>
      <c r="R1024" t="s">
        <v>8330</v>
      </c>
      <c r="S1024" s="11">
        <f>J1024/86400+DATE(1970,1,1)</f>
        <v>42111.646724537037</v>
      </c>
      <c r="T1024" s="11">
        <f>I1024/86400+DATE(1970,1,1)</f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19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7">
        <f>IF(L1025&gt;0,E1025/L1025,0)</f>
        <v>36.206106870229007</v>
      </c>
      <c r="Q1025" t="s">
        <v>8325</v>
      </c>
      <c r="R1025" t="s">
        <v>8330</v>
      </c>
      <c r="S1025" s="11">
        <f>J1025/86400+DATE(1970,1,1)</f>
        <v>42145.919687500005</v>
      </c>
      <c r="T1025" s="11">
        <f>I1025/86400+DATE(1970,1,1)</f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19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7">
        <f>IF(L1026&gt;0,E1026/L1026,0)</f>
        <v>388.9762295081967</v>
      </c>
      <c r="Q1026" t="s">
        <v>8325</v>
      </c>
      <c r="R1026" t="s">
        <v>8330</v>
      </c>
      <c r="S1026" s="11">
        <f>J1026/86400+DATE(1970,1,1)</f>
        <v>42370.580590277779</v>
      </c>
      <c r="T1026" s="11">
        <f>I1026/86400+DATE(1970,1,1)</f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19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7">
        <f>IF(L1027&gt;0,E1027/L1027,0)</f>
        <v>71.848571428571432</v>
      </c>
      <c r="Q1027" t="s">
        <v>8325</v>
      </c>
      <c r="R1027" t="s">
        <v>8330</v>
      </c>
      <c r="S1027" s="11">
        <f>J1027/86400+DATE(1970,1,1)</f>
        <v>42049.833761574075</v>
      </c>
      <c r="T1027" s="11">
        <f>I1027/86400+DATE(1970,1,1)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19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7">
        <f>IF(L1028&gt;0,E1028/L1028,0)</f>
        <v>57.381803278688523</v>
      </c>
      <c r="Q1028" t="s">
        <v>8325</v>
      </c>
      <c r="R1028" t="s">
        <v>8330</v>
      </c>
      <c r="S1028" s="11">
        <f>J1028/86400+DATE(1970,1,1)</f>
        <v>42426.407592592594</v>
      </c>
      <c r="T1028" s="11">
        <f>I1028/86400+DATE(1970,1,1)</f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19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7">
        <f>IF(L1029&gt;0,E1029/L1029,0)</f>
        <v>69.666666666666671</v>
      </c>
      <c r="Q1029" t="s">
        <v>8325</v>
      </c>
      <c r="R1029" t="s">
        <v>8330</v>
      </c>
      <c r="S1029" s="11">
        <f>J1029/86400+DATE(1970,1,1)</f>
        <v>41905.034108796295</v>
      </c>
      <c r="T1029" s="11">
        <f>I1029/86400+DATE(1970,1,1)</f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19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7">
        <f>IF(L1030&gt;0,E1030/L1030,0)</f>
        <v>45.988235294117644</v>
      </c>
      <c r="Q1030" t="s">
        <v>8325</v>
      </c>
      <c r="R1030" t="s">
        <v>8330</v>
      </c>
      <c r="S1030" s="11">
        <f>J1030/86400+DATE(1970,1,1)</f>
        <v>42755.627372685187</v>
      </c>
      <c r="T1030" s="11">
        <f>I1030/86400+DATE(1970,1,1)</f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19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7">
        <f>IF(L1031&gt;0,E1031/L1031,0)</f>
        <v>79.262411347517727</v>
      </c>
      <c r="Q1031" t="s">
        <v>8325</v>
      </c>
      <c r="R1031" t="s">
        <v>8330</v>
      </c>
      <c r="S1031" s="11">
        <f>J1031/86400+DATE(1970,1,1)</f>
        <v>42044.711886574078</v>
      </c>
      <c r="T1031" s="11">
        <f>I1031/86400+DATE(1970,1,1)</f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19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7">
        <f>IF(L1032&gt;0,E1032/L1032,0)</f>
        <v>43.031446540880502</v>
      </c>
      <c r="Q1032" t="s">
        <v>8325</v>
      </c>
      <c r="R1032" t="s">
        <v>8330</v>
      </c>
      <c r="S1032" s="11">
        <f>J1032/86400+DATE(1970,1,1)</f>
        <v>42611.483206018514</v>
      </c>
      <c r="T1032" s="11">
        <f>I1032/86400+DATE(1970,1,1)</f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19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7">
        <f>IF(L1033&gt;0,E1033/L1033,0)</f>
        <v>108.48484848484848</v>
      </c>
      <c r="Q1033" t="s">
        <v>8325</v>
      </c>
      <c r="R1033" t="s">
        <v>8330</v>
      </c>
      <c r="S1033" s="11">
        <f>J1033/86400+DATE(1970,1,1)</f>
        <v>42324.764004629629</v>
      </c>
      <c r="T1033" s="11">
        <f>I1033/86400+DATE(1970,1,1)</f>
        <v>42354.764004629629</v>
      </c>
    </row>
    <row r="1034" spans="1:20" ht="30" x14ac:dyDescent="0.25">
      <c r="A1034">
        <v>1032</v>
      </c>
      <c r="B1034" s="1" t="s">
        <v>1033</v>
      </c>
      <c r="C1034" s="1" t="s">
        <v>5142</v>
      </c>
      <c r="D1034" s="19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7">
        <f>IF(L1034&gt;0,E1034/L1034,0)</f>
        <v>61.029583333333335</v>
      </c>
      <c r="Q1034" t="s">
        <v>8325</v>
      </c>
      <c r="R1034" t="s">
        <v>8330</v>
      </c>
      <c r="S1034" s="11">
        <f>J1034/86400+DATE(1970,1,1)</f>
        <v>42514.666956018518</v>
      </c>
      <c r="T1034" s="11">
        <f>I1034/86400+DATE(1970,1,1)</f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19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7">
        <f>IF(L1035&gt;0,E1035/L1035,0)</f>
        <v>50.592592592592595</v>
      </c>
      <c r="Q1035" t="s">
        <v>8325</v>
      </c>
      <c r="R1035" t="s">
        <v>8330</v>
      </c>
      <c r="S1035" s="11">
        <f>J1035/86400+DATE(1970,1,1)</f>
        <v>42688.732407407406</v>
      </c>
      <c r="T1035" s="11">
        <f>I1035/86400+DATE(1970,1,1)</f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19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7">
        <f>IF(L1036&gt;0,E1036/L1036,0)</f>
        <v>39.157168674698795</v>
      </c>
      <c r="Q1036" t="s">
        <v>8325</v>
      </c>
      <c r="R1036" t="s">
        <v>8330</v>
      </c>
      <c r="S1036" s="11">
        <f>J1036/86400+DATE(1970,1,1)</f>
        <v>42555.166712962964</v>
      </c>
      <c r="T1036" s="11">
        <f>I1036/86400+DATE(1970,1,1)</f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19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7">
        <f>IF(L1037&gt;0,E1037/L1037,0)</f>
        <v>65.15789473684211</v>
      </c>
      <c r="Q1037" t="s">
        <v>8325</v>
      </c>
      <c r="R1037" t="s">
        <v>8330</v>
      </c>
      <c r="S1037" s="11">
        <f>J1037/86400+DATE(1970,1,1)</f>
        <v>42016.641435185185</v>
      </c>
      <c r="T1037" s="11">
        <f>I1037/86400+DATE(1970,1,1)</f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19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7">
        <f>IF(L1038&gt;0,E1038/L1038,0)</f>
        <v>23.963127962085309</v>
      </c>
      <c r="Q1038" t="s">
        <v>8325</v>
      </c>
      <c r="R1038" t="s">
        <v>8330</v>
      </c>
      <c r="S1038" s="11">
        <f>J1038/86400+DATE(1970,1,1)</f>
        <v>41249.448958333334</v>
      </c>
      <c r="T1038" s="11">
        <f>I1038/86400+DATE(1970,1,1)</f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19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7">
        <f>IF(L1039&gt;0,E1039/L1039,0)</f>
        <v>48.61904761904762</v>
      </c>
      <c r="Q1039" t="s">
        <v>8325</v>
      </c>
      <c r="R1039" t="s">
        <v>8330</v>
      </c>
      <c r="S1039" s="11">
        <f>J1039/86400+DATE(1970,1,1)</f>
        <v>42119.822476851856</v>
      </c>
      <c r="T1039" s="11">
        <f>I1039/86400+DATE(1970,1,1)</f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19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7">
        <f>IF(L1040&gt;0,E1040/L1040,0)</f>
        <v>35.73770491803279</v>
      </c>
      <c r="Q1040" t="s">
        <v>8325</v>
      </c>
      <c r="R1040" t="s">
        <v>8330</v>
      </c>
      <c r="S1040" s="11">
        <f>J1040/86400+DATE(1970,1,1)</f>
        <v>42418.231747685189</v>
      </c>
      <c r="T1040" s="11">
        <f>I1040/86400+DATE(1970,1,1)</f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19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7">
        <f>IF(L1041&gt;0,E1041/L1041,0)</f>
        <v>21.366666666666667</v>
      </c>
      <c r="Q1041" t="s">
        <v>8325</v>
      </c>
      <c r="R1041" t="s">
        <v>8330</v>
      </c>
      <c r="S1041" s="11">
        <f>J1041/86400+DATE(1970,1,1)</f>
        <v>42692.109328703707</v>
      </c>
      <c r="T1041" s="11">
        <f>I1041/86400+DATE(1970,1,1)</f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19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7">
        <f>IF(L1042&gt;0,E1042/L1042,0)</f>
        <v>250</v>
      </c>
      <c r="Q1042" t="s">
        <v>8331</v>
      </c>
      <c r="R1042" t="s">
        <v>8332</v>
      </c>
      <c r="S1042" s="11">
        <f>J1042/86400+DATE(1970,1,1)</f>
        <v>42579.708437499998</v>
      </c>
      <c r="T1042" s="11">
        <f>I1042/86400+DATE(1970,1,1)</f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19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7">
        <f>IF(L1043&gt;0,E1043/L1043,0)</f>
        <v>0</v>
      </c>
      <c r="Q1043" t="s">
        <v>8331</v>
      </c>
      <c r="R1043" t="s">
        <v>8332</v>
      </c>
      <c r="S1043" s="11">
        <f>J1043/86400+DATE(1970,1,1)</f>
        <v>41831.06009259259</v>
      </c>
      <c r="T1043" s="11">
        <f>I1043/86400+DATE(1970,1,1)</f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19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7">
        <f>IF(L1044&gt;0,E1044/L1044,0)</f>
        <v>10</v>
      </c>
      <c r="Q1044" t="s">
        <v>8331</v>
      </c>
      <c r="R1044" t="s">
        <v>8332</v>
      </c>
      <c r="S1044" s="11">
        <f>J1044/86400+DATE(1970,1,1)</f>
        <v>41851.696157407408</v>
      </c>
      <c r="T1044" s="11">
        <f>I1044/86400+DATE(1970,1,1)</f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19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7">
        <f>IF(L1045&gt;0,E1045/L1045,0)</f>
        <v>29.236301369863014</v>
      </c>
      <c r="Q1045" t="s">
        <v>8331</v>
      </c>
      <c r="R1045" t="s">
        <v>8332</v>
      </c>
      <c r="S1045" s="11">
        <f>J1045/86400+DATE(1970,1,1)</f>
        <v>42114.252951388888</v>
      </c>
      <c r="T1045" s="11">
        <f>I1045/86400+DATE(1970,1,1)</f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19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7">
        <f>IF(L1046&gt;0,E1046/L1046,0)</f>
        <v>3</v>
      </c>
      <c r="Q1046" t="s">
        <v>8331</v>
      </c>
      <c r="R1046" t="s">
        <v>8332</v>
      </c>
      <c r="S1046" s="11">
        <f>J1046/86400+DATE(1970,1,1)</f>
        <v>42011.925937499997</v>
      </c>
      <c r="T1046" s="11">
        <f>I1046/86400+DATE(1970,1,1)</f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19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7">
        <f>IF(L1047&gt;0,E1047/L1047,0)</f>
        <v>33.25</v>
      </c>
      <c r="Q1047" t="s">
        <v>8331</v>
      </c>
      <c r="R1047" t="s">
        <v>8332</v>
      </c>
      <c r="S1047" s="11">
        <f>J1047/86400+DATE(1970,1,1)</f>
        <v>41844.874421296292</v>
      </c>
      <c r="T1047" s="11">
        <f>I1047/86400+DATE(1970,1,1)</f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19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7">
        <f>IF(L1048&gt;0,E1048/L1048,0)</f>
        <v>0</v>
      </c>
      <c r="Q1048" t="s">
        <v>8331</v>
      </c>
      <c r="R1048" t="s">
        <v>8332</v>
      </c>
      <c r="S1048" s="11">
        <f>J1048/86400+DATE(1970,1,1)</f>
        <v>42319.851388888885</v>
      </c>
      <c r="T1048" s="11">
        <f>I1048/86400+DATE(1970,1,1)</f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19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7">
        <f>IF(L1049&gt;0,E1049/L1049,0)</f>
        <v>1</v>
      </c>
      <c r="Q1049" t="s">
        <v>8331</v>
      </c>
      <c r="R1049" t="s">
        <v>8332</v>
      </c>
      <c r="S1049" s="11">
        <f>J1049/86400+DATE(1970,1,1)</f>
        <v>41918.818460648152</v>
      </c>
      <c r="T1049" s="11">
        <f>I1049/86400+DATE(1970,1,1)</f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19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7">
        <f>IF(L1050&gt;0,E1050/L1050,0)</f>
        <v>53</v>
      </c>
      <c r="Q1050" t="s">
        <v>8331</v>
      </c>
      <c r="R1050" t="s">
        <v>8332</v>
      </c>
      <c r="S1050" s="11">
        <f>J1050/86400+DATE(1970,1,1)</f>
        <v>42598.053113425922</v>
      </c>
      <c r="T1050" s="11">
        <f>I1050/86400+DATE(1970,1,1)</f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19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7">
        <f>IF(L1051&gt;0,E1051/L1051,0)</f>
        <v>0</v>
      </c>
      <c r="Q1051" t="s">
        <v>8331</v>
      </c>
      <c r="R1051" t="s">
        <v>8332</v>
      </c>
      <c r="S1051" s="11">
        <f>J1051/86400+DATE(1970,1,1)</f>
        <v>42382.431076388893</v>
      </c>
      <c r="T1051" s="11">
        <f>I1051/86400+DATE(1970,1,1)</f>
        <v>42412.431076388893</v>
      </c>
    </row>
    <row r="1052" spans="1:20" ht="45" x14ac:dyDescent="0.25">
      <c r="A1052">
        <v>1050</v>
      </c>
      <c r="B1052" s="1" t="s">
        <v>1051</v>
      </c>
      <c r="C1052" s="1" t="s">
        <v>5160</v>
      </c>
      <c r="D1052" s="19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7">
        <f>IF(L1052&gt;0,E1052/L1052,0)</f>
        <v>0</v>
      </c>
      <c r="Q1052" t="s">
        <v>8331</v>
      </c>
      <c r="R1052" t="s">
        <v>8332</v>
      </c>
      <c r="S1052" s="11">
        <f>J1052/86400+DATE(1970,1,1)</f>
        <v>42231.7971875</v>
      </c>
      <c r="T1052" s="11">
        <f>I1052/86400+DATE(1970,1,1)</f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19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7">
        <f>IF(L1053&gt;0,E1053/L1053,0)</f>
        <v>0</v>
      </c>
      <c r="Q1053" t="s">
        <v>8331</v>
      </c>
      <c r="R1053" t="s">
        <v>8332</v>
      </c>
      <c r="S1053" s="11">
        <f>J1053/86400+DATE(1970,1,1)</f>
        <v>41850.014178240745</v>
      </c>
      <c r="T1053" s="11">
        <f>I1053/86400+DATE(1970,1,1)</f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19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7">
        <f>IF(L1054&gt;0,E1054/L1054,0)</f>
        <v>0</v>
      </c>
      <c r="Q1054" t="s">
        <v>8331</v>
      </c>
      <c r="R1054" t="s">
        <v>8332</v>
      </c>
      <c r="S1054" s="11">
        <f>J1054/86400+DATE(1970,1,1)</f>
        <v>42483.797395833331</v>
      </c>
      <c r="T1054" s="11">
        <f>I1054/86400+DATE(1970,1,1)</f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19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7">
        <f>IF(L1055&gt;0,E1055/L1055,0)</f>
        <v>15</v>
      </c>
      <c r="Q1055" t="s">
        <v>8331</v>
      </c>
      <c r="R1055" t="s">
        <v>8332</v>
      </c>
      <c r="S1055" s="11">
        <f>J1055/86400+DATE(1970,1,1)</f>
        <v>42775.172824074078</v>
      </c>
      <c r="T1055" s="11">
        <f>I1055/86400+DATE(1970,1,1)</f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19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7">
        <f>IF(L1056&gt;0,E1056/L1056,0)</f>
        <v>0</v>
      </c>
      <c r="Q1056" t="s">
        <v>8331</v>
      </c>
      <c r="R1056" t="s">
        <v>8332</v>
      </c>
      <c r="S1056" s="11">
        <f>J1056/86400+DATE(1970,1,1)</f>
        <v>41831.851840277777</v>
      </c>
      <c r="T1056" s="11">
        <f>I1056/86400+DATE(1970,1,1)</f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19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7">
        <f>IF(L1057&gt;0,E1057/L1057,0)</f>
        <v>0</v>
      </c>
      <c r="Q1057" t="s">
        <v>8331</v>
      </c>
      <c r="R1057" t="s">
        <v>8332</v>
      </c>
      <c r="S1057" s="11">
        <f>J1057/86400+DATE(1970,1,1)</f>
        <v>42406.992418981477</v>
      </c>
      <c r="T1057" s="11">
        <f>I1057/86400+DATE(1970,1,1)</f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19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7">
        <f>IF(L1058&gt;0,E1058/L1058,0)</f>
        <v>0</v>
      </c>
      <c r="Q1058" t="s">
        <v>8331</v>
      </c>
      <c r="R1058" t="s">
        <v>8332</v>
      </c>
      <c r="S1058" s="11">
        <f>J1058/86400+DATE(1970,1,1)</f>
        <v>42058.719641203701</v>
      </c>
      <c r="T1058" s="11">
        <f>I1058/86400+DATE(1970,1,1)</f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19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7">
        <f>IF(L1059&gt;0,E1059/L1059,0)</f>
        <v>0</v>
      </c>
      <c r="Q1059" t="s">
        <v>8331</v>
      </c>
      <c r="R1059" t="s">
        <v>8332</v>
      </c>
      <c r="S1059" s="11">
        <f>J1059/86400+DATE(1970,1,1)</f>
        <v>42678.871331018519</v>
      </c>
      <c r="T1059" s="11">
        <f>I1059/86400+DATE(1970,1,1)</f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19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7">
        <f>IF(L1060&gt;0,E1060/L1060,0)</f>
        <v>0</v>
      </c>
      <c r="Q1060" t="s">
        <v>8331</v>
      </c>
      <c r="R1060" t="s">
        <v>8332</v>
      </c>
      <c r="S1060" s="11">
        <f>J1060/86400+DATE(1970,1,1)</f>
        <v>42047.900960648149</v>
      </c>
      <c r="T1060" s="11">
        <f>I1060/86400+DATE(1970,1,1)</f>
        <v>42089</v>
      </c>
    </row>
    <row r="1061" spans="1:20" ht="30" x14ac:dyDescent="0.25">
      <c r="A1061">
        <v>1059</v>
      </c>
      <c r="B1061" s="1" t="s">
        <v>1060</v>
      </c>
      <c r="C1061" s="1" t="s">
        <v>5169</v>
      </c>
      <c r="D1061" s="19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7">
        <f>IF(L1061&gt;0,E1061/L1061,0)</f>
        <v>0</v>
      </c>
      <c r="Q1061" t="s">
        <v>8331</v>
      </c>
      <c r="R1061" t="s">
        <v>8332</v>
      </c>
      <c r="S1061" s="11">
        <f>J1061/86400+DATE(1970,1,1)</f>
        <v>42046.79</v>
      </c>
      <c r="T1061" s="11">
        <f>I1061/86400+DATE(1970,1,1)</f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19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7">
        <f>IF(L1062&gt;0,E1062/L1062,0)</f>
        <v>50</v>
      </c>
      <c r="Q1062" t="s">
        <v>8331</v>
      </c>
      <c r="R1062" t="s">
        <v>8332</v>
      </c>
      <c r="S1062" s="11">
        <f>J1062/86400+DATE(1970,1,1)</f>
        <v>42079.913113425922</v>
      </c>
      <c r="T1062" s="11">
        <f>I1062/86400+DATE(1970,1,1)</f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19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7">
        <f>IF(L1063&gt;0,E1063/L1063,0)</f>
        <v>0</v>
      </c>
      <c r="Q1063" t="s">
        <v>8331</v>
      </c>
      <c r="R1063" t="s">
        <v>8332</v>
      </c>
      <c r="S1063" s="11">
        <f>J1063/86400+DATE(1970,1,1)</f>
        <v>42432.276712962965</v>
      </c>
      <c r="T1063" s="11">
        <f>I1063/86400+DATE(1970,1,1)</f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19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7">
        <f>IF(L1064&gt;0,E1064/L1064,0)</f>
        <v>47.5</v>
      </c>
      <c r="Q1064" t="s">
        <v>8331</v>
      </c>
      <c r="R1064" t="s">
        <v>8332</v>
      </c>
      <c r="S1064" s="11">
        <f>J1064/86400+DATE(1970,1,1)</f>
        <v>42556.807187500002</v>
      </c>
      <c r="T1064" s="11">
        <f>I1064/86400+DATE(1970,1,1)</f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19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7">
        <f>IF(L1065&gt;0,E1065/L1065,0)</f>
        <v>0</v>
      </c>
      <c r="Q1065" t="s">
        <v>8331</v>
      </c>
      <c r="R1065" t="s">
        <v>8332</v>
      </c>
      <c r="S1065" s="11">
        <f>J1065/86400+DATE(1970,1,1)</f>
        <v>42583.030810185184</v>
      </c>
      <c r="T1065" s="11">
        <f>I1065/86400+DATE(1970,1,1)</f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19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7">
        <f>IF(L1066&gt;0,E1066/L1066,0)</f>
        <v>65.666666666666671</v>
      </c>
      <c r="Q1066" t="s">
        <v>8333</v>
      </c>
      <c r="R1066" t="s">
        <v>8334</v>
      </c>
      <c r="S1066" s="11">
        <f>J1066/86400+DATE(1970,1,1)</f>
        <v>41417.228043981479</v>
      </c>
      <c r="T1066" s="11">
        <f>I1066/86400+DATE(1970,1,1)</f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19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7">
        <f>IF(L1067&gt;0,E1067/L1067,0)</f>
        <v>16.2</v>
      </c>
      <c r="Q1067" t="s">
        <v>8333</v>
      </c>
      <c r="R1067" t="s">
        <v>8334</v>
      </c>
      <c r="S1067" s="11">
        <f>J1067/86400+DATE(1970,1,1)</f>
        <v>41661.381041666667</v>
      </c>
      <c r="T1067" s="11">
        <f>I1067/86400+DATE(1970,1,1)</f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19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7">
        <f>IF(L1068&gt;0,E1068/L1068,0)</f>
        <v>34.128378378378379</v>
      </c>
      <c r="Q1068" t="s">
        <v>8333</v>
      </c>
      <c r="R1068" t="s">
        <v>8334</v>
      </c>
      <c r="S1068" s="11">
        <f>J1068/86400+DATE(1970,1,1)</f>
        <v>41445.962754629625</v>
      </c>
      <c r="T1068" s="11">
        <f>I1068/86400+DATE(1970,1,1)</f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19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7">
        <f>IF(L1069&gt;0,E1069/L1069,0)</f>
        <v>13</v>
      </c>
      <c r="Q1069" t="s">
        <v>8333</v>
      </c>
      <c r="R1069" t="s">
        <v>8334</v>
      </c>
      <c r="S1069" s="11">
        <f>J1069/86400+DATE(1970,1,1)</f>
        <v>41599.855682870373</v>
      </c>
      <c r="T1069" s="11">
        <f>I1069/86400+DATE(1970,1,1)</f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19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7">
        <f>IF(L1070&gt;0,E1070/L1070,0)</f>
        <v>11.25</v>
      </c>
      <c r="Q1070" t="s">
        <v>8333</v>
      </c>
      <c r="R1070" t="s">
        <v>8334</v>
      </c>
      <c r="S1070" s="11">
        <f>J1070/86400+DATE(1970,1,1)</f>
        <v>42440.371111111112</v>
      </c>
      <c r="T1070" s="11">
        <f>I1070/86400+DATE(1970,1,1)</f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19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7">
        <f>IF(L1071&gt;0,E1071/L1071,0)</f>
        <v>40.476190476190474</v>
      </c>
      <c r="Q1071" t="s">
        <v>8333</v>
      </c>
      <c r="R1071" t="s">
        <v>8334</v>
      </c>
      <c r="S1071" s="11">
        <f>J1071/86400+DATE(1970,1,1)</f>
        <v>41572.229849537034</v>
      </c>
      <c r="T1071" s="11">
        <f>I1071/86400+DATE(1970,1,1)</f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19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7">
        <f>IF(L1072&gt;0,E1072/L1072,0)</f>
        <v>35</v>
      </c>
      <c r="Q1072" t="s">
        <v>8333</v>
      </c>
      <c r="R1072" t="s">
        <v>8334</v>
      </c>
      <c r="S1072" s="11">
        <f>J1072/86400+DATE(1970,1,1)</f>
        <v>41163.011828703704</v>
      </c>
      <c r="T1072" s="11">
        <f>I1072/86400+DATE(1970,1,1)</f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19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7">
        <f>IF(L1073&gt;0,E1073/L1073,0)</f>
        <v>0</v>
      </c>
      <c r="Q1073" t="s">
        <v>8333</v>
      </c>
      <c r="R1073" t="s">
        <v>8334</v>
      </c>
      <c r="S1073" s="11">
        <f>J1073/86400+DATE(1970,1,1)</f>
        <v>42295.753391203703</v>
      </c>
      <c r="T1073" s="11">
        <f>I1073/86400+DATE(1970,1,1)</f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19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7">
        <f>IF(L1074&gt;0,E1074/L1074,0)</f>
        <v>12.75</v>
      </c>
      <c r="Q1074" t="s">
        <v>8333</v>
      </c>
      <c r="R1074" t="s">
        <v>8334</v>
      </c>
      <c r="S1074" s="11">
        <f>J1074/86400+DATE(1970,1,1)</f>
        <v>41645.832141203704</v>
      </c>
      <c r="T1074" s="11">
        <f>I1074/86400+DATE(1970,1,1)</f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19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7">
        <f>IF(L1075&gt;0,E1075/L1075,0)</f>
        <v>10</v>
      </c>
      <c r="Q1075" t="s">
        <v>8333</v>
      </c>
      <c r="R1075" t="s">
        <v>8334</v>
      </c>
      <c r="S1075" s="11">
        <f>J1075/86400+DATE(1970,1,1)</f>
        <v>40802.964594907404</v>
      </c>
      <c r="T1075" s="11">
        <f>I1075/86400+DATE(1970,1,1)</f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19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7">
        <f>IF(L1076&gt;0,E1076/L1076,0)</f>
        <v>113.56666666666666</v>
      </c>
      <c r="Q1076" t="s">
        <v>8333</v>
      </c>
      <c r="R1076" t="s">
        <v>8334</v>
      </c>
      <c r="S1076" s="11">
        <f>J1076/86400+DATE(1970,1,1)</f>
        <v>41613.172974537039</v>
      </c>
      <c r="T1076" s="11">
        <f>I1076/86400+DATE(1970,1,1)</f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19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7">
        <f>IF(L1077&gt;0,E1077/L1077,0)</f>
        <v>15</v>
      </c>
      <c r="Q1077" t="s">
        <v>8333</v>
      </c>
      <c r="R1077" t="s">
        <v>8334</v>
      </c>
      <c r="S1077" s="11">
        <f>J1077/86400+DATE(1970,1,1)</f>
        <v>41005.904120370367</v>
      </c>
      <c r="T1077" s="11">
        <f>I1077/86400+DATE(1970,1,1)</f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19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7">
        <f>IF(L1078&gt;0,E1078/L1078,0)</f>
        <v>48.281025641025643</v>
      </c>
      <c r="Q1078" t="s">
        <v>8333</v>
      </c>
      <c r="R1078" t="s">
        <v>8334</v>
      </c>
      <c r="S1078" s="11">
        <f>J1078/86400+DATE(1970,1,1)</f>
        <v>41838.377893518518</v>
      </c>
      <c r="T1078" s="11">
        <f>I1078/86400+DATE(1970,1,1)</f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19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7">
        <f>IF(L1079&gt;0,E1079/L1079,0)</f>
        <v>43.976047904191617</v>
      </c>
      <c r="Q1079" t="s">
        <v>8333</v>
      </c>
      <c r="R1079" t="s">
        <v>8334</v>
      </c>
      <c r="S1079" s="11">
        <f>J1079/86400+DATE(1970,1,1)</f>
        <v>42353.16679398148</v>
      </c>
      <c r="T1079" s="11">
        <f>I1079/86400+DATE(1970,1,1)</f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19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7">
        <f>IF(L1080&gt;0,E1080/L1080,0)</f>
        <v>9</v>
      </c>
      <c r="Q1080" t="s">
        <v>8333</v>
      </c>
      <c r="R1080" t="s">
        <v>8334</v>
      </c>
      <c r="S1080" s="11">
        <f>J1080/86400+DATE(1970,1,1)</f>
        <v>40701.195844907408</v>
      </c>
      <c r="T1080" s="11">
        <f>I1080/86400+DATE(1970,1,1)</f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19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7">
        <f>IF(L1081&gt;0,E1081/L1081,0)</f>
        <v>37.666666666666664</v>
      </c>
      <c r="Q1081" t="s">
        <v>8333</v>
      </c>
      <c r="R1081" t="s">
        <v>8334</v>
      </c>
      <c r="S1081" s="11">
        <f>J1081/86400+DATE(1970,1,1)</f>
        <v>42479.566388888888</v>
      </c>
      <c r="T1081" s="11">
        <f>I1081/86400+DATE(1970,1,1)</f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19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7">
        <f>IF(L1082&gt;0,E1082/L1082,0)</f>
        <v>18.581632653061224</v>
      </c>
      <c r="Q1082" t="s">
        <v>8333</v>
      </c>
      <c r="R1082" t="s">
        <v>8334</v>
      </c>
      <c r="S1082" s="11">
        <f>J1082/86400+DATE(1970,1,1)</f>
        <v>41740.138113425928</v>
      </c>
      <c r="T1082" s="11">
        <f>I1082/86400+DATE(1970,1,1)</f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19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7">
        <f>IF(L1083&gt;0,E1083/L1083,0)</f>
        <v>3</v>
      </c>
      <c r="Q1083" t="s">
        <v>8333</v>
      </c>
      <c r="R1083" t="s">
        <v>8334</v>
      </c>
      <c r="S1083" s="11">
        <f>J1083/86400+DATE(1970,1,1)</f>
        <v>42002.926990740743</v>
      </c>
      <c r="T1083" s="11">
        <f>I1083/86400+DATE(1970,1,1)</f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19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7">
        <f>IF(L1084&gt;0,E1084/L1084,0)</f>
        <v>18.666666666666668</v>
      </c>
      <c r="Q1084" t="s">
        <v>8333</v>
      </c>
      <c r="R1084" t="s">
        <v>8334</v>
      </c>
      <c r="S1084" s="11">
        <f>J1084/86400+DATE(1970,1,1)</f>
        <v>41101.906111111108</v>
      </c>
      <c r="T1084" s="11">
        <f>I1084/86400+DATE(1970,1,1)</f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19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7">
        <f>IF(L1085&gt;0,E1085/L1085,0)</f>
        <v>410</v>
      </c>
      <c r="Q1085" t="s">
        <v>8333</v>
      </c>
      <c r="R1085" t="s">
        <v>8334</v>
      </c>
      <c r="S1085" s="11">
        <f>J1085/86400+DATE(1970,1,1)</f>
        <v>41793.659525462965</v>
      </c>
      <c r="T1085" s="11">
        <f>I1085/86400+DATE(1970,1,1)</f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19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7">
        <f>IF(L1086&gt;0,E1086/L1086,0)</f>
        <v>0</v>
      </c>
      <c r="Q1086" t="s">
        <v>8333</v>
      </c>
      <c r="R1086" t="s">
        <v>8334</v>
      </c>
      <c r="S1086" s="11">
        <f>J1086/86400+DATE(1970,1,1)</f>
        <v>41829.912083333329</v>
      </c>
      <c r="T1086" s="11">
        <f>I1086/86400+DATE(1970,1,1)</f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19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7">
        <f>IF(L1087&gt;0,E1087/L1087,0)</f>
        <v>114</v>
      </c>
      <c r="Q1087" t="s">
        <v>8333</v>
      </c>
      <c r="R1087" t="s">
        <v>8334</v>
      </c>
      <c r="S1087" s="11">
        <f>J1087/86400+DATE(1970,1,1)</f>
        <v>42413.671006944445</v>
      </c>
      <c r="T1087" s="11">
        <f>I1087/86400+DATE(1970,1,1)</f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19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7">
        <f>IF(L1088&gt;0,E1088/L1088,0)</f>
        <v>7.5</v>
      </c>
      <c r="Q1088" t="s">
        <v>8333</v>
      </c>
      <c r="R1088" t="s">
        <v>8334</v>
      </c>
      <c r="S1088" s="11">
        <f>J1088/86400+DATE(1970,1,1)</f>
        <v>41845.866793981484</v>
      </c>
      <c r="T1088" s="11">
        <f>I1088/86400+DATE(1970,1,1)</f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19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7">
        <f>IF(L1089&gt;0,E1089/L1089,0)</f>
        <v>0</v>
      </c>
      <c r="Q1089" t="s">
        <v>8333</v>
      </c>
      <c r="R1089" t="s">
        <v>8334</v>
      </c>
      <c r="S1089" s="11">
        <f>J1089/86400+DATE(1970,1,1)</f>
        <v>41775.713969907403</v>
      </c>
      <c r="T1089" s="11">
        <f>I1089/86400+DATE(1970,1,1)</f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19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7">
        <f>IF(L1090&gt;0,E1090/L1090,0)</f>
        <v>43.41727891156463</v>
      </c>
      <c r="Q1090" t="s">
        <v>8333</v>
      </c>
      <c r="R1090" t="s">
        <v>8334</v>
      </c>
      <c r="S1090" s="11">
        <f>J1090/86400+DATE(1970,1,1)</f>
        <v>41723.799386574072</v>
      </c>
      <c r="T1090" s="11">
        <f>I1090/86400+DATE(1970,1,1)</f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19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7">
        <f>IF(L1091&gt;0,E1091/L1091,0)</f>
        <v>23.959183673469386</v>
      </c>
      <c r="Q1091" t="s">
        <v>8333</v>
      </c>
      <c r="R1091" t="s">
        <v>8334</v>
      </c>
      <c r="S1091" s="11">
        <f>J1091/86400+DATE(1970,1,1)</f>
        <v>42151.189525462964</v>
      </c>
      <c r="T1091" s="11">
        <f>I1091/86400+DATE(1970,1,1)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19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7">
        <f>IF(L1092&gt;0,E1092/L1092,0)</f>
        <v>5</v>
      </c>
      <c r="Q1092" t="s">
        <v>8333</v>
      </c>
      <c r="R1092" t="s">
        <v>8334</v>
      </c>
      <c r="S1092" s="11">
        <f>J1092/86400+DATE(1970,1,1)</f>
        <v>42123.185798611114</v>
      </c>
      <c r="T1092" s="11">
        <f>I1092/86400+DATE(1970,1,1)</f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19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7">
        <f>IF(L1093&gt;0,E1093/L1093,0)</f>
        <v>12.5</v>
      </c>
      <c r="Q1093" t="s">
        <v>8333</v>
      </c>
      <c r="R1093" t="s">
        <v>8334</v>
      </c>
      <c r="S1093" s="11">
        <f>J1093/86400+DATE(1970,1,1)</f>
        <v>42440.820277777777</v>
      </c>
      <c r="T1093" s="11">
        <f>I1093/86400+DATE(1970,1,1)</f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19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7">
        <f>IF(L1094&gt;0,E1094/L1094,0)</f>
        <v>3</v>
      </c>
      <c r="Q1094" t="s">
        <v>8333</v>
      </c>
      <c r="R1094" t="s">
        <v>8334</v>
      </c>
      <c r="S1094" s="11">
        <f>J1094/86400+DATE(1970,1,1)</f>
        <v>41250.025902777779</v>
      </c>
      <c r="T1094" s="11">
        <f>I1094/86400+DATE(1970,1,1)</f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19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7">
        <f>IF(L1095&gt;0,E1095/L1095,0)</f>
        <v>10.5625</v>
      </c>
      <c r="Q1095" t="s">
        <v>8333</v>
      </c>
      <c r="R1095" t="s">
        <v>8334</v>
      </c>
      <c r="S1095" s="11">
        <f>J1095/86400+DATE(1970,1,1)</f>
        <v>42396.973807870367</v>
      </c>
      <c r="T1095" s="11">
        <f>I1095/86400+DATE(1970,1,1)</f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19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7">
        <f>IF(L1096&gt;0,E1096/L1096,0)</f>
        <v>122.00037037037038</v>
      </c>
      <c r="Q1096" t="s">
        <v>8333</v>
      </c>
      <c r="R1096" t="s">
        <v>8334</v>
      </c>
      <c r="S1096" s="11">
        <f>J1096/86400+DATE(1970,1,1)</f>
        <v>40795.71334490741</v>
      </c>
      <c r="T1096" s="11">
        <f>I1096/86400+DATE(1970,1,1)</f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19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7">
        <f>IF(L1097&gt;0,E1097/L1097,0)</f>
        <v>267.80851063829789</v>
      </c>
      <c r="Q1097" t="s">
        <v>8333</v>
      </c>
      <c r="R1097" t="s">
        <v>8334</v>
      </c>
      <c r="S1097" s="11">
        <f>J1097/86400+DATE(1970,1,1)</f>
        <v>41486.537268518521</v>
      </c>
      <c r="T1097" s="11">
        <f>I1097/86400+DATE(1970,1,1)</f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19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7">
        <f>IF(L1098&gt;0,E1098/L1098,0)</f>
        <v>74.206896551724142</v>
      </c>
      <c r="Q1098" t="s">
        <v>8333</v>
      </c>
      <c r="R1098" t="s">
        <v>8334</v>
      </c>
      <c r="S1098" s="11">
        <f>J1098/86400+DATE(1970,1,1)</f>
        <v>41885.51798611111</v>
      </c>
      <c r="T1098" s="11">
        <f>I1098/86400+DATE(1970,1,1)</f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19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7">
        <f>IF(L1099&gt;0,E1099/L1099,0)</f>
        <v>6.7142857142857144</v>
      </c>
      <c r="Q1099" t="s">
        <v>8333</v>
      </c>
      <c r="R1099" t="s">
        <v>8334</v>
      </c>
      <c r="S1099" s="11">
        <f>J1099/86400+DATE(1970,1,1)</f>
        <v>41660.792557870373</v>
      </c>
      <c r="T1099" s="11">
        <f>I1099/86400+DATE(1970,1,1)</f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19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7">
        <f>IF(L1100&gt;0,E1100/L1100,0)</f>
        <v>81.954545454545453</v>
      </c>
      <c r="Q1100" t="s">
        <v>8333</v>
      </c>
      <c r="R1100" t="s">
        <v>8334</v>
      </c>
      <c r="S1100" s="11">
        <f>J1100/86400+DATE(1970,1,1)</f>
        <v>41712.762673611112</v>
      </c>
      <c r="T1100" s="11">
        <f>I1100/86400+DATE(1970,1,1)</f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19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7">
        <f>IF(L1101&gt;0,E1101/L1101,0)</f>
        <v>25</v>
      </c>
      <c r="Q1101" t="s">
        <v>8333</v>
      </c>
      <c r="R1101" t="s">
        <v>8334</v>
      </c>
      <c r="S1101" s="11">
        <f>J1101/86400+DATE(1970,1,1)</f>
        <v>42107.836435185185</v>
      </c>
      <c r="T1101" s="11">
        <f>I1101/86400+DATE(1970,1,1)</f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19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7">
        <f>IF(L1102&gt;0,E1102/L1102,0)</f>
        <v>10</v>
      </c>
      <c r="Q1102" t="s">
        <v>8333</v>
      </c>
      <c r="R1102" t="s">
        <v>8334</v>
      </c>
      <c r="S1102" s="11">
        <f>J1102/86400+DATE(1970,1,1)</f>
        <v>42384.110775462963</v>
      </c>
      <c r="T1102" s="11">
        <f>I1102/86400+DATE(1970,1,1)</f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19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7">
        <f>IF(L1103&gt;0,E1103/L1103,0)</f>
        <v>6.833333333333333</v>
      </c>
      <c r="Q1103" t="s">
        <v>8333</v>
      </c>
      <c r="R1103" t="s">
        <v>8334</v>
      </c>
      <c r="S1103" s="11">
        <f>J1103/86400+DATE(1970,1,1)</f>
        <v>42538.77243055556</v>
      </c>
      <c r="T1103" s="11">
        <f>I1103/86400+DATE(1970,1,1)</f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19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7">
        <f>IF(L1104&gt;0,E1104/L1104,0)</f>
        <v>17.708333333333332</v>
      </c>
      <c r="Q1104" t="s">
        <v>8333</v>
      </c>
      <c r="R1104" t="s">
        <v>8334</v>
      </c>
      <c r="S1104" s="11">
        <f>J1104/86400+DATE(1970,1,1)</f>
        <v>41577.045428240745</v>
      </c>
      <c r="T1104" s="11">
        <f>I1104/86400+DATE(1970,1,1)</f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19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7">
        <f>IF(L1105&gt;0,E1105/L1105,0)</f>
        <v>16.2</v>
      </c>
      <c r="Q1105" t="s">
        <v>8333</v>
      </c>
      <c r="R1105" t="s">
        <v>8334</v>
      </c>
      <c r="S1105" s="11">
        <f>J1105/86400+DATE(1970,1,1)</f>
        <v>42479.22210648148</v>
      </c>
      <c r="T1105" s="11">
        <f>I1105/86400+DATE(1970,1,1)</f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19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7">
        <f>IF(L1106&gt;0,E1106/L1106,0)</f>
        <v>80.297297297297291</v>
      </c>
      <c r="Q1106" t="s">
        <v>8333</v>
      </c>
      <c r="R1106" t="s">
        <v>8334</v>
      </c>
      <c r="S1106" s="11">
        <f>J1106/86400+DATE(1970,1,1)</f>
        <v>41771.40996527778</v>
      </c>
      <c r="T1106" s="11">
        <f>I1106/86400+DATE(1970,1,1)</f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19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7">
        <f>IF(L1107&gt;0,E1107/L1107,0)</f>
        <v>71.55</v>
      </c>
      <c r="Q1107" t="s">
        <v>8333</v>
      </c>
      <c r="R1107" t="s">
        <v>8334</v>
      </c>
      <c r="S1107" s="11">
        <f>J1107/86400+DATE(1970,1,1)</f>
        <v>41692.135729166665</v>
      </c>
      <c r="T1107" s="11">
        <f>I1107/86400+DATE(1970,1,1)</f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19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7">
        <f>IF(L1108&gt;0,E1108/L1108,0)</f>
        <v>23.571428571428573</v>
      </c>
      <c r="Q1108" t="s">
        <v>8333</v>
      </c>
      <c r="R1108" t="s">
        <v>8334</v>
      </c>
      <c r="S1108" s="11">
        <f>J1108/86400+DATE(1970,1,1)</f>
        <v>40973.740451388891</v>
      </c>
      <c r="T1108" s="11">
        <f>I1108/86400+DATE(1970,1,1)</f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19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7">
        <f>IF(L1109&gt;0,E1109/L1109,0)</f>
        <v>0</v>
      </c>
      <c r="Q1109" t="s">
        <v>8333</v>
      </c>
      <c r="R1109" t="s">
        <v>8334</v>
      </c>
      <c r="S1109" s="11">
        <f>J1109/86400+DATE(1970,1,1)</f>
        <v>41813.861388888887</v>
      </c>
      <c r="T1109" s="11">
        <f>I1109/86400+DATE(1970,1,1)</f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19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7">
        <f>IF(L1110&gt;0,E1110/L1110,0)</f>
        <v>34.88095238095238</v>
      </c>
      <c r="Q1110" t="s">
        <v>8333</v>
      </c>
      <c r="R1110" t="s">
        <v>8334</v>
      </c>
      <c r="S1110" s="11">
        <f>J1110/86400+DATE(1970,1,1)</f>
        <v>40952.636979166666</v>
      </c>
      <c r="T1110" s="11">
        <f>I1110/86400+DATE(1970,1,1)</f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19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7">
        <f>IF(L1111&gt;0,E1111/L1111,0)</f>
        <v>15</v>
      </c>
      <c r="Q1111" t="s">
        <v>8333</v>
      </c>
      <c r="R1111" t="s">
        <v>8334</v>
      </c>
      <c r="S1111" s="11">
        <f>J1111/86400+DATE(1970,1,1)</f>
        <v>42662.752199074079</v>
      </c>
      <c r="T1111" s="11">
        <f>I1111/86400+DATE(1970,1,1)</f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19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7">
        <f>IF(L1112&gt;0,E1112/L1112,0)</f>
        <v>23.181818181818183</v>
      </c>
      <c r="Q1112" t="s">
        <v>8333</v>
      </c>
      <c r="R1112" t="s">
        <v>8334</v>
      </c>
      <c r="S1112" s="11">
        <f>J1112/86400+DATE(1970,1,1)</f>
        <v>41220.933124999996</v>
      </c>
      <c r="T1112" s="11">
        <f>I1112/86400+DATE(1970,1,1)</f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19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7">
        <f>IF(L1113&gt;0,E1113/L1113,0)</f>
        <v>1</v>
      </c>
      <c r="Q1113" t="s">
        <v>8333</v>
      </c>
      <c r="R1113" t="s">
        <v>8334</v>
      </c>
      <c r="S1113" s="11">
        <f>J1113/86400+DATE(1970,1,1)</f>
        <v>42347.203587962962</v>
      </c>
      <c r="T1113" s="11">
        <f>I1113/86400+DATE(1970,1,1)</f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19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7">
        <f>IF(L1114&gt;0,E1114/L1114,0)</f>
        <v>100.23371794871794</v>
      </c>
      <c r="Q1114" t="s">
        <v>8333</v>
      </c>
      <c r="R1114" t="s">
        <v>8334</v>
      </c>
      <c r="S1114" s="11">
        <f>J1114/86400+DATE(1970,1,1)</f>
        <v>41963.759386574078</v>
      </c>
      <c r="T1114" s="11">
        <f>I1114/86400+DATE(1970,1,1)</f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19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7">
        <f>IF(L1115&gt;0,E1115/L1115,0)</f>
        <v>5</v>
      </c>
      <c r="Q1115" t="s">
        <v>8333</v>
      </c>
      <c r="R1115" t="s">
        <v>8334</v>
      </c>
      <c r="S1115" s="11">
        <f>J1115/86400+DATE(1970,1,1)</f>
        <v>41835.977083333331</v>
      </c>
      <c r="T1115" s="11">
        <f>I1115/86400+DATE(1970,1,1)</f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19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7">
        <f>IF(L1116&gt;0,E1116/L1116,0)</f>
        <v>3.3333333333333335</v>
      </c>
      <c r="Q1116" t="s">
        <v>8333</v>
      </c>
      <c r="R1116" t="s">
        <v>8334</v>
      </c>
      <c r="S1116" s="11">
        <f>J1116/86400+DATE(1970,1,1)</f>
        <v>41526.345914351856</v>
      </c>
      <c r="T1116" s="11">
        <f>I1116/86400+DATE(1970,1,1)</f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19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7">
        <f>IF(L1117&gt;0,E1117/L1117,0)</f>
        <v>13.25</v>
      </c>
      <c r="Q1117" t="s">
        <v>8333</v>
      </c>
      <c r="R1117" t="s">
        <v>8334</v>
      </c>
      <c r="S1117" s="11">
        <f>J1117/86400+DATE(1970,1,1)</f>
        <v>42429.695543981477</v>
      </c>
      <c r="T1117" s="11">
        <f>I1117/86400+DATE(1970,1,1)</f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19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7">
        <f>IF(L1118&gt;0,E1118/L1118,0)</f>
        <v>17.852</v>
      </c>
      <c r="Q1118" t="s">
        <v>8333</v>
      </c>
      <c r="R1118" t="s">
        <v>8334</v>
      </c>
      <c r="S1118" s="11">
        <f>J1118/86400+DATE(1970,1,1)</f>
        <v>41009.847314814819</v>
      </c>
      <c r="T1118" s="11">
        <f>I1118/86400+DATE(1970,1,1)</f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19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7">
        <f>IF(L1119&gt;0,E1119/L1119,0)</f>
        <v>10.375</v>
      </c>
      <c r="Q1119" t="s">
        <v>8333</v>
      </c>
      <c r="R1119" t="s">
        <v>8334</v>
      </c>
      <c r="S1119" s="11">
        <f>J1119/86400+DATE(1970,1,1)</f>
        <v>42333.598530092597</v>
      </c>
      <c r="T1119" s="11">
        <f>I1119/86400+DATE(1970,1,1)</f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19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7">
        <f>IF(L1120&gt;0,E1120/L1120,0)</f>
        <v>36.333333333333336</v>
      </c>
      <c r="Q1120" t="s">
        <v>8333</v>
      </c>
      <c r="R1120" t="s">
        <v>8334</v>
      </c>
      <c r="S1120" s="11">
        <f>J1120/86400+DATE(1970,1,1)</f>
        <v>41704.16642361111</v>
      </c>
      <c r="T1120" s="11">
        <f>I1120/86400+DATE(1970,1,1)</f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19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7">
        <f>IF(L1121&gt;0,E1121/L1121,0)</f>
        <v>5</v>
      </c>
      <c r="Q1121" t="s">
        <v>8333</v>
      </c>
      <c r="R1121" t="s">
        <v>8334</v>
      </c>
      <c r="S1121" s="11">
        <f>J1121/86400+DATE(1970,1,1)</f>
        <v>41722.792407407411</v>
      </c>
      <c r="T1121" s="11">
        <f>I1121/86400+DATE(1970,1,1)</f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19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7">
        <f>IF(L1122&gt;0,E1122/L1122,0)</f>
        <v>0</v>
      </c>
      <c r="Q1122" t="s">
        <v>8333</v>
      </c>
      <c r="R1122" t="s">
        <v>8334</v>
      </c>
      <c r="S1122" s="11">
        <f>J1122/86400+DATE(1970,1,1)</f>
        <v>40799.872685185182</v>
      </c>
      <c r="T1122" s="11">
        <f>I1122/86400+DATE(1970,1,1)</f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19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7">
        <f>IF(L1123&gt;0,E1123/L1123,0)</f>
        <v>5.8</v>
      </c>
      <c r="Q1123" t="s">
        <v>8333</v>
      </c>
      <c r="R1123" t="s">
        <v>8334</v>
      </c>
      <c r="S1123" s="11">
        <f>J1123/86400+DATE(1970,1,1)</f>
        <v>42412.934212962966</v>
      </c>
      <c r="T1123" s="11">
        <f>I1123/86400+DATE(1970,1,1)</f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19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7">
        <f>IF(L1124&gt;0,E1124/L1124,0)</f>
        <v>0</v>
      </c>
      <c r="Q1124" t="s">
        <v>8333</v>
      </c>
      <c r="R1124" t="s">
        <v>8334</v>
      </c>
      <c r="S1124" s="11">
        <f>J1124/86400+DATE(1970,1,1)</f>
        <v>41410.703993055555</v>
      </c>
      <c r="T1124" s="11">
        <f>I1124/86400+DATE(1970,1,1)</f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19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7">
        <f>IF(L1125&gt;0,E1125/L1125,0)</f>
        <v>3.6666666666666665</v>
      </c>
      <c r="Q1125" t="s">
        <v>8333</v>
      </c>
      <c r="R1125" t="s">
        <v>8334</v>
      </c>
      <c r="S1125" s="11">
        <f>J1125/86400+DATE(1970,1,1)</f>
        <v>41718.5237037037</v>
      </c>
      <c r="T1125" s="11">
        <f>I1125/86400+DATE(1970,1,1)</f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19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7">
        <f>IF(L1126&gt;0,E1126/L1126,0)</f>
        <v>60.714285714285715</v>
      </c>
      <c r="Q1126" t="s">
        <v>8333</v>
      </c>
      <c r="R1126" t="s">
        <v>8335</v>
      </c>
      <c r="S1126" s="11">
        <f>J1126/86400+DATE(1970,1,1)</f>
        <v>42094.667256944449</v>
      </c>
      <c r="T1126" s="11">
        <f>I1126/86400+DATE(1970,1,1)</f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19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7">
        <f>IF(L1127&gt;0,E1127/L1127,0)</f>
        <v>0</v>
      </c>
      <c r="Q1127" t="s">
        <v>8333</v>
      </c>
      <c r="R1127" t="s">
        <v>8335</v>
      </c>
      <c r="S1127" s="11">
        <f>J1127/86400+DATE(1970,1,1)</f>
        <v>42212.624189814815</v>
      </c>
      <c r="T1127" s="11">
        <f>I1127/86400+DATE(1970,1,1)</f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19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7">
        <f>IF(L1128&gt;0,E1128/L1128,0)</f>
        <v>5</v>
      </c>
      <c r="Q1128" t="s">
        <v>8333</v>
      </c>
      <c r="R1128" t="s">
        <v>8335</v>
      </c>
      <c r="S1128" s="11">
        <f>J1128/86400+DATE(1970,1,1)</f>
        <v>42535.327476851853</v>
      </c>
      <c r="T1128" s="11">
        <f>I1128/86400+DATE(1970,1,1)</f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19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7">
        <f>IF(L1129&gt;0,E1129/L1129,0)</f>
        <v>25.434782608695652</v>
      </c>
      <c r="Q1129" t="s">
        <v>8333</v>
      </c>
      <c r="R1129" t="s">
        <v>8335</v>
      </c>
      <c r="S1129" s="11">
        <f>J1129/86400+DATE(1970,1,1)</f>
        <v>41926.854166666664</v>
      </c>
      <c r="T1129" s="11">
        <f>I1129/86400+DATE(1970,1,1)</f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19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7">
        <f>IF(L1130&gt;0,E1130/L1130,0)</f>
        <v>1</v>
      </c>
      <c r="Q1130" t="s">
        <v>8333</v>
      </c>
      <c r="R1130" t="s">
        <v>8335</v>
      </c>
      <c r="S1130" s="11">
        <f>J1130/86400+DATE(1970,1,1)</f>
        <v>41828.649502314816</v>
      </c>
      <c r="T1130" s="11">
        <f>I1130/86400+DATE(1970,1,1)</f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19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7">
        <f>IF(L1131&gt;0,E1131/L1131,0)</f>
        <v>10.5</v>
      </c>
      <c r="Q1131" t="s">
        <v>8333</v>
      </c>
      <c r="R1131" t="s">
        <v>8335</v>
      </c>
      <c r="S1131" s="11">
        <f>J1131/86400+DATE(1970,1,1)</f>
        <v>42496.264965277776</v>
      </c>
      <c r="T1131" s="11">
        <f>I1131/86400+DATE(1970,1,1)</f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19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7">
        <f>IF(L1132&gt;0,E1132/L1132,0)</f>
        <v>3.6666666666666665</v>
      </c>
      <c r="Q1132" t="s">
        <v>8333</v>
      </c>
      <c r="R1132" t="s">
        <v>8335</v>
      </c>
      <c r="S1132" s="11">
        <f>J1132/86400+DATE(1970,1,1)</f>
        <v>41908.996527777781</v>
      </c>
      <c r="T1132" s="11">
        <f>I1132/86400+DATE(1970,1,1)</f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19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7">
        <f>IF(L1133&gt;0,E1133/L1133,0)</f>
        <v>0</v>
      </c>
      <c r="Q1133" t="s">
        <v>8333</v>
      </c>
      <c r="R1133" t="s">
        <v>8335</v>
      </c>
      <c r="S1133" s="11">
        <f>J1133/86400+DATE(1970,1,1)</f>
        <v>42332.908194444448</v>
      </c>
      <c r="T1133" s="11">
        <f>I1133/86400+DATE(1970,1,1)</f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19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7">
        <f>IF(L1134&gt;0,E1134/L1134,0)</f>
        <v>110.61538461538461</v>
      </c>
      <c r="Q1134" t="s">
        <v>8333</v>
      </c>
      <c r="R1134" t="s">
        <v>8335</v>
      </c>
      <c r="S1134" s="11">
        <f>J1134/86400+DATE(1970,1,1)</f>
        <v>42706.115405092598</v>
      </c>
      <c r="T1134" s="11">
        <f>I1134/86400+DATE(1970,1,1)</f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19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7">
        <f>IF(L1135&gt;0,E1135/L1135,0)</f>
        <v>20</v>
      </c>
      <c r="Q1135" t="s">
        <v>8333</v>
      </c>
      <c r="R1135" t="s">
        <v>8335</v>
      </c>
      <c r="S1135" s="11">
        <f>J1135/86400+DATE(1970,1,1)</f>
        <v>41821.407187500001</v>
      </c>
      <c r="T1135" s="11">
        <f>I1135/86400+DATE(1970,1,1)</f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19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7">
        <f>IF(L1136&gt;0,E1136/L1136,0)</f>
        <v>1</v>
      </c>
      <c r="Q1136" t="s">
        <v>8333</v>
      </c>
      <c r="R1136" t="s">
        <v>8335</v>
      </c>
      <c r="S1136" s="11">
        <f>J1136/86400+DATE(1970,1,1)</f>
        <v>41958.285046296296</v>
      </c>
      <c r="T1136" s="11">
        <f>I1136/86400+DATE(1970,1,1)</f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19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7">
        <f>IF(L1137&gt;0,E1137/L1137,0)</f>
        <v>50</v>
      </c>
      <c r="Q1137" t="s">
        <v>8333</v>
      </c>
      <c r="R1137" t="s">
        <v>8335</v>
      </c>
      <c r="S1137" s="11">
        <f>J1137/86400+DATE(1970,1,1)</f>
        <v>42558.98951388889</v>
      </c>
      <c r="T1137" s="11">
        <f>I1137/86400+DATE(1970,1,1)</f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19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7">
        <f>IF(L1138&gt;0,E1138/L1138,0)</f>
        <v>45</v>
      </c>
      <c r="Q1138" t="s">
        <v>8333</v>
      </c>
      <c r="R1138" t="s">
        <v>8335</v>
      </c>
      <c r="S1138" s="11">
        <f>J1138/86400+DATE(1970,1,1)</f>
        <v>42327.671631944446</v>
      </c>
      <c r="T1138" s="11">
        <f>I1138/86400+DATE(1970,1,1)</f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19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7">
        <f>IF(L1139&gt;0,E1139/L1139,0)</f>
        <v>253.2051282051282</v>
      </c>
      <c r="Q1139" t="s">
        <v>8333</v>
      </c>
      <c r="R1139" t="s">
        <v>8335</v>
      </c>
      <c r="S1139" s="11">
        <f>J1139/86400+DATE(1970,1,1)</f>
        <v>42453.819687499999</v>
      </c>
      <c r="T1139" s="11">
        <f>I1139/86400+DATE(1970,1,1)</f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19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7">
        <f>IF(L1140&gt;0,E1140/L1140,0)</f>
        <v>31.25</v>
      </c>
      <c r="Q1140" t="s">
        <v>8333</v>
      </c>
      <c r="R1140" t="s">
        <v>8335</v>
      </c>
      <c r="S1140" s="11">
        <f>J1140/86400+DATE(1970,1,1)</f>
        <v>42736.9066087963</v>
      </c>
      <c r="T1140" s="11">
        <f>I1140/86400+DATE(1970,1,1)</f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19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7">
        <f>IF(L1141&gt;0,E1141/L1141,0)</f>
        <v>5</v>
      </c>
      <c r="Q1141" t="s">
        <v>8333</v>
      </c>
      <c r="R1141" t="s">
        <v>8335</v>
      </c>
      <c r="S1141" s="11">
        <f>J1141/86400+DATE(1970,1,1)</f>
        <v>41975.34752314815</v>
      </c>
      <c r="T1141" s="11">
        <f>I1141/86400+DATE(1970,1,1)</f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19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7">
        <f>IF(L1142&gt;0,E1142/L1142,0)</f>
        <v>0</v>
      </c>
      <c r="Q1142" t="s">
        <v>8333</v>
      </c>
      <c r="R1142" t="s">
        <v>8335</v>
      </c>
      <c r="S1142" s="11">
        <f>J1142/86400+DATE(1970,1,1)</f>
        <v>42192.462048611109</v>
      </c>
      <c r="T1142" s="11">
        <f>I1142/86400+DATE(1970,1,1)</f>
        <v>42222.462048611109</v>
      </c>
    </row>
    <row r="1143" spans="1:20" ht="30" x14ac:dyDescent="0.25">
      <c r="A1143">
        <v>1141</v>
      </c>
      <c r="B1143" s="1" t="s">
        <v>1142</v>
      </c>
      <c r="C1143" s="1" t="s">
        <v>5251</v>
      </c>
      <c r="D1143" s="19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7">
        <f>IF(L1143&gt;0,E1143/L1143,0)</f>
        <v>0</v>
      </c>
      <c r="Q1143" t="s">
        <v>8333</v>
      </c>
      <c r="R1143" t="s">
        <v>8335</v>
      </c>
      <c r="S1143" s="11">
        <f>J1143/86400+DATE(1970,1,1)</f>
        <v>42164.699652777781</v>
      </c>
      <c r="T1143" s="11">
        <f>I1143/86400+DATE(1970,1,1)</f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19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7">
        <f>IF(L1144&gt;0,E1144/L1144,0)</f>
        <v>0</v>
      </c>
      <c r="Q1144" t="s">
        <v>8333</v>
      </c>
      <c r="R1144" t="s">
        <v>8335</v>
      </c>
      <c r="S1144" s="11">
        <f>J1144/86400+DATE(1970,1,1)</f>
        <v>42022.006099537037</v>
      </c>
      <c r="T1144" s="11">
        <f>I1144/86400+DATE(1970,1,1)</f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19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7">
        <f>IF(L1145&gt;0,E1145/L1145,0)</f>
        <v>23.25</v>
      </c>
      <c r="Q1145" t="s">
        <v>8333</v>
      </c>
      <c r="R1145" t="s">
        <v>8335</v>
      </c>
      <c r="S1145" s="11">
        <f>J1145/86400+DATE(1970,1,1)</f>
        <v>42325.19358796296</v>
      </c>
      <c r="T1145" s="11">
        <f>I1145/86400+DATE(1970,1,1)</f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19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7">
        <f>IF(L1146&gt;0,E1146/L1146,0)</f>
        <v>0</v>
      </c>
      <c r="Q1146" t="s">
        <v>8336</v>
      </c>
      <c r="R1146" t="s">
        <v>8337</v>
      </c>
      <c r="S1146" s="11">
        <f>J1146/86400+DATE(1970,1,1)</f>
        <v>42093.181944444441</v>
      </c>
      <c r="T1146" s="11">
        <f>I1146/86400+DATE(1970,1,1)</f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19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7">
        <f>IF(L1147&gt;0,E1147/L1147,0)</f>
        <v>100</v>
      </c>
      <c r="Q1147" t="s">
        <v>8336</v>
      </c>
      <c r="R1147" t="s">
        <v>8337</v>
      </c>
      <c r="S1147" s="11">
        <f>J1147/86400+DATE(1970,1,1)</f>
        <v>41854.74759259259</v>
      </c>
      <c r="T1147" s="11">
        <f>I1147/86400+DATE(1970,1,1)</f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19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7">
        <f>IF(L1148&gt;0,E1148/L1148,0)</f>
        <v>44.166666666666664</v>
      </c>
      <c r="Q1148" t="s">
        <v>8336</v>
      </c>
      <c r="R1148" t="s">
        <v>8337</v>
      </c>
      <c r="S1148" s="11">
        <f>J1148/86400+DATE(1970,1,1)</f>
        <v>41723.9533912037</v>
      </c>
      <c r="T1148" s="11">
        <f>I1148/86400+DATE(1970,1,1)</f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19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7">
        <f>IF(L1149&gt;0,E1149/L1149,0)</f>
        <v>0</v>
      </c>
      <c r="Q1149" t="s">
        <v>8336</v>
      </c>
      <c r="R1149" t="s">
        <v>8337</v>
      </c>
      <c r="S1149" s="11">
        <f>J1149/86400+DATE(1970,1,1)</f>
        <v>41871.972025462965</v>
      </c>
      <c r="T1149" s="11">
        <f>I1149/86400+DATE(1970,1,1)</f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19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7">
        <f>IF(L1150&gt;0,E1150/L1150,0)</f>
        <v>24.333333333333332</v>
      </c>
      <c r="Q1150" t="s">
        <v>8336</v>
      </c>
      <c r="R1150" t="s">
        <v>8337</v>
      </c>
      <c r="S1150" s="11">
        <f>J1150/86400+DATE(1970,1,1)</f>
        <v>42675.171076388884</v>
      </c>
      <c r="T1150" s="11">
        <f>I1150/86400+DATE(1970,1,1)</f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19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7">
        <f>IF(L1151&gt;0,E1151/L1151,0)</f>
        <v>37.5</v>
      </c>
      <c r="Q1151" t="s">
        <v>8336</v>
      </c>
      <c r="R1151" t="s">
        <v>8337</v>
      </c>
      <c r="S1151" s="11">
        <f>J1151/86400+DATE(1970,1,1)</f>
        <v>42507.71025462963</v>
      </c>
      <c r="T1151" s="11">
        <f>I1151/86400+DATE(1970,1,1)</f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19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7">
        <f>IF(L1152&gt;0,E1152/L1152,0)</f>
        <v>42</v>
      </c>
      <c r="Q1152" t="s">
        <v>8336</v>
      </c>
      <c r="R1152" t="s">
        <v>8337</v>
      </c>
      <c r="S1152" s="11">
        <f>J1152/86400+DATE(1970,1,1)</f>
        <v>42317.954571759255</v>
      </c>
      <c r="T1152" s="11">
        <f>I1152/86400+DATE(1970,1,1)</f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19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7">
        <f>IF(L1153&gt;0,E1153/L1153,0)</f>
        <v>0</v>
      </c>
      <c r="Q1153" t="s">
        <v>8336</v>
      </c>
      <c r="R1153" t="s">
        <v>8337</v>
      </c>
      <c r="S1153" s="11">
        <f>J1153/86400+DATE(1970,1,1)</f>
        <v>42224.102581018524</v>
      </c>
      <c r="T1153" s="11">
        <f>I1153/86400+DATE(1970,1,1)</f>
        <v>42254.102581018524</v>
      </c>
    </row>
    <row r="1154" spans="1:20" ht="30" x14ac:dyDescent="0.25">
      <c r="A1154">
        <v>1152</v>
      </c>
      <c r="B1154" s="1" t="s">
        <v>1153</v>
      </c>
      <c r="C1154" s="1" t="s">
        <v>5262</v>
      </c>
      <c r="D1154" s="19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7">
        <f>IF(L1154&gt;0,E1154/L1154,0)</f>
        <v>60.733333333333334</v>
      </c>
      <c r="Q1154" t="s">
        <v>8336</v>
      </c>
      <c r="R1154" t="s">
        <v>8337</v>
      </c>
      <c r="S1154" s="11">
        <f>J1154/86400+DATE(1970,1,1)</f>
        <v>42109.709629629629</v>
      </c>
      <c r="T1154" s="11">
        <f>I1154/86400+DATE(1970,1,1)</f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19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7">
        <f>IF(L1155&gt;0,E1155/L1155,0)</f>
        <v>50</v>
      </c>
      <c r="Q1155" t="s">
        <v>8336</v>
      </c>
      <c r="R1155" t="s">
        <v>8337</v>
      </c>
      <c r="S1155" s="11">
        <f>J1155/86400+DATE(1970,1,1)</f>
        <v>42143.714178240742</v>
      </c>
      <c r="T1155" s="11">
        <f>I1155/86400+DATE(1970,1,1)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19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7">
        <f>IF(L1156&gt;0,E1156/L1156,0)</f>
        <v>108.33333333333333</v>
      </c>
      <c r="Q1156" t="s">
        <v>8336</v>
      </c>
      <c r="R1156" t="s">
        <v>8337</v>
      </c>
      <c r="S1156" s="11">
        <f>J1156/86400+DATE(1970,1,1)</f>
        <v>42223.108865740738</v>
      </c>
      <c r="T1156" s="11">
        <f>I1156/86400+DATE(1970,1,1)</f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19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7">
        <f>IF(L1157&gt;0,E1157/L1157,0)</f>
        <v>23.5</v>
      </c>
      <c r="Q1157" t="s">
        <v>8336</v>
      </c>
      <c r="R1157" t="s">
        <v>8337</v>
      </c>
      <c r="S1157" s="11">
        <f>J1157/86400+DATE(1970,1,1)</f>
        <v>41835.763981481483</v>
      </c>
      <c r="T1157" s="11">
        <f>I1157/86400+DATE(1970,1,1)</f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19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7">
        <f>IF(L1158&gt;0,E1158/L1158,0)</f>
        <v>0</v>
      </c>
      <c r="Q1158" t="s">
        <v>8336</v>
      </c>
      <c r="R1158" t="s">
        <v>8337</v>
      </c>
      <c r="S1158" s="11">
        <f>J1158/86400+DATE(1970,1,1)</f>
        <v>42029.07131944444</v>
      </c>
      <c r="T1158" s="11">
        <f>I1158/86400+DATE(1970,1,1)</f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19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7">
        <f>IF(L1159&gt;0,E1159/L1159,0)</f>
        <v>50.333333333333336</v>
      </c>
      <c r="Q1159" t="s">
        <v>8336</v>
      </c>
      <c r="R1159" t="s">
        <v>8337</v>
      </c>
      <c r="S1159" s="11">
        <f>J1159/86400+DATE(1970,1,1)</f>
        <v>41918.628240740742</v>
      </c>
      <c r="T1159" s="11">
        <f>I1159/86400+DATE(1970,1,1)</f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19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7">
        <f>IF(L1160&gt;0,E1160/L1160,0)</f>
        <v>11.666666666666666</v>
      </c>
      <c r="Q1160" t="s">
        <v>8336</v>
      </c>
      <c r="R1160" t="s">
        <v>8337</v>
      </c>
      <c r="S1160" s="11">
        <f>J1160/86400+DATE(1970,1,1)</f>
        <v>41952.09175925926</v>
      </c>
      <c r="T1160" s="11">
        <f>I1160/86400+DATE(1970,1,1)</f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19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7">
        <f>IF(L1161&gt;0,E1161/L1161,0)</f>
        <v>0</v>
      </c>
      <c r="Q1161" t="s">
        <v>8336</v>
      </c>
      <c r="R1161" t="s">
        <v>8337</v>
      </c>
      <c r="S1161" s="11">
        <f>J1161/86400+DATE(1970,1,1)</f>
        <v>42154.726446759261</v>
      </c>
      <c r="T1161" s="11">
        <f>I1161/86400+DATE(1970,1,1)</f>
        <v>42185.65625</v>
      </c>
    </row>
    <row r="1162" spans="1:20" ht="60" x14ac:dyDescent="0.25">
      <c r="A1162">
        <v>1160</v>
      </c>
      <c r="B1162" s="1" t="s">
        <v>1161</v>
      </c>
      <c r="C1162" s="1" t="s">
        <v>5270</v>
      </c>
      <c r="D1162" s="19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7">
        <f>IF(L1162&gt;0,E1162/L1162,0)</f>
        <v>60.789473684210527</v>
      </c>
      <c r="Q1162" t="s">
        <v>8336</v>
      </c>
      <c r="R1162" t="s">
        <v>8337</v>
      </c>
      <c r="S1162" s="11">
        <f>J1162/86400+DATE(1970,1,1)</f>
        <v>42061.154930555553</v>
      </c>
      <c r="T1162" s="11">
        <f>I1162/86400+DATE(1970,1,1)</f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19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7">
        <f>IF(L1163&gt;0,E1163/L1163,0)</f>
        <v>0</v>
      </c>
      <c r="Q1163" t="s">
        <v>8336</v>
      </c>
      <c r="R1163" t="s">
        <v>8337</v>
      </c>
      <c r="S1163" s="11">
        <f>J1163/86400+DATE(1970,1,1)</f>
        <v>42122.629502314812</v>
      </c>
      <c r="T1163" s="11">
        <f>I1163/86400+DATE(1970,1,1)</f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19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7">
        <f>IF(L1164&gt;0,E1164/L1164,0)</f>
        <v>17.5</v>
      </c>
      <c r="Q1164" t="s">
        <v>8336</v>
      </c>
      <c r="R1164" t="s">
        <v>8337</v>
      </c>
      <c r="S1164" s="11">
        <f>J1164/86400+DATE(1970,1,1)</f>
        <v>41876.683611111112</v>
      </c>
      <c r="T1164" s="11">
        <f>I1164/86400+DATE(1970,1,1)</f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19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7">
        <f>IF(L1165&gt;0,E1165/L1165,0)</f>
        <v>0</v>
      </c>
      <c r="Q1165" t="s">
        <v>8336</v>
      </c>
      <c r="R1165" t="s">
        <v>8337</v>
      </c>
      <c r="S1165" s="11">
        <f>J1165/86400+DATE(1970,1,1)</f>
        <v>41830.723611111112</v>
      </c>
      <c r="T1165" s="11">
        <f>I1165/86400+DATE(1970,1,1)</f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19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7">
        <f>IF(L1166&gt;0,E1166/L1166,0)</f>
        <v>0</v>
      </c>
      <c r="Q1166" t="s">
        <v>8336</v>
      </c>
      <c r="R1166" t="s">
        <v>8337</v>
      </c>
      <c r="S1166" s="11">
        <f>J1166/86400+DATE(1970,1,1)</f>
        <v>42509.724328703705</v>
      </c>
      <c r="T1166" s="11">
        <f>I1166/86400+DATE(1970,1,1)</f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19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7">
        <f>IF(L1167&gt;0,E1167/L1167,0)</f>
        <v>82.82</v>
      </c>
      <c r="Q1167" t="s">
        <v>8336</v>
      </c>
      <c r="R1167" t="s">
        <v>8337</v>
      </c>
      <c r="S1167" s="11">
        <f>J1167/86400+DATE(1970,1,1)</f>
        <v>41792.214467592596</v>
      </c>
      <c r="T1167" s="11">
        <f>I1167/86400+DATE(1970,1,1)</f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19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7">
        <f>IF(L1168&gt;0,E1168/L1168,0)</f>
        <v>358.875</v>
      </c>
      <c r="Q1168" t="s">
        <v>8336</v>
      </c>
      <c r="R1168" t="s">
        <v>8337</v>
      </c>
      <c r="S1168" s="11">
        <f>J1168/86400+DATE(1970,1,1)</f>
        <v>42150.485439814816</v>
      </c>
      <c r="T1168" s="11">
        <f>I1168/86400+DATE(1970,1,1)</f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19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7">
        <f>IF(L1169&gt;0,E1169/L1169,0)</f>
        <v>61.1875</v>
      </c>
      <c r="Q1169" t="s">
        <v>8336</v>
      </c>
      <c r="R1169" t="s">
        <v>8337</v>
      </c>
      <c r="S1169" s="11">
        <f>J1169/86400+DATE(1970,1,1)</f>
        <v>41863.734895833331</v>
      </c>
      <c r="T1169" s="11">
        <f>I1169/86400+DATE(1970,1,1)</f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19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7">
        <f>IF(L1170&gt;0,E1170/L1170,0)</f>
        <v>340</v>
      </c>
      <c r="Q1170" t="s">
        <v>8336</v>
      </c>
      <c r="R1170" t="s">
        <v>8337</v>
      </c>
      <c r="S1170" s="11">
        <f>J1170/86400+DATE(1970,1,1)</f>
        <v>42605.053993055553</v>
      </c>
      <c r="T1170" s="11">
        <f>I1170/86400+DATE(1970,1,1)</f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19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7">
        <f>IF(L1171&gt;0,E1171/L1171,0)</f>
        <v>5.666666666666667</v>
      </c>
      <c r="Q1171" t="s">
        <v>8336</v>
      </c>
      <c r="R1171" t="s">
        <v>8337</v>
      </c>
      <c r="S1171" s="11">
        <f>J1171/86400+DATE(1970,1,1)</f>
        <v>42027.353738425925</v>
      </c>
      <c r="T1171" s="11">
        <f>I1171/86400+DATE(1970,1,1)</f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19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7">
        <f>IF(L1172&gt;0,E1172/L1172,0)</f>
        <v>50</v>
      </c>
      <c r="Q1172" t="s">
        <v>8336</v>
      </c>
      <c r="R1172" t="s">
        <v>8337</v>
      </c>
      <c r="S1172" s="11">
        <f>J1172/86400+DATE(1970,1,1)</f>
        <v>42124.893182870372</v>
      </c>
      <c r="T1172" s="11">
        <f>I1172/86400+DATE(1970,1,1)</f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19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7">
        <f>IF(L1173&gt;0,E1173/L1173,0)</f>
        <v>25</v>
      </c>
      <c r="Q1173" t="s">
        <v>8336</v>
      </c>
      <c r="R1173" t="s">
        <v>8337</v>
      </c>
      <c r="S1173" s="11">
        <f>J1173/86400+DATE(1970,1,1)</f>
        <v>41938.804710648146</v>
      </c>
      <c r="T1173" s="11">
        <f>I1173/86400+DATE(1970,1,1)</f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19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7">
        <f>IF(L1174&gt;0,E1174/L1174,0)</f>
        <v>0</v>
      </c>
      <c r="Q1174" t="s">
        <v>8336</v>
      </c>
      <c r="R1174" t="s">
        <v>8337</v>
      </c>
      <c r="S1174" s="11">
        <f>J1174/86400+DATE(1970,1,1)</f>
        <v>41841.682314814811</v>
      </c>
      <c r="T1174" s="11">
        <f>I1174/86400+DATE(1970,1,1)</f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19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7">
        <f>IF(L1175&gt;0,E1175/L1175,0)</f>
        <v>30</v>
      </c>
      <c r="Q1175" t="s">
        <v>8336</v>
      </c>
      <c r="R1175" t="s">
        <v>8337</v>
      </c>
      <c r="S1175" s="11">
        <f>J1175/86400+DATE(1970,1,1)</f>
        <v>42184.185844907406</v>
      </c>
      <c r="T1175" s="11">
        <f>I1175/86400+DATE(1970,1,1)</f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19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7">
        <f>IF(L1176&gt;0,E1176/L1176,0)</f>
        <v>46.631578947368418</v>
      </c>
      <c r="Q1176" t="s">
        <v>8336</v>
      </c>
      <c r="R1176" t="s">
        <v>8337</v>
      </c>
      <c r="S1176" s="11">
        <f>J1176/86400+DATE(1970,1,1)</f>
        <v>42468.84174768519</v>
      </c>
      <c r="T1176" s="11">
        <f>I1176/86400+DATE(1970,1,1)</f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19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7">
        <f>IF(L1177&gt;0,E1177/L1177,0)</f>
        <v>65</v>
      </c>
      <c r="Q1177" t="s">
        <v>8336</v>
      </c>
      <c r="R1177" t="s">
        <v>8337</v>
      </c>
      <c r="S1177" s="11">
        <f>J1177/86400+DATE(1970,1,1)</f>
        <v>42170.728460648148</v>
      </c>
      <c r="T1177" s="11">
        <f>I1177/86400+DATE(1970,1,1)</f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19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7">
        <f>IF(L1178&gt;0,E1178/L1178,0)</f>
        <v>10</v>
      </c>
      <c r="Q1178" t="s">
        <v>8336</v>
      </c>
      <c r="R1178" t="s">
        <v>8337</v>
      </c>
      <c r="S1178" s="11">
        <f>J1178/86400+DATE(1970,1,1)</f>
        <v>42746.019652777773</v>
      </c>
      <c r="T1178" s="11">
        <f>I1178/86400+DATE(1970,1,1)</f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19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7">
        <f>IF(L1179&gt;0,E1179/L1179,0)</f>
        <v>0</v>
      </c>
      <c r="Q1179" t="s">
        <v>8336</v>
      </c>
      <c r="R1179" t="s">
        <v>8337</v>
      </c>
      <c r="S1179" s="11">
        <f>J1179/86400+DATE(1970,1,1)</f>
        <v>41897.660833333335</v>
      </c>
      <c r="T1179" s="11">
        <f>I1179/86400+DATE(1970,1,1)</f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19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7">
        <f>IF(L1180&gt;0,E1180/L1180,0)</f>
        <v>5</v>
      </c>
      <c r="Q1180" t="s">
        <v>8336</v>
      </c>
      <c r="R1180" t="s">
        <v>8337</v>
      </c>
      <c r="S1180" s="11">
        <f>J1180/86400+DATE(1970,1,1)</f>
        <v>41837.905694444446</v>
      </c>
      <c r="T1180" s="11">
        <f>I1180/86400+DATE(1970,1,1)</f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19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7">
        <f>IF(L1181&gt;0,E1181/L1181,0)</f>
        <v>640</v>
      </c>
      <c r="Q1181" t="s">
        <v>8336</v>
      </c>
      <c r="R1181" t="s">
        <v>8337</v>
      </c>
      <c r="S1181" s="11">
        <f>J1181/86400+DATE(1970,1,1)</f>
        <v>42275.720219907409</v>
      </c>
      <c r="T1181" s="11">
        <f>I1181/86400+DATE(1970,1,1)</f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19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7">
        <f>IF(L1182&gt;0,E1182/L1182,0)</f>
        <v>69.117647058823536</v>
      </c>
      <c r="Q1182" t="s">
        <v>8336</v>
      </c>
      <c r="R1182" t="s">
        <v>8337</v>
      </c>
      <c r="S1182" s="11">
        <f>J1182/86400+DATE(1970,1,1)</f>
        <v>41781.806875000002</v>
      </c>
      <c r="T1182" s="11">
        <f>I1182/86400+DATE(1970,1,1)</f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19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7">
        <f>IF(L1183&gt;0,E1183/L1183,0)</f>
        <v>1.3333333333333333</v>
      </c>
      <c r="Q1183" t="s">
        <v>8336</v>
      </c>
      <c r="R1183" t="s">
        <v>8337</v>
      </c>
      <c r="S1183" s="11">
        <f>J1183/86400+DATE(1970,1,1)</f>
        <v>42034.339363425926</v>
      </c>
      <c r="T1183" s="11">
        <f>I1183/86400+DATE(1970,1,1)</f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19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7">
        <f>IF(L1184&gt;0,E1184/L1184,0)</f>
        <v>10.5</v>
      </c>
      <c r="Q1184" t="s">
        <v>8336</v>
      </c>
      <c r="R1184" t="s">
        <v>8337</v>
      </c>
      <c r="S1184" s="11">
        <f>J1184/86400+DATE(1970,1,1)</f>
        <v>42728.827407407407</v>
      </c>
      <c r="T1184" s="11">
        <f>I1184/86400+DATE(1970,1,1)</f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19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7">
        <f>IF(L1185&gt;0,E1185/L1185,0)</f>
        <v>33.333333333333336</v>
      </c>
      <c r="Q1185" t="s">
        <v>8336</v>
      </c>
      <c r="R1185" t="s">
        <v>8337</v>
      </c>
      <c r="S1185" s="11">
        <f>J1185/86400+DATE(1970,1,1)</f>
        <v>42656.86137731481</v>
      </c>
      <c r="T1185" s="11">
        <f>I1185/86400+DATE(1970,1,1)</f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19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7">
        <f>IF(L1186&gt;0,E1186/L1186,0)</f>
        <v>61.562666666666665</v>
      </c>
      <c r="Q1186" t="s">
        <v>8338</v>
      </c>
      <c r="R1186" t="s">
        <v>8339</v>
      </c>
      <c r="S1186" s="11">
        <f>J1186/86400+DATE(1970,1,1)</f>
        <v>42741.599664351852</v>
      </c>
      <c r="T1186" s="11">
        <f>I1186/86400+DATE(1970,1,1)</f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19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7">
        <f>IF(L1187&gt;0,E1187/L1187,0)</f>
        <v>118.73873873873873</v>
      </c>
      <c r="Q1187" t="s">
        <v>8338</v>
      </c>
      <c r="R1187" t="s">
        <v>8339</v>
      </c>
      <c r="S1187" s="11">
        <f>J1187/86400+DATE(1970,1,1)</f>
        <v>42130.865150462967</v>
      </c>
      <c r="T1187" s="11">
        <f>I1187/86400+DATE(1970,1,1)</f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19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7">
        <f>IF(L1188&gt;0,E1188/L1188,0)</f>
        <v>65.081300813008127</v>
      </c>
      <c r="Q1188" t="s">
        <v>8338</v>
      </c>
      <c r="R1188" t="s">
        <v>8339</v>
      </c>
      <c r="S1188" s="11">
        <f>J1188/86400+DATE(1970,1,1)</f>
        <v>42123.86336805555</v>
      </c>
      <c r="T1188" s="11">
        <f>I1188/86400+DATE(1970,1,1)</f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19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7">
        <f>IF(L1189&gt;0,E1189/L1189,0)</f>
        <v>130.15714285714284</v>
      </c>
      <c r="Q1189" t="s">
        <v>8338</v>
      </c>
      <c r="R1189" t="s">
        <v>8339</v>
      </c>
      <c r="S1189" s="11">
        <f>J1189/86400+DATE(1970,1,1)</f>
        <v>42109.894942129627</v>
      </c>
      <c r="T1189" s="11">
        <f>I1189/86400+DATE(1970,1,1)</f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19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7">
        <f>IF(L1190&gt;0,E1190/L1190,0)</f>
        <v>37.776470588235291</v>
      </c>
      <c r="Q1190" t="s">
        <v>8338</v>
      </c>
      <c r="R1190" t="s">
        <v>8339</v>
      </c>
      <c r="S1190" s="11">
        <f>J1190/86400+DATE(1970,1,1)</f>
        <v>42711.700694444444</v>
      </c>
      <c r="T1190" s="11">
        <f>I1190/86400+DATE(1970,1,1)</f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19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7">
        <f>IF(L1191&gt;0,E1191/L1191,0)</f>
        <v>112.79069767441861</v>
      </c>
      <c r="Q1191" t="s">
        <v>8338</v>
      </c>
      <c r="R1191" t="s">
        <v>8339</v>
      </c>
      <c r="S1191" s="11">
        <f>J1191/86400+DATE(1970,1,1)</f>
        <v>42529.979108796295</v>
      </c>
      <c r="T1191" s="11">
        <f>I1191/86400+DATE(1970,1,1)</f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19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7">
        <f>IF(L1192&gt;0,E1192/L1192,0)</f>
        <v>51.92307692307692</v>
      </c>
      <c r="Q1192" t="s">
        <v>8338</v>
      </c>
      <c r="R1192" t="s">
        <v>8339</v>
      </c>
      <c r="S1192" s="11">
        <f>J1192/86400+DATE(1970,1,1)</f>
        <v>41852.665798611109</v>
      </c>
      <c r="T1192" s="11">
        <f>I1192/86400+DATE(1970,1,1)</f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19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7">
        <f>IF(L1193&gt;0,E1193/L1193,0)</f>
        <v>89.242424242424249</v>
      </c>
      <c r="Q1193" t="s">
        <v>8338</v>
      </c>
      <c r="R1193" t="s">
        <v>8339</v>
      </c>
      <c r="S1193" s="11">
        <f>J1193/86400+DATE(1970,1,1)</f>
        <v>42419.603703703702</v>
      </c>
      <c r="T1193" s="11">
        <f>I1193/86400+DATE(1970,1,1)</f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19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7">
        <f>IF(L1194&gt;0,E1194/L1194,0)</f>
        <v>19.333333333333332</v>
      </c>
      <c r="Q1194" t="s">
        <v>8338</v>
      </c>
      <c r="R1194" t="s">
        <v>8339</v>
      </c>
      <c r="S1194" s="11">
        <f>J1194/86400+DATE(1970,1,1)</f>
        <v>42747.506689814814</v>
      </c>
      <c r="T1194" s="11">
        <f>I1194/86400+DATE(1970,1,1)</f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19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7">
        <f>IF(L1195&gt;0,E1195/L1195,0)</f>
        <v>79.967032967032964</v>
      </c>
      <c r="Q1195" t="s">
        <v>8338</v>
      </c>
      <c r="R1195" t="s">
        <v>8339</v>
      </c>
      <c r="S1195" s="11">
        <f>J1195/86400+DATE(1970,1,1)</f>
        <v>42409.776076388887</v>
      </c>
      <c r="T1195" s="11">
        <f>I1195/86400+DATE(1970,1,1)</f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19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7">
        <f>IF(L1196&gt;0,E1196/L1196,0)</f>
        <v>56.414565826330531</v>
      </c>
      <c r="Q1196" t="s">
        <v>8338</v>
      </c>
      <c r="R1196" t="s">
        <v>8339</v>
      </c>
      <c r="S1196" s="11">
        <f>J1196/86400+DATE(1970,1,1)</f>
        <v>42072.488182870366</v>
      </c>
      <c r="T1196" s="11">
        <f>I1196/86400+DATE(1970,1,1)</f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19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7">
        <f>IF(L1197&gt;0,E1197/L1197,0)</f>
        <v>79.411764705882348</v>
      </c>
      <c r="Q1197" t="s">
        <v>8338</v>
      </c>
      <c r="R1197" t="s">
        <v>8339</v>
      </c>
      <c r="S1197" s="11">
        <f>J1197/86400+DATE(1970,1,1)</f>
        <v>42298.34783564815</v>
      </c>
      <c r="T1197" s="11">
        <f>I1197/86400+DATE(1970,1,1)</f>
        <v>42358.375</v>
      </c>
    </row>
    <row r="1198" spans="1:20" ht="45" x14ac:dyDescent="0.25">
      <c r="A1198">
        <v>1196</v>
      </c>
      <c r="B1198" s="1" t="s">
        <v>1197</v>
      </c>
      <c r="C1198" s="1" t="s">
        <v>5306</v>
      </c>
      <c r="D1198" s="19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7">
        <f>IF(L1198&gt;0,E1198/L1198,0)</f>
        <v>76.439453125</v>
      </c>
      <c r="Q1198" t="s">
        <v>8338</v>
      </c>
      <c r="R1198" t="s">
        <v>8339</v>
      </c>
      <c r="S1198" s="11">
        <f>J1198/86400+DATE(1970,1,1)</f>
        <v>42326.818738425922</v>
      </c>
      <c r="T1198" s="11">
        <f>I1198/86400+DATE(1970,1,1)</f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19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7">
        <f>IF(L1199&gt;0,E1199/L1199,0)</f>
        <v>121</v>
      </c>
      <c r="Q1199" t="s">
        <v>8338</v>
      </c>
      <c r="R1199" t="s">
        <v>8339</v>
      </c>
      <c r="S1199" s="11">
        <f>J1199/86400+DATE(1970,1,1)</f>
        <v>42503.66474537037</v>
      </c>
      <c r="T1199" s="11">
        <f>I1199/86400+DATE(1970,1,1)</f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19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7">
        <f>IF(L1200&gt;0,E1200/L1200,0)</f>
        <v>54.616766467065865</v>
      </c>
      <c r="Q1200" t="s">
        <v>8338</v>
      </c>
      <c r="R1200" t="s">
        <v>8339</v>
      </c>
      <c r="S1200" s="11">
        <f>J1200/86400+DATE(1970,1,1)</f>
        <v>42333.619050925925</v>
      </c>
      <c r="T1200" s="11">
        <f>I1200/86400+DATE(1970,1,1)</f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19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7">
        <f>IF(L1201&gt;0,E1201/L1201,0)</f>
        <v>299.22222222222223</v>
      </c>
      <c r="Q1201" t="s">
        <v>8338</v>
      </c>
      <c r="R1201" t="s">
        <v>8339</v>
      </c>
      <c r="S1201" s="11">
        <f>J1201/86400+DATE(1970,1,1)</f>
        <v>42161.770833333328</v>
      </c>
      <c r="T1201" s="11">
        <f>I1201/86400+DATE(1970,1,1)</f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19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7">
        <f>IF(L1202&gt;0,E1202/L1202,0)</f>
        <v>58.533980582524272</v>
      </c>
      <c r="Q1202" t="s">
        <v>8338</v>
      </c>
      <c r="R1202" t="s">
        <v>8339</v>
      </c>
      <c r="S1202" s="11">
        <f>J1202/86400+DATE(1970,1,1)</f>
        <v>42089.477500000001</v>
      </c>
      <c r="T1202" s="11">
        <f>I1202/86400+DATE(1970,1,1)</f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19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7">
        <f>IF(L1203&gt;0,E1203/L1203,0)</f>
        <v>55.371801801801809</v>
      </c>
      <c r="Q1203" t="s">
        <v>8338</v>
      </c>
      <c r="R1203" t="s">
        <v>8339</v>
      </c>
      <c r="S1203" s="11">
        <f>J1203/86400+DATE(1970,1,1)</f>
        <v>42536.60701388889</v>
      </c>
      <c r="T1203" s="11">
        <f>I1203/86400+DATE(1970,1,1)</f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19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7">
        <f>IF(L1204&gt;0,E1204/L1204,0)</f>
        <v>183.80442804428046</v>
      </c>
      <c r="Q1204" t="s">
        <v>8338</v>
      </c>
      <c r="R1204" t="s">
        <v>8339</v>
      </c>
      <c r="S1204" s="11">
        <f>J1204/86400+DATE(1970,1,1)</f>
        <v>42152.288819444446</v>
      </c>
      <c r="T1204" s="11">
        <f>I1204/86400+DATE(1970,1,1)</f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19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7">
        <f>IF(L1205&gt;0,E1205/L1205,0)</f>
        <v>165.34653465346534</v>
      </c>
      <c r="Q1205" t="s">
        <v>8338</v>
      </c>
      <c r="R1205" t="s">
        <v>8339</v>
      </c>
      <c r="S1205" s="11">
        <f>J1205/86400+DATE(1970,1,1)</f>
        <v>42125.614895833336</v>
      </c>
      <c r="T1205" s="11">
        <f>I1205/86400+DATE(1970,1,1)</f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19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7">
        <f>IF(L1206&gt;0,E1206/L1206,0)</f>
        <v>234.78947368421052</v>
      </c>
      <c r="Q1206" t="s">
        <v>8338</v>
      </c>
      <c r="R1206" t="s">
        <v>8339</v>
      </c>
      <c r="S1206" s="11">
        <f>J1206/86400+DATE(1970,1,1)</f>
        <v>42297.748067129629</v>
      </c>
      <c r="T1206" s="11">
        <f>I1206/86400+DATE(1970,1,1)</f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19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7">
        <f>IF(L1207&gt;0,E1207/L1207,0)</f>
        <v>211.48387096774192</v>
      </c>
      <c r="Q1207" t="s">
        <v>8338</v>
      </c>
      <c r="R1207" t="s">
        <v>8339</v>
      </c>
      <c r="S1207" s="11">
        <f>J1207/86400+DATE(1970,1,1)</f>
        <v>42138.506377314814</v>
      </c>
      <c r="T1207" s="11">
        <f>I1207/86400+DATE(1970,1,1)</f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19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7">
        <f>IF(L1208&gt;0,E1208/L1208,0)</f>
        <v>32.34375</v>
      </c>
      <c r="Q1208" t="s">
        <v>8338</v>
      </c>
      <c r="R1208" t="s">
        <v>8339</v>
      </c>
      <c r="S1208" s="11">
        <f>J1208/86400+DATE(1970,1,1)</f>
        <v>42772.776076388887</v>
      </c>
      <c r="T1208" s="11">
        <f>I1208/86400+DATE(1970,1,1)</f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19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7">
        <f>IF(L1209&gt;0,E1209/L1209,0)</f>
        <v>123.37588652482269</v>
      </c>
      <c r="Q1209" t="s">
        <v>8338</v>
      </c>
      <c r="R1209" t="s">
        <v>8339</v>
      </c>
      <c r="S1209" s="11">
        <f>J1209/86400+DATE(1970,1,1)</f>
        <v>42430.430243055554</v>
      </c>
      <c r="T1209" s="11">
        <f>I1209/86400+DATE(1970,1,1)</f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19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7">
        <f>IF(L1210&gt;0,E1210/L1210,0)</f>
        <v>207.06666666666666</v>
      </c>
      <c r="Q1210" t="s">
        <v>8338</v>
      </c>
      <c r="R1210" t="s">
        <v>8339</v>
      </c>
      <c r="S1210" s="11">
        <f>J1210/86400+DATE(1970,1,1)</f>
        <v>42423.709074074075</v>
      </c>
      <c r="T1210" s="11">
        <f>I1210/86400+DATE(1970,1,1)</f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19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7">
        <f>IF(L1211&gt;0,E1211/L1211,0)</f>
        <v>138.2608695652174</v>
      </c>
      <c r="Q1211" t="s">
        <v>8338</v>
      </c>
      <c r="R1211" t="s">
        <v>8339</v>
      </c>
      <c r="S1211" s="11">
        <f>J1211/86400+DATE(1970,1,1)</f>
        <v>42761.846122685187</v>
      </c>
      <c r="T1211" s="11">
        <f>I1211/86400+DATE(1970,1,1)</f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19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7">
        <f>IF(L1212&gt;0,E1212/L1212,0)</f>
        <v>493.81553398058253</v>
      </c>
      <c r="Q1212" t="s">
        <v>8338</v>
      </c>
      <c r="R1212" t="s">
        <v>8339</v>
      </c>
      <c r="S1212" s="11">
        <f>J1212/86400+DATE(1970,1,1)</f>
        <v>42132.941805555558</v>
      </c>
      <c r="T1212" s="11">
        <f>I1212/86400+DATE(1970,1,1)</f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19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7">
        <f>IF(L1213&gt;0,E1213/L1213,0)</f>
        <v>168.5</v>
      </c>
      <c r="Q1213" t="s">
        <v>8338</v>
      </c>
      <c r="R1213" t="s">
        <v>8339</v>
      </c>
      <c r="S1213" s="11">
        <f>J1213/86400+DATE(1970,1,1)</f>
        <v>42515.866446759261</v>
      </c>
      <c r="T1213" s="11">
        <f>I1213/86400+DATE(1970,1,1)</f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19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7">
        <f>IF(L1214&gt;0,E1214/L1214,0)</f>
        <v>38.867469879518069</v>
      </c>
      <c r="Q1214" t="s">
        <v>8338</v>
      </c>
      <c r="R1214" t="s">
        <v>8339</v>
      </c>
      <c r="S1214" s="11">
        <f>J1214/86400+DATE(1970,1,1)</f>
        <v>42318.950173611112</v>
      </c>
      <c r="T1214" s="11">
        <f>I1214/86400+DATE(1970,1,1)</f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19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7">
        <f>IF(L1215&gt;0,E1215/L1215,0)</f>
        <v>61.527777777777779</v>
      </c>
      <c r="Q1215" t="s">
        <v>8338</v>
      </c>
      <c r="R1215" t="s">
        <v>8339</v>
      </c>
      <c r="S1215" s="11">
        <f>J1215/86400+DATE(1970,1,1)</f>
        <v>42731.755787037036</v>
      </c>
      <c r="T1215" s="11">
        <f>I1215/86400+DATE(1970,1,1)</f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19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7">
        <f>IF(L1216&gt;0,E1216/L1216,0)</f>
        <v>105.44</v>
      </c>
      <c r="Q1216" t="s">
        <v>8338</v>
      </c>
      <c r="R1216" t="s">
        <v>8339</v>
      </c>
      <c r="S1216" s="11">
        <f>J1216/86400+DATE(1970,1,1)</f>
        <v>42104.840335648143</v>
      </c>
      <c r="T1216" s="11">
        <f>I1216/86400+DATE(1970,1,1)</f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19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7">
        <f>IF(L1217&gt;0,E1217/L1217,0)</f>
        <v>71.592003642987251</v>
      </c>
      <c r="Q1217" t="s">
        <v>8338</v>
      </c>
      <c r="R1217" t="s">
        <v>8339</v>
      </c>
      <c r="S1217" s="11">
        <f>J1217/86400+DATE(1970,1,1)</f>
        <v>41759.923101851848</v>
      </c>
      <c r="T1217" s="11">
        <f>I1217/86400+DATE(1970,1,1)</f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19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7">
        <f>IF(L1218&gt;0,E1218/L1218,0)</f>
        <v>91.882882882882882</v>
      </c>
      <c r="Q1218" t="s">
        <v>8338</v>
      </c>
      <c r="R1218" t="s">
        <v>8339</v>
      </c>
      <c r="S1218" s="11">
        <f>J1218/86400+DATE(1970,1,1)</f>
        <v>42247.616400462968</v>
      </c>
      <c r="T1218" s="11">
        <f>I1218/86400+DATE(1970,1,1)</f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19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7">
        <f>IF(L1219&gt;0,E1219/L1219,0)</f>
        <v>148.57377049180329</v>
      </c>
      <c r="Q1219" t="s">
        <v>8338</v>
      </c>
      <c r="R1219" t="s">
        <v>8339</v>
      </c>
      <c r="S1219" s="11">
        <f>J1219/86400+DATE(1970,1,1)</f>
        <v>42535.809490740736</v>
      </c>
      <c r="T1219" s="11">
        <f>I1219/86400+DATE(1970,1,1)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19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7">
        <f>IF(L1220&gt;0,E1220/L1220,0)</f>
        <v>174.2134831460674</v>
      </c>
      <c r="Q1220" t="s">
        <v>8338</v>
      </c>
      <c r="R1220" t="s">
        <v>8339</v>
      </c>
      <c r="S1220" s="11">
        <f>J1220/86400+DATE(1970,1,1)</f>
        <v>42278.662037037036</v>
      </c>
      <c r="T1220" s="11">
        <f>I1220/86400+DATE(1970,1,1)</f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19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7">
        <f>IF(L1221&gt;0,E1221/L1221,0)</f>
        <v>102.86166007905139</v>
      </c>
      <c r="Q1221" t="s">
        <v>8338</v>
      </c>
      <c r="R1221" t="s">
        <v>8339</v>
      </c>
      <c r="S1221" s="11">
        <f>J1221/86400+DATE(1970,1,1)</f>
        <v>42633.461956018524</v>
      </c>
      <c r="T1221" s="11">
        <f>I1221/86400+DATE(1970,1,1)</f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19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7">
        <f>IF(L1222&gt;0,E1222/L1222,0)</f>
        <v>111.17857142857143</v>
      </c>
      <c r="Q1222" t="s">
        <v>8338</v>
      </c>
      <c r="R1222" t="s">
        <v>8339</v>
      </c>
      <c r="S1222" s="11">
        <f>J1222/86400+DATE(1970,1,1)</f>
        <v>42211.628611111111</v>
      </c>
      <c r="T1222" s="11">
        <f>I1222/86400+DATE(1970,1,1)</f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19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7">
        <f>IF(L1223&gt;0,E1223/L1223,0)</f>
        <v>23.796213592233013</v>
      </c>
      <c r="Q1223" t="s">
        <v>8338</v>
      </c>
      <c r="R1223" t="s">
        <v>8339</v>
      </c>
      <c r="S1223" s="11">
        <f>J1223/86400+DATE(1970,1,1)</f>
        <v>42680.47555555556</v>
      </c>
      <c r="T1223" s="11">
        <f>I1223/86400+DATE(1970,1,1)</f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19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7">
        <f>IF(L1224&gt;0,E1224/L1224,0)</f>
        <v>81.268115942028984</v>
      </c>
      <c r="Q1224" t="s">
        <v>8338</v>
      </c>
      <c r="R1224" t="s">
        <v>8339</v>
      </c>
      <c r="S1224" s="11">
        <f>J1224/86400+DATE(1970,1,1)</f>
        <v>42430.720451388886</v>
      </c>
      <c r="T1224" s="11">
        <f>I1224/86400+DATE(1970,1,1)</f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19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7">
        <f>IF(L1225&gt;0,E1225/L1225,0)</f>
        <v>116.21465968586388</v>
      </c>
      <c r="Q1225" t="s">
        <v>8338</v>
      </c>
      <c r="R1225" t="s">
        <v>8339</v>
      </c>
      <c r="S1225" s="11">
        <f>J1225/86400+DATE(1970,1,1)</f>
        <v>42654.177187499998</v>
      </c>
      <c r="T1225" s="11">
        <f>I1225/86400+DATE(1970,1,1)</f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19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7">
        <f>IF(L1226&gt;0,E1226/L1226,0)</f>
        <v>58.888888888888886</v>
      </c>
      <c r="Q1226" t="s">
        <v>8325</v>
      </c>
      <c r="R1226" t="s">
        <v>8340</v>
      </c>
      <c r="S1226" s="11">
        <f>J1226/86400+DATE(1970,1,1)</f>
        <v>41736.549791666665</v>
      </c>
      <c r="T1226" s="11">
        <f>I1226/86400+DATE(1970,1,1)</f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19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7">
        <f>IF(L1227&gt;0,E1227/L1227,0)</f>
        <v>44</v>
      </c>
      <c r="Q1227" t="s">
        <v>8325</v>
      </c>
      <c r="R1227" t="s">
        <v>8340</v>
      </c>
      <c r="S1227" s="11">
        <f>J1227/86400+DATE(1970,1,1)</f>
        <v>41509.905995370369</v>
      </c>
      <c r="T1227" s="11">
        <f>I1227/86400+DATE(1970,1,1)</f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19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7">
        <f>IF(L1228&gt;0,E1228/L1228,0)</f>
        <v>48.424999999999997</v>
      </c>
      <c r="Q1228" t="s">
        <v>8325</v>
      </c>
      <c r="R1228" t="s">
        <v>8340</v>
      </c>
      <c r="S1228" s="11">
        <f>J1228/86400+DATE(1970,1,1)</f>
        <v>41715.874780092592</v>
      </c>
      <c r="T1228" s="11">
        <f>I1228/86400+DATE(1970,1,1)</f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19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7">
        <f>IF(L1229&gt;0,E1229/L1229,0)</f>
        <v>0</v>
      </c>
      <c r="Q1229" t="s">
        <v>8325</v>
      </c>
      <c r="R1229" t="s">
        <v>8340</v>
      </c>
      <c r="S1229" s="11">
        <f>J1229/86400+DATE(1970,1,1)</f>
        <v>41827.919166666667</v>
      </c>
      <c r="T1229" s="11">
        <f>I1229/86400+DATE(1970,1,1)</f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19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7">
        <f>IF(L1230&gt;0,E1230/L1230,0)</f>
        <v>61.041666666666664</v>
      </c>
      <c r="Q1230" t="s">
        <v>8325</v>
      </c>
      <c r="R1230" t="s">
        <v>8340</v>
      </c>
      <c r="S1230" s="11">
        <f>J1230/86400+DATE(1970,1,1)</f>
        <v>40754.729259259257</v>
      </c>
      <c r="T1230" s="11">
        <f>I1230/86400+DATE(1970,1,1)</f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19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7">
        <f>IF(L1231&gt;0,E1231/L1231,0)</f>
        <v>25</v>
      </c>
      <c r="Q1231" t="s">
        <v>8325</v>
      </c>
      <c r="R1231" t="s">
        <v>8340</v>
      </c>
      <c r="S1231" s="11">
        <f>J1231/86400+DATE(1970,1,1)</f>
        <v>40985.459803240738</v>
      </c>
      <c r="T1231" s="11">
        <f>I1231/86400+DATE(1970,1,1)</f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19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7">
        <f>IF(L1232&gt;0,E1232/L1232,0)</f>
        <v>0</v>
      </c>
      <c r="Q1232" t="s">
        <v>8325</v>
      </c>
      <c r="R1232" t="s">
        <v>8340</v>
      </c>
      <c r="S1232" s="11">
        <f>J1232/86400+DATE(1970,1,1)</f>
        <v>40568.972569444442</v>
      </c>
      <c r="T1232" s="11">
        <f>I1232/86400+DATE(1970,1,1)</f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19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7">
        <f>IF(L1233&gt;0,E1233/L1233,0)</f>
        <v>0</v>
      </c>
      <c r="Q1233" t="s">
        <v>8325</v>
      </c>
      <c r="R1233" t="s">
        <v>8340</v>
      </c>
      <c r="S1233" s="11">
        <f>J1233/86400+DATE(1970,1,1)</f>
        <v>42193.941759259258</v>
      </c>
      <c r="T1233" s="11">
        <f>I1233/86400+DATE(1970,1,1)</f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19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7">
        <f>IF(L1234&gt;0,E1234/L1234,0)</f>
        <v>40</v>
      </c>
      <c r="Q1234" t="s">
        <v>8325</v>
      </c>
      <c r="R1234" t="s">
        <v>8340</v>
      </c>
      <c r="S1234" s="11">
        <f>J1234/86400+DATE(1970,1,1)</f>
        <v>41506.848032407404</v>
      </c>
      <c r="T1234" s="11">
        <f>I1234/86400+DATE(1970,1,1)</f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19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7">
        <f>IF(L1235&gt;0,E1235/L1235,0)</f>
        <v>19.333333333333332</v>
      </c>
      <c r="Q1235" t="s">
        <v>8325</v>
      </c>
      <c r="R1235" t="s">
        <v>8340</v>
      </c>
      <c r="S1235" s="11">
        <f>J1235/86400+DATE(1970,1,1)</f>
        <v>40939.948773148149</v>
      </c>
      <c r="T1235" s="11">
        <f>I1235/86400+DATE(1970,1,1)</f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19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7">
        <f>IF(L1236&gt;0,E1236/L1236,0)</f>
        <v>0</v>
      </c>
      <c r="Q1236" t="s">
        <v>8325</v>
      </c>
      <c r="R1236" t="s">
        <v>8340</v>
      </c>
      <c r="S1236" s="11">
        <f>J1236/86400+DATE(1970,1,1)</f>
        <v>42007.788680555561</v>
      </c>
      <c r="T1236" s="11">
        <f>I1236/86400+DATE(1970,1,1)</f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19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7">
        <f>IF(L1237&gt;0,E1237/L1237,0)</f>
        <v>35</v>
      </c>
      <c r="Q1237" t="s">
        <v>8325</v>
      </c>
      <c r="R1237" t="s">
        <v>8340</v>
      </c>
      <c r="S1237" s="11">
        <f>J1237/86400+DATE(1970,1,1)</f>
        <v>41583.135405092595</v>
      </c>
      <c r="T1237" s="11">
        <f>I1237/86400+DATE(1970,1,1)</f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19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7">
        <f>IF(L1238&gt;0,E1238/L1238,0)</f>
        <v>0</v>
      </c>
      <c r="Q1238" t="s">
        <v>8325</v>
      </c>
      <c r="R1238" t="s">
        <v>8340</v>
      </c>
      <c r="S1238" s="11">
        <f>J1238/86400+DATE(1970,1,1)</f>
        <v>41110.680138888885</v>
      </c>
      <c r="T1238" s="11">
        <f>I1238/86400+DATE(1970,1,1)</f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19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7">
        <f>IF(L1239&gt;0,E1239/L1239,0)</f>
        <v>0</v>
      </c>
      <c r="Q1239" t="s">
        <v>8325</v>
      </c>
      <c r="R1239" t="s">
        <v>8340</v>
      </c>
      <c r="S1239" s="11">
        <f>J1239/86400+DATE(1970,1,1)</f>
        <v>41125.283159722225</v>
      </c>
      <c r="T1239" s="11">
        <f>I1239/86400+DATE(1970,1,1)</f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19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7">
        <f>IF(L1240&gt;0,E1240/L1240,0)</f>
        <v>59.333333333333336</v>
      </c>
      <c r="Q1240" t="s">
        <v>8325</v>
      </c>
      <c r="R1240" t="s">
        <v>8340</v>
      </c>
      <c r="S1240" s="11">
        <f>J1240/86400+DATE(1970,1,1)</f>
        <v>40731.61037037037</v>
      </c>
      <c r="T1240" s="11">
        <f>I1240/86400+DATE(1970,1,1)</f>
        <v>40761.61037037037</v>
      </c>
    </row>
    <row r="1241" spans="1:20" ht="45" x14ac:dyDescent="0.25">
      <c r="A1241">
        <v>1239</v>
      </c>
      <c r="B1241" s="1" t="s">
        <v>1240</v>
      </c>
      <c r="C1241" s="1" t="s">
        <v>5349</v>
      </c>
      <c r="D1241" s="19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7">
        <f>IF(L1241&gt;0,E1241/L1241,0)</f>
        <v>0</v>
      </c>
      <c r="Q1241" t="s">
        <v>8325</v>
      </c>
      <c r="R1241" t="s">
        <v>8340</v>
      </c>
      <c r="S1241" s="11">
        <f>J1241/86400+DATE(1970,1,1)</f>
        <v>40883.962581018517</v>
      </c>
      <c r="T1241" s="11">
        <f>I1241/86400+DATE(1970,1,1)</f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19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7">
        <f>IF(L1242&gt;0,E1242/L1242,0)</f>
        <v>30.125</v>
      </c>
      <c r="Q1242" t="s">
        <v>8325</v>
      </c>
      <c r="R1242" t="s">
        <v>8340</v>
      </c>
      <c r="S1242" s="11">
        <f>J1242/86400+DATE(1970,1,1)</f>
        <v>41409.040011574078</v>
      </c>
      <c r="T1242" s="11">
        <f>I1242/86400+DATE(1970,1,1)</f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19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7">
        <f>IF(L1243&gt;0,E1243/L1243,0)</f>
        <v>74.617647058823536</v>
      </c>
      <c r="Q1243" t="s">
        <v>8325</v>
      </c>
      <c r="R1243" t="s">
        <v>8340</v>
      </c>
      <c r="S1243" s="11">
        <f>J1243/86400+DATE(1970,1,1)</f>
        <v>41923.837731481479</v>
      </c>
      <c r="T1243" s="11">
        <f>I1243/86400+DATE(1970,1,1)</f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19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7">
        <f>IF(L1244&gt;0,E1244/L1244,0)</f>
        <v>5</v>
      </c>
      <c r="Q1244" t="s">
        <v>8325</v>
      </c>
      <c r="R1244" t="s">
        <v>8340</v>
      </c>
      <c r="S1244" s="11">
        <f>J1244/86400+DATE(1970,1,1)</f>
        <v>40782.165532407409</v>
      </c>
      <c r="T1244" s="11">
        <f>I1244/86400+DATE(1970,1,1)</f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19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7">
        <f>IF(L1245&gt;0,E1245/L1245,0)</f>
        <v>44.5</v>
      </c>
      <c r="Q1245" t="s">
        <v>8325</v>
      </c>
      <c r="R1245" t="s">
        <v>8340</v>
      </c>
      <c r="S1245" s="11">
        <f>J1245/86400+DATE(1970,1,1)</f>
        <v>40671.879293981481</v>
      </c>
      <c r="T1245" s="11">
        <f>I1245/86400+DATE(1970,1,1)</f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19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7">
        <f>IF(L1246&gt;0,E1246/L1246,0)</f>
        <v>46.133333333333333</v>
      </c>
      <c r="Q1246" t="s">
        <v>8325</v>
      </c>
      <c r="R1246" t="s">
        <v>8326</v>
      </c>
      <c r="S1246" s="11">
        <f>J1246/86400+DATE(1970,1,1)</f>
        <v>41355.825497685189</v>
      </c>
      <c r="T1246" s="11">
        <f>I1246/86400+DATE(1970,1,1)</f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19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7">
        <f>IF(L1247&gt;0,E1247/L1247,0)</f>
        <v>141.47058823529412</v>
      </c>
      <c r="Q1247" t="s">
        <v>8325</v>
      </c>
      <c r="R1247" t="s">
        <v>8326</v>
      </c>
      <c r="S1247" s="11">
        <f>J1247/86400+DATE(1970,1,1)</f>
        <v>41774.59993055556</v>
      </c>
      <c r="T1247" s="11">
        <f>I1247/86400+DATE(1970,1,1)</f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19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7">
        <f>IF(L1248&gt;0,E1248/L1248,0)</f>
        <v>75.483870967741936</v>
      </c>
      <c r="Q1248" t="s">
        <v>8325</v>
      </c>
      <c r="R1248" t="s">
        <v>8326</v>
      </c>
      <c r="S1248" s="11">
        <f>J1248/86400+DATE(1970,1,1)</f>
        <v>40838.043391203704</v>
      </c>
      <c r="T1248" s="11">
        <f>I1248/86400+DATE(1970,1,1)</f>
        <v>40883.085057870368</v>
      </c>
    </row>
    <row r="1249" spans="1:20" ht="45" x14ac:dyDescent="0.25">
      <c r="A1249">
        <v>1247</v>
      </c>
      <c r="B1249" s="1" t="s">
        <v>1248</v>
      </c>
      <c r="C1249" s="1" t="s">
        <v>5357</v>
      </c>
      <c r="D1249" s="19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7">
        <f>IF(L1249&gt;0,E1249/L1249,0)</f>
        <v>85.5</v>
      </c>
      <c r="Q1249" t="s">
        <v>8325</v>
      </c>
      <c r="R1249" t="s">
        <v>8326</v>
      </c>
      <c r="S1249" s="11">
        <f>J1249/86400+DATE(1970,1,1)</f>
        <v>41370.292303240742</v>
      </c>
      <c r="T1249" s="11">
        <f>I1249/86400+DATE(1970,1,1)</f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19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7">
        <f>IF(L1250&gt;0,E1250/L1250,0)</f>
        <v>64.254237288135599</v>
      </c>
      <c r="Q1250" t="s">
        <v>8325</v>
      </c>
      <c r="R1250" t="s">
        <v>8326</v>
      </c>
      <c r="S1250" s="11">
        <f>J1250/86400+DATE(1970,1,1)</f>
        <v>41767.656863425924</v>
      </c>
      <c r="T1250" s="11">
        <f>I1250/86400+DATE(1970,1,1)</f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19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7">
        <f>IF(L1251&gt;0,E1251/L1251,0)</f>
        <v>64.46913580246914</v>
      </c>
      <c r="Q1251" t="s">
        <v>8325</v>
      </c>
      <c r="R1251" t="s">
        <v>8326</v>
      </c>
      <c r="S1251" s="11">
        <f>J1251/86400+DATE(1970,1,1)</f>
        <v>41067.740868055553</v>
      </c>
      <c r="T1251" s="11">
        <f>I1251/86400+DATE(1970,1,1)</f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19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7">
        <f>IF(L1252&gt;0,E1252/L1252,0)</f>
        <v>118.2007874015748</v>
      </c>
      <c r="Q1252" t="s">
        <v>8325</v>
      </c>
      <c r="R1252" t="s">
        <v>8326</v>
      </c>
      <c r="S1252" s="11">
        <f>J1252/86400+DATE(1970,1,1)</f>
        <v>41843.64271990741</v>
      </c>
      <c r="T1252" s="11">
        <f>I1252/86400+DATE(1970,1,1)</f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19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7">
        <f>IF(L1253&gt;0,E1253/L1253,0)</f>
        <v>82.540540540540547</v>
      </c>
      <c r="Q1253" t="s">
        <v>8325</v>
      </c>
      <c r="R1253" t="s">
        <v>8326</v>
      </c>
      <c r="S1253" s="11">
        <f>J1253/86400+DATE(1970,1,1)</f>
        <v>40751.814432870371</v>
      </c>
      <c r="T1253" s="11">
        <f>I1253/86400+DATE(1970,1,1)</f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19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7">
        <f>IF(L1254&gt;0,E1254/L1254,0)</f>
        <v>34.170212765957444</v>
      </c>
      <c r="Q1254" t="s">
        <v>8325</v>
      </c>
      <c r="R1254" t="s">
        <v>8326</v>
      </c>
      <c r="S1254" s="11">
        <f>J1254/86400+DATE(1970,1,1)</f>
        <v>41543.988067129627</v>
      </c>
      <c r="T1254" s="11">
        <f>I1254/86400+DATE(1970,1,1)</f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19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7">
        <f>IF(L1255&gt;0,E1255/L1255,0)</f>
        <v>42.73322081575246</v>
      </c>
      <c r="Q1255" t="s">
        <v>8325</v>
      </c>
      <c r="R1255" t="s">
        <v>8326</v>
      </c>
      <c r="S1255" s="11">
        <f>J1255/86400+DATE(1970,1,1)</f>
        <v>41855.783645833333</v>
      </c>
      <c r="T1255" s="11">
        <f>I1255/86400+DATE(1970,1,1)</f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19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7">
        <f>IF(L1256&gt;0,E1256/L1256,0)</f>
        <v>94.489361702127653</v>
      </c>
      <c r="Q1256" t="s">
        <v>8325</v>
      </c>
      <c r="R1256" t="s">
        <v>8326</v>
      </c>
      <c r="S1256" s="11">
        <f>J1256/86400+DATE(1970,1,1)</f>
        <v>40487.621365740742</v>
      </c>
      <c r="T1256" s="11">
        <f>I1256/86400+DATE(1970,1,1)</f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19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7">
        <f>IF(L1257&gt;0,E1257/L1257,0)</f>
        <v>55.697247706422019</v>
      </c>
      <c r="Q1257" t="s">
        <v>8325</v>
      </c>
      <c r="R1257" t="s">
        <v>8326</v>
      </c>
      <c r="S1257" s="11">
        <f>J1257/86400+DATE(1970,1,1)</f>
        <v>41579.845509259263</v>
      </c>
      <c r="T1257" s="11">
        <f>I1257/86400+DATE(1970,1,1)</f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19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7">
        <f>IF(L1258&gt;0,E1258/L1258,0)</f>
        <v>98.030831024930734</v>
      </c>
      <c r="Q1258" t="s">
        <v>8325</v>
      </c>
      <c r="R1258" t="s">
        <v>8326</v>
      </c>
      <c r="S1258" s="11">
        <f>J1258/86400+DATE(1970,1,1)</f>
        <v>40921.919340277775</v>
      </c>
      <c r="T1258" s="11">
        <f>I1258/86400+DATE(1970,1,1)</f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19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7">
        <f>IF(L1259&gt;0,E1259/L1259,0)</f>
        <v>92.102272727272734</v>
      </c>
      <c r="Q1259" t="s">
        <v>8325</v>
      </c>
      <c r="R1259" t="s">
        <v>8326</v>
      </c>
      <c r="S1259" s="11">
        <f>J1259/86400+DATE(1970,1,1)</f>
        <v>40587.085532407407</v>
      </c>
      <c r="T1259" s="11">
        <f>I1259/86400+DATE(1970,1,1)</f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19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7">
        <f>IF(L1260&gt;0,E1260/L1260,0)</f>
        <v>38.175462686567165</v>
      </c>
      <c r="Q1260" t="s">
        <v>8325</v>
      </c>
      <c r="R1260" t="s">
        <v>8326</v>
      </c>
      <c r="S1260" s="11">
        <f>J1260/86400+DATE(1970,1,1)</f>
        <v>41487.611250000002</v>
      </c>
      <c r="T1260" s="11">
        <f>I1260/86400+DATE(1970,1,1)</f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19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7">
        <f>IF(L1261&gt;0,E1261/L1261,0)</f>
        <v>27.145833333333332</v>
      </c>
      <c r="Q1261" t="s">
        <v>8325</v>
      </c>
      <c r="R1261" t="s">
        <v>8326</v>
      </c>
      <c r="S1261" s="11">
        <f>J1261/86400+DATE(1970,1,1)</f>
        <v>41766.970648148148</v>
      </c>
      <c r="T1261" s="11">
        <f>I1261/86400+DATE(1970,1,1)</f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19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7">
        <f>IF(L1262&gt;0,E1262/L1262,0)</f>
        <v>50.689189189189186</v>
      </c>
      <c r="Q1262" t="s">
        <v>8325</v>
      </c>
      <c r="R1262" t="s">
        <v>8326</v>
      </c>
      <c r="S1262" s="11">
        <f>J1262/86400+DATE(1970,1,1)</f>
        <v>41666.842824074076</v>
      </c>
      <c r="T1262" s="11">
        <f>I1262/86400+DATE(1970,1,1)</f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19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7">
        <f>IF(L1263&gt;0,E1263/L1263,0)</f>
        <v>38.942307692307693</v>
      </c>
      <c r="Q1263" t="s">
        <v>8325</v>
      </c>
      <c r="R1263" t="s">
        <v>8326</v>
      </c>
      <c r="S1263" s="11">
        <f>J1263/86400+DATE(1970,1,1)</f>
        <v>41638.342905092592</v>
      </c>
      <c r="T1263" s="11">
        <f>I1263/86400+DATE(1970,1,1)</f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19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7">
        <f>IF(L1264&gt;0,E1264/L1264,0)</f>
        <v>77.638095238095232</v>
      </c>
      <c r="Q1264" t="s">
        <v>8325</v>
      </c>
      <c r="R1264" t="s">
        <v>8326</v>
      </c>
      <c r="S1264" s="11">
        <f>J1264/86400+DATE(1970,1,1)</f>
        <v>41656.762638888889</v>
      </c>
      <c r="T1264" s="11">
        <f>I1264/86400+DATE(1970,1,1)</f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19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7">
        <f>IF(L1265&gt;0,E1265/L1265,0)</f>
        <v>43.536585365853661</v>
      </c>
      <c r="Q1265" t="s">
        <v>8325</v>
      </c>
      <c r="R1265" t="s">
        <v>8326</v>
      </c>
      <c r="S1265" s="11">
        <f>J1265/86400+DATE(1970,1,1)</f>
        <v>41692.084143518521</v>
      </c>
      <c r="T1265" s="11">
        <f>I1265/86400+DATE(1970,1,1)</f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19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7">
        <f>IF(L1266&gt;0,E1266/L1266,0)</f>
        <v>31.823529411764707</v>
      </c>
      <c r="Q1266" t="s">
        <v>8325</v>
      </c>
      <c r="R1266" t="s">
        <v>8326</v>
      </c>
      <c r="S1266" s="11">
        <f>J1266/86400+DATE(1970,1,1)</f>
        <v>41547.662997685184</v>
      </c>
      <c r="T1266" s="11">
        <f>I1266/86400+DATE(1970,1,1)</f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19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7">
        <f>IF(L1267&gt;0,E1267/L1267,0)</f>
        <v>63.184393939393942</v>
      </c>
      <c r="Q1267" t="s">
        <v>8325</v>
      </c>
      <c r="R1267" t="s">
        <v>8326</v>
      </c>
      <c r="S1267" s="11">
        <f>J1267/86400+DATE(1970,1,1)</f>
        <v>40465.655266203699</v>
      </c>
      <c r="T1267" s="11">
        <f>I1267/86400+DATE(1970,1,1)</f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19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7">
        <f>IF(L1268&gt;0,E1268/L1268,0)</f>
        <v>190.9</v>
      </c>
      <c r="Q1268" t="s">
        <v>8325</v>
      </c>
      <c r="R1268" t="s">
        <v>8326</v>
      </c>
      <c r="S1268" s="11">
        <f>J1268/86400+DATE(1970,1,1)</f>
        <v>41620.87667824074</v>
      </c>
      <c r="T1268" s="11">
        <f>I1268/86400+DATE(1970,1,1)</f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19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7">
        <f>IF(L1269&gt;0,E1269/L1269,0)</f>
        <v>140.85534591194968</v>
      </c>
      <c r="Q1269" t="s">
        <v>8325</v>
      </c>
      <c r="R1269" t="s">
        <v>8326</v>
      </c>
      <c r="S1269" s="11">
        <f>J1269/86400+DATE(1970,1,1)</f>
        <v>41449.585162037038</v>
      </c>
      <c r="T1269" s="11">
        <f>I1269/86400+DATE(1970,1,1)</f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19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7">
        <f>IF(L1270&gt;0,E1270/L1270,0)</f>
        <v>76.92307692307692</v>
      </c>
      <c r="Q1270" t="s">
        <v>8325</v>
      </c>
      <c r="R1270" t="s">
        <v>8326</v>
      </c>
      <c r="S1270" s="11">
        <f>J1270/86400+DATE(1970,1,1)</f>
        <v>41507.845451388886</v>
      </c>
      <c r="T1270" s="11">
        <f>I1270/86400+DATE(1970,1,1)</f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19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7">
        <f>IF(L1271&gt;0,E1271/L1271,0)</f>
        <v>99.15533980582525</v>
      </c>
      <c r="Q1271" t="s">
        <v>8325</v>
      </c>
      <c r="R1271" t="s">
        <v>8326</v>
      </c>
      <c r="S1271" s="11">
        <f>J1271/86400+DATE(1970,1,1)</f>
        <v>42445.823055555556</v>
      </c>
      <c r="T1271" s="11">
        <f>I1271/86400+DATE(1970,1,1)</f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19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7">
        <f>IF(L1272&gt;0,E1272/L1272,0)</f>
        <v>67.881656804733723</v>
      </c>
      <c r="Q1272" t="s">
        <v>8325</v>
      </c>
      <c r="R1272" t="s">
        <v>8326</v>
      </c>
      <c r="S1272" s="11">
        <f>J1272/86400+DATE(1970,1,1)</f>
        <v>40933.85696759259</v>
      </c>
      <c r="T1272" s="11">
        <f>I1272/86400+DATE(1970,1,1)</f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19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7">
        <f>IF(L1273&gt;0,E1273/L1273,0)</f>
        <v>246.29032258064515</v>
      </c>
      <c r="Q1273" t="s">
        <v>8325</v>
      </c>
      <c r="R1273" t="s">
        <v>8326</v>
      </c>
      <c r="S1273" s="11">
        <f>J1273/86400+DATE(1970,1,1)</f>
        <v>41561.683553240742</v>
      </c>
      <c r="T1273" s="11">
        <f>I1273/86400+DATE(1970,1,1)</f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19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7">
        <f>IF(L1274&gt;0,E1274/L1274,0)</f>
        <v>189.28571428571428</v>
      </c>
      <c r="Q1274" t="s">
        <v>8325</v>
      </c>
      <c r="R1274" t="s">
        <v>8326</v>
      </c>
      <c r="S1274" s="11">
        <f>J1274/86400+DATE(1970,1,1)</f>
        <v>40274.745127314818</v>
      </c>
      <c r="T1274" s="11">
        <f>I1274/86400+DATE(1970,1,1)</f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19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7">
        <f>IF(L1275&gt;0,E1275/L1275,0)</f>
        <v>76.666666666666671</v>
      </c>
      <c r="Q1275" t="s">
        <v>8325</v>
      </c>
      <c r="R1275" t="s">
        <v>8326</v>
      </c>
      <c r="S1275" s="11">
        <f>J1275/86400+DATE(1970,1,1)</f>
        <v>41852.730219907404</v>
      </c>
      <c r="T1275" s="11">
        <f>I1275/86400+DATE(1970,1,1)</f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19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7">
        <f>IF(L1276&gt;0,E1276/L1276,0)</f>
        <v>82.963254817987149</v>
      </c>
      <c r="Q1276" t="s">
        <v>8325</v>
      </c>
      <c r="R1276" t="s">
        <v>8326</v>
      </c>
      <c r="S1276" s="11">
        <f>J1276/86400+DATE(1970,1,1)</f>
        <v>41116.690104166664</v>
      </c>
      <c r="T1276" s="11">
        <f>I1276/86400+DATE(1970,1,1)</f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19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7">
        <f>IF(L1277&gt;0,E1277/L1277,0)</f>
        <v>62.522107969151669</v>
      </c>
      <c r="Q1277" t="s">
        <v>8325</v>
      </c>
      <c r="R1277" t="s">
        <v>8326</v>
      </c>
      <c r="S1277" s="11">
        <f>J1277/86400+DATE(1970,1,1)</f>
        <v>41458.867905092593</v>
      </c>
      <c r="T1277" s="11">
        <f>I1277/86400+DATE(1970,1,1)</f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19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7">
        <f>IF(L1278&gt;0,E1278/L1278,0)</f>
        <v>46.06808823529412</v>
      </c>
      <c r="Q1278" t="s">
        <v>8325</v>
      </c>
      <c r="R1278" t="s">
        <v>8326</v>
      </c>
      <c r="S1278" s="11">
        <f>J1278/86400+DATE(1970,1,1)</f>
        <v>40007.704247685186</v>
      </c>
      <c r="T1278" s="11">
        <f>I1278/86400+DATE(1970,1,1)</f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19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7">
        <f>IF(L1279&gt;0,E1279/L1279,0)</f>
        <v>38.543946731234868</v>
      </c>
      <c r="Q1279" t="s">
        <v>8325</v>
      </c>
      <c r="R1279" t="s">
        <v>8326</v>
      </c>
      <c r="S1279" s="11">
        <f>J1279/86400+DATE(1970,1,1)</f>
        <v>41121.561886574076</v>
      </c>
      <c r="T1279" s="11">
        <f>I1279/86400+DATE(1970,1,1)</f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19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7">
        <f>IF(L1280&gt;0,E1280/L1280,0)</f>
        <v>53.005263157894738</v>
      </c>
      <c r="Q1280" t="s">
        <v>8325</v>
      </c>
      <c r="R1280" t="s">
        <v>8326</v>
      </c>
      <c r="S1280" s="11">
        <f>J1280/86400+DATE(1970,1,1)</f>
        <v>41786.555162037039</v>
      </c>
      <c r="T1280" s="11">
        <f>I1280/86400+DATE(1970,1,1)</f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19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7">
        <f>IF(L1281&gt;0,E1281/L1281,0)</f>
        <v>73.355396825396824</v>
      </c>
      <c r="Q1281" t="s">
        <v>8325</v>
      </c>
      <c r="R1281" t="s">
        <v>8326</v>
      </c>
      <c r="S1281" s="11">
        <f>J1281/86400+DATE(1970,1,1)</f>
        <v>41682.099189814813</v>
      </c>
      <c r="T1281" s="11">
        <f>I1281/86400+DATE(1970,1,1)</f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19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7">
        <f>IF(L1282&gt;0,E1282/L1282,0)</f>
        <v>127.97523076923076</v>
      </c>
      <c r="Q1282" t="s">
        <v>8325</v>
      </c>
      <c r="R1282" t="s">
        <v>8326</v>
      </c>
      <c r="S1282" s="11">
        <f>J1282/86400+DATE(1970,1,1)</f>
        <v>40513.757569444446</v>
      </c>
      <c r="T1282" s="11">
        <f>I1282/86400+DATE(1970,1,1)</f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19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7">
        <f>IF(L1283&gt;0,E1283/L1283,0)</f>
        <v>104.72972972972973</v>
      </c>
      <c r="Q1283" t="s">
        <v>8325</v>
      </c>
      <c r="R1283" t="s">
        <v>8326</v>
      </c>
      <c r="S1283" s="11">
        <f>J1283/86400+DATE(1970,1,1)</f>
        <v>41463.743472222224</v>
      </c>
      <c r="T1283" s="11">
        <f>I1283/86400+DATE(1970,1,1)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19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7">
        <f>IF(L1284&gt;0,E1284/L1284,0)</f>
        <v>67.671532846715323</v>
      </c>
      <c r="Q1284" t="s">
        <v>8325</v>
      </c>
      <c r="R1284" t="s">
        <v>8326</v>
      </c>
      <c r="S1284" s="11">
        <f>J1284/86400+DATE(1970,1,1)</f>
        <v>41586.475173611107</v>
      </c>
      <c r="T1284" s="11">
        <f>I1284/86400+DATE(1970,1,1)</f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19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7">
        <f>IF(L1285&gt;0,E1285/L1285,0)</f>
        <v>95.931818181818187</v>
      </c>
      <c r="Q1285" t="s">
        <v>8325</v>
      </c>
      <c r="R1285" t="s">
        <v>8326</v>
      </c>
      <c r="S1285" s="11">
        <f>J1285/86400+DATE(1970,1,1)</f>
        <v>41320.717465277776</v>
      </c>
      <c r="T1285" s="11">
        <f>I1285/86400+DATE(1970,1,1)</f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19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7">
        <f>IF(L1286&gt;0,E1286/L1286,0)</f>
        <v>65.161290322580641</v>
      </c>
      <c r="Q1286" t="s">
        <v>8317</v>
      </c>
      <c r="R1286" t="s">
        <v>8318</v>
      </c>
      <c r="S1286" s="11">
        <f>J1286/86400+DATE(1970,1,1)</f>
        <v>42712.23474537037</v>
      </c>
      <c r="T1286" s="11">
        <f>I1286/86400+DATE(1970,1,1)</f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19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7">
        <f>IF(L1287&gt;0,E1287/L1287,0)</f>
        <v>32.269841269841272</v>
      </c>
      <c r="Q1287" t="s">
        <v>8317</v>
      </c>
      <c r="R1287" t="s">
        <v>8318</v>
      </c>
      <c r="S1287" s="11">
        <f>J1287/86400+DATE(1970,1,1)</f>
        <v>42160.583043981482</v>
      </c>
      <c r="T1287" s="11">
        <f>I1287/86400+DATE(1970,1,1)</f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19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7">
        <f>IF(L1288&gt;0,E1288/L1288,0)</f>
        <v>81.25</v>
      </c>
      <c r="Q1288" t="s">
        <v>8317</v>
      </c>
      <c r="R1288" t="s">
        <v>8318</v>
      </c>
      <c r="S1288" s="11">
        <f>J1288/86400+DATE(1970,1,1)</f>
        <v>42039.384571759263</v>
      </c>
      <c r="T1288" s="11">
        <f>I1288/86400+DATE(1970,1,1)</f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19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7">
        <f>IF(L1289&gt;0,E1289/L1289,0)</f>
        <v>24.2</v>
      </c>
      <c r="Q1289" t="s">
        <v>8317</v>
      </c>
      <c r="R1289" t="s">
        <v>8318</v>
      </c>
      <c r="S1289" s="11">
        <f>J1289/86400+DATE(1970,1,1)</f>
        <v>42107.621018518519</v>
      </c>
      <c r="T1289" s="11">
        <f>I1289/86400+DATE(1970,1,1)</f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19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7">
        <f>IF(L1290&gt;0,E1290/L1290,0)</f>
        <v>65.868852459016395</v>
      </c>
      <c r="Q1290" t="s">
        <v>8317</v>
      </c>
      <c r="R1290" t="s">
        <v>8318</v>
      </c>
      <c r="S1290" s="11">
        <f>J1290/86400+DATE(1970,1,1)</f>
        <v>42561.154664351852</v>
      </c>
      <c r="T1290" s="11">
        <f>I1290/86400+DATE(1970,1,1)</f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19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7">
        <f>IF(L1291&gt;0,E1291/L1291,0)</f>
        <v>36.07692307692308</v>
      </c>
      <c r="Q1291" t="s">
        <v>8317</v>
      </c>
      <c r="R1291" t="s">
        <v>8318</v>
      </c>
      <c r="S1291" s="11">
        <f>J1291/86400+DATE(1970,1,1)</f>
        <v>42709.134780092594</v>
      </c>
      <c r="T1291" s="11">
        <f>I1291/86400+DATE(1970,1,1)</f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19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7">
        <f>IF(L1292&gt;0,E1292/L1292,0)</f>
        <v>44.186046511627907</v>
      </c>
      <c r="Q1292" t="s">
        <v>8317</v>
      </c>
      <c r="R1292" t="s">
        <v>8318</v>
      </c>
      <c r="S1292" s="11">
        <f>J1292/86400+DATE(1970,1,1)</f>
        <v>42086.614942129629</v>
      </c>
      <c r="T1292" s="11">
        <f>I1292/86400+DATE(1970,1,1)</f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19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7">
        <f>IF(L1293&gt;0,E1293/L1293,0)</f>
        <v>104.07142857142857</v>
      </c>
      <c r="Q1293" t="s">
        <v>8317</v>
      </c>
      <c r="R1293" t="s">
        <v>8318</v>
      </c>
      <c r="S1293" s="11">
        <f>J1293/86400+DATE(1970,1,1)</f>
        <v>42064.652673611112</v>
      </c>
      <c r="T1293" s="11">
        <f>I1293/86400+DATE(1970,1,1)</f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19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7">
        <f>IF(L1294&gt;0,E1294/L1294,0)</f>
        <v>35.96153846153846</v>
      </c>
      <c r="Q1294" t="s">
        <v>8317</v>
      </c>
      <c r="R1294" t="s">
        <v>8318</v>
      </c>
      <c r="S1294" s="11">
        <f>J1294/86400+DATE(1970,1,1)</f>
        <v>42256.764212962968</v>
      </c>
      <c r="T1294" s="11">
        <f>I1294/86400+DATE(1970,1,1)</f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19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7">
        <f>IF(L1295&gt;0,E1295/L1295,0)</f>
        <v>127.79166666666667</v>
      </c>
      <c r="Q1295" t="s">
        <v>8317</v>
      </c>
      <c r="R1295" t="s">
        <v>8318</v>
      </c>
      <c r="S1295" s="11">
        <f>J1295/86400+DATE(1970,1,1)</f>
        <v>42292.701053240744</v>
      </c>
      <c r="T1295" s="11">
        <f>I1295/86400+DATE(1970,1,1)</f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19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7">
        <f>IF(L1296&gt;0,E1296/L1296,0)</f>
        <v>27.727272727272727</v>
      </c>
      <c r="Q1296" t="s">
        <v>8317</v>
      </c>
      <c r="R1296" t="s">
        <v>8318</v>
      </c>
      <c r="S1296" s="11">
        <f>J1296/86400+DATE(1970,1,1)</f>
        <v>42278.453668981485</v>
      </c>
      <c r="T1296" s="11">
        <f>I1296/86400+DATE(1970,1,1)</f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19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7">
        <f>IF(L1297&gt;0,E1297/L1297,0)</f>
        <v>39.828125</v>
      </c>
      <c r="Q1297" t="s">
        <v>8317</v>
      </c>
      <c r="R1297" t="s">
        <v>8318</v>
      </c>
      <c r="S1297" s="11">
        <f>J1297/86400+DATE(1970,1,1)</f>
        <v>42184.572881944448</v>
      </c>
      <c r="T1297" s="11">
        <f>I1297/86400+DATE(1970,1,1)</f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19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7">
        <f>IF(L1298&gt;0,E1298/L1298,0)</f>
        <v>52.173913043478258</v>
      </c>
      <c r="Q1298" t="s">
        <v>8317</v>
      </c>
      <c r="R1298" t="s">
        <v>8318</v>
      </c>
      <c r="S1298" s="11">
        <f>J1298/86400+DATE(1970,1,1)</f>
        <v>42423.050613425927</v>
      </c>
      <c r="T1298" s="11">
        <f>I1298/86400+DATE(1970,1,1)</f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19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7">
        <f>IF(L1299&gt;0,E1299/L1299,0)</f>
        <v>92.037815126050418</v>
      </c>
      <c r="Q1299" t="s">
        <v>8317</v>
      </c>
      <c r="R1299" t="s">
        <v>8318</v>
      </c>
      <c r="S1299" s="11">
        <f>J1299/86400+DATE(1970,1,1)</f>
        <v>42461.747199074074</v>
      </c>
      <c r="T1299" s="11">
        <f>I1299/86400+DATE(1970,1,1)</f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19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7">
        <f>IF(L1300&gt;0,E1300/L1300,0)</f>
        <v>63.424242424242422</v>
      </c>
      <c r="Q1300" t="s">
        <v>8317</v>
      </c>
      <c r="R1300" t="s">
        <v>8318</v>
      </c>
      <c r="S1300" s="11">
        <f>J1300/86400+DATE(1970,1,1)</f>
        <v>42458.680925925924</v>
      </c>
      <c r="T1300" s="11">
        <f>I1300/86400+DATE(1970,1,1)</f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19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7">
        <f>IF(L1301&gt;0,E1301/L1301,0)</f>
        <v>135.625</v>
      </c>
      <c r="Q1301" t="s">
        <v>8317</v>
      </c>
      <c r="R1301" t="s">
        <v>8318</v>
      </c>
      <c r="S1301" s="11">
        <f>J1301/86400+DATE(1970,1,1)</f>
        <v>42169.814340277779</v>
      </c>
      <c r="T1301" s="11">
        <f>I1301/86400+DATE(1970,1,1)</f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19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7">
        <f>IF(L1302&gt;0,E1302/L1302,0)</f>
        <v>168.75</v>
      </c>
      <c r="Q1302" t="s">
        <v>8317</v>
      </c>
      <c r="R1302" t="s">
        <v>8318</v>
      </c>
      <c r="S1302" s="11">
        <f>J1302/86400+DATE(1970,1,1)</f>
        <v>42483.675208333334</v>
      </c>
      <c r="T1302" s="11">
        <f>I1302/86400+DATE(1970,1,1)</f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19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7">
        <f>IF(L1303&gt;0,E1303/L1303,0)</f>
        <v>70.862068965517238</v>
      </c>
      <c r="Q1303" t="s">
        <v>8317</v>
      </c>
      <c r="R1303" t="s">
        <v>8318</v>
      </c>
      <c r="S1303" s="11">
        <f>J1303/86400+DATE(1970,1,1)</f>
        <v>42195.749745370369</v>
      </c>
      <c r="T1303" s="11">
        <f>I1303/86400+DATE(1970,1,1)</f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19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7">
        <f>IF(L1304&gt;0,E1304/L1304,0)</f>
        <v>50</v>
      </c>
      <c r="Q1304" t="s">
        <v>8317</v>
      </c>
      <c r="R1304" t="s">
        <v>8318</v>
      </c>
      <c r="S1304" s="11">
        <f>J1304/86400+DATE(1970,1,1)</f>
        <v>42675.057997685188</v>
      </c>
      <c r="T1304" s="11">
        <f>I1304/86400+DATE(1970,1,1)</f>
        <v>42705.099664351852</v>
      </c>
    </row>
    <row r="1305" spans="1:20" ht="45" x14ac:dyDescent="0.25">
      <c r="A1305">
        <v>1303</v>
      </c>
      <c r="B1305" s="1" t="s">
        <v>1304</v>
      </c>
      <c r="C1305" s="1" t="s">
        <v>5413</v>
      </c>
      <c r="D1305" s="19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7">
        <f>IF(L1305&gt;0,E1305/L1305,0)</f>
        <v>42.214166666666671</v>
      </c>
      <c r="Q1305" t="s">
        <v>8317</v>
      </c>
      <c r="R1305" t="s">
        <v>8318</v>
      </c>
      <c r="S1305" s="11">
        <f>J1305/86400+DATE(1970,1,1)</f>
        <v>42566.441203703704</v>
      </c>
      <c r="T1305" s="11">
        <f>I1305/86400+DATE(1970,1,1)</f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19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7">
        <f>IF(L1306&gt;0,E1306/L1306,0)</f>
        <v>152.41346153846155</v>
      </c>
      <c r="Q1306" t="s">
        <v>8319</v>
      </c>
      <c r="R1306" t="s">
        <v>8321</v>
      </c>
      <c r="S1306" s="11">
        <f>J1306/86400+DATE(1970,1,1)</f>
        <v>42747.194502314815</v>
      </c>
      <c r="T1306" s="11">
        <f>I1306/86400+DATE(1970,1,1)</f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19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7">
        <f>IF(L1307&gt;0,E1307/L1307,0)</f>
        <v>90.616279069767444</v>
      </c>
      <c r="Q1307" t="s">
        <v>8319</v>
      </c>
      <c r="R1307" t="s">
        <v>8321</v>
      </c>
      <c r="S1307" s="11">
        <f>J1307/86400+DATE(1970,1,1)</f>
        <v>42543.665601851855</v>
      </c>
      <c r="T1307" s="11">
        <f>I1307/86400+DATE(1970,1,1)</f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19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7">
        <f>IF(L1308&gt;0,E1308/L1308,0)</f>
        <v>201.60393258426967</v>
      </c>
      <c r="Q1308" t="s">
        <v>8319</v>
      </c>
      <c r="R1308" t="s">
        <v>8321</v>
      </c>
      <c r="S1308" s="11">
        <f>J1308/86400+DATE(1970,1,1)</f>
        <v>41947.457569444443</v>
      </c>
      <c r="T1308" s="11">
        <f>I1308/86400+DATE(1970,1,1)</f>
        <v>41977.457569444443</v>
      </c>
    </row>
    <row r="1309" spans="1:20" ht="45" x14ac:dyDescent="0.25">
      <c r="A1309">
        <v>1307</v>
      </c>
      <c r="B1309" s="1" t="s">
        <v>1308</v>
      </c>
      <c r="C1309" s="1" t="s">
        <v>5417</v>
      </c>
      <c r="D1309" s="19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7">
        <f>IF(L1309&gt;0,E1309/L1309,0)</f>
        <v>127.93333333333334</v>
      </c>
      <c r="Q1309" t="s">
        <v>8319</v>
      </c>
      <c r="R1309" t="s">
        <v>8321</v>
      </c>
      <c r="S1309" s="11">
        <f>J1309/86400+DATE(1970,1,1)</f>
        <v>42387.503229166672</v>
      </c>
      <c r="T1309" s="11">
        <f>I1309/86400+DATE(1970,1,1)</f>
        <v>42417.503229166672</v>
      </c>
    </row>
    <row r="1310" spans="1:20" ht="45" x14ac:dyDescent="0.25">
      <c r="A1310">
        <v>1308</v>
      </c>
      <c r="B1310" s="1" t="s">
        <v>1309</v>
      </c>
      <c r="C1310" s="1" t="s">
        <v>5418</v>
      </c>
      <c r="D1310" s="19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7">
        <f>IF(L1310&gt;0,E1310/L1310,0)</f>
        <v>29.894736842105264</v>
      </c>
      <c r="Q1310" t="s">
        <v>8319</v>
      </c>
      <c r="R1310" t="s">
        <v>8321</v>
      </c>
      <c r="S1310" s="11">
        <f>J1310/86400+DATE(1970,1,1)</f>
        <v>42611.613564814819</v>
      </c>
      <c r="T1310" s="11">
        <f>I1310/86400+DATE(1970,1,1)</f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19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7">
        <f>IF(L1311&gt;0,E1311/L1311,0)</f>
        <v>367.97142857142859</v>
      </c>
      <c r="Q1311" t="s">
        <v>8319</v>
      </c>
      <c r="R1311" t="s">
        <v>8321</v>
      </c>
      <c r="S1311" s="11">
        <f>J1311/86400+DATE(1970,1,1)</f>
        <v>42257.882731481484</v>
      </c>
      <c r="T1311" s="11">
        <f>I1311/86400+DATE(1970,1,1)</f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19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7">
        <f>IF(L1312&gt;0,E1312/L1312,0)</f>
        <v>129.16666666666666</v>
      </c>
      <c r="Q1312" t="s">
        <v>8319</v>
      </c>
      <c r="R1312" t="s">
        <v>8321</v>
      </c>
      <c r="S1312" s="11">
        <f>J1312/86400+DATE(1970,1,1)</f>
        <v>42556.667245370365</v>
      </c>
      <c r="T1312" s="11">
        <f>I1312/86400+DATE(1970,1,1)</f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19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7">
        <f>IF(L1313&gt;0,E1313/L1313,0)</f>
        <v>800.7</v>
      </c>
      <c r="Q1313" t="s">
        <v>8319</v>
      </c>
      <c r="R1313" t="s">
        <v>8321</v>
      </c>
      <c r="S1313" s="11">
        <f>J1313/86400+DATE(1970,1,1)</f>
        <v>42669.802303240736</v>
      </c>
      <c r="T1313" s="11">
        <f>I1313/86400+DATE(1970,1,1)</f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19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7">
        <f>IF(L1314&gt;0,E1314/L1314,0)</f>
        <v>28</v>
      </c>
      <c r="Q1314" t="s">
        <v>8319</v>
      </c>
      <c r="R1314" t="s">
        <v>8321</v>
      </c>
      <c r="S1314" s="11">
        <f>J1314/86400+DATE(1970,1,1)</f>
        <v>42082.702800925923</v>
      </c>
      <c r="T1314" s="11">
        <f>I1314/86400+DATE(1970,1,1)</f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19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7">
        <f>IF(L1315&gt;0,E1315/L1315,0)</f>
        <v>102.01639344262296</v>
      </c>
      <c r="Q1315" t="s">
        <v>8319</v>
      </c>
      <c r="R1315" t="s">
        <v>8321</v>
      </c>
      <c r="S1315" s="11">
        <f>J1315/86400+DATE(1970,1,1)</f>
        <v>42402.709652777776</v>
      </c>
      <c r="T1315" s="11">
        <f>I1315/86400+DATE(1970,1,1)</f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19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7">
        <f>IF(L1316&gt;0,E1316/L1316,0)</f>
        <v>184.36363636363637</v>
      </c>
      <c r="Q1316" t="s">
        <v>8319</v>
      </c>
      <c r="R1316" t="s">
        <v>8321</v>
      </c>
      <c r="S1316" s="11">
        <f>J1316/86400+DATE(1970,1,1)</f>
        <v>42604.669675925921</v>
      </c>
      <c r="T1316" s="11">
        <f>I1316/86400+DATE(1970,1,1)</f>
        <v>42664.669675925921</v>
      </c>
    </row>
    <row r="1317" spans="1:20" ht="45" x14ac:dyDescent="0.25">
      <c r="A1317">
        <v>1315</v>
      </c>
      <c r="B1317" s="1" t="s">
        <v>1316</v>
      </c>
      <c r="C1317" s="1" t="s">
        <v>5425</v>
      </c>
      <c r="D1317" s="19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7">
        <f>IF(L1317&gt;0,E1317/L1317,0)</f>
        <v>162.91935483870967</v>
      </c>
      <c r="Q1317" t="s">
        <v>8319</v>
      </c>
      <c r="R1317" t="s">
        <v>8321</v>
      </c>
      <c r="S1317" s="11">
        <f>J1317/86400+DATE(1970,1,1)</f>
        <v>42278.498240740737</v>
      </c>
      <c r="T1317" s="11">
        <f>I1317/86400+DATE(1970,1,1)</f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19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7">
        <f>IF(L1318&gt;0,E1318/L1318,0)</f>
        <v>1</v>
      </c>
      <c r="Q1318" t="s">
        <v>8319</v>
      </c>
      <c r="R1318" t="s">
        <v>8321</v>
      </c>
      <c r="S1318" s="11">
        <f>J1318/86400+DATE(1970,1,1)</f>
        <v>42393.961909722224</v>
      </c>
      <c r="T1318" s="11">
        <f>I1318/86400+DATE(1970,1,1)</f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19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7">
        <f>IF(L1319&gt;0,E1319/L1319,0)</f>
        <v>603.52631578947364</v>
      </c>
      <c r="Q1319" t="s">
        <v>8319</v>
      </c>
      <c r="R1319" t="s">
        <v>8321</v>
      </c>
      <c r="S1319" s="11">
        <f>J1319/86400+DATE(1970,1,1)</f>
        <v>42520.235486111109</v>
      </c>
      <c r="T1319" s="11">
        <f>I1319/86400+DATE(1970,1,1)</f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19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7">
        <f>IF(L1320&gt;0,E1320/L1320,0)</f>
        <v>45.407407407407405</v>
      </c>
      <c r="Q1320" t="s">
        <v>8319</v>
      </c>
      <c r="R1320" t="s">
        <v>8321</v>
      </c>
      <c r="S1320" s="11">
        <f>J1320/86400+DATE(1970,1,1)</f>
        <v>41985.043657407412</v>
      </c>
      <c r="T1320" s="11">
        <f>I1320/86400+DATE(1970,1,1)</f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19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7">
        <f>IF(L1321&gt;0,E1321/L1321,0)</f>
        <v>97.333333333333329</v>
      </c>
      <c r="Q1321" t="s">
        <v>8319</v>
      </c>
      <c r="R1321" t="s">
        <v>8321</v>
      </c>
      <c r="S1321" s="11">
        <f>J1321/86400+DATE(1970,1,1)</f>
        <v>41816.812094907407</v>
      </c>
      <c r="T1321" s="11">
        <f>I1321/86400+DATE(1970,1,1)</f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19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7">
        <f>IF(L1322&gt;0,E1322/L1322,0)</f>
        <v>167.66666666666666</v>
      </c>
      <c r="Q1322" t="s">
        <v>8319</v>
      </c>
      <c r="R1322" t="s">
        <v>8321</v>
      </c>
      <c r="S1322" s="11">
        <f>J1322/86400+DATE(1970,1,1)</f>
        <v>42705.690347222218</v>
      </c>
      <c r="T1322" s="11">
        <f>I1322/86400+DATE(1970,1,1)</f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19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7">
        <f>IF(L1323&gt;0,E1323/L1323,0)</f>
        <v>859.85714285714289</v>
      </c>
      <c r="Q1323" t="s">
        <v>8319</v>
      </c>
      <c r="R1323" t="s">
        <v>8321</v>
      </c>
      <c r="S1323" s="11">
        <f>J1323/86400+DATE(1970,1,1)</f>
        <v>42697.74927083333</v>
      </c>
      <c r="T1323" s="11">
        <f>I1323/86400+DATE(1970,1,1)</f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19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7">
        <f>IF(L1324&gt;0,E1324/L1324,0)</f>
        <v>26.5</v>
      </c>
      <c r="Q1324" t="s">
        <v>8319</v>
      </c>
      <c r="R1324" t="s">
        <v>8321</v>
      </c>
      <c r="S1324" s="11">
        <f>J1324/86400+DATE(1970,1,1)</f>
        <v>42115.656539351854</v>
      </c>
      <c r="T1324" s="11">
        <f>I1324/86400+DATE(1970,1,1)</f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19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7">
        <f>IF(L1325&gt;0,E1325/L1325,0)</f>
        <v>30.272727272727273</v>
      </c>
      <c r="Q1325" t="s">
        <v>8319</v>
      </c>
      <c r="R1325" t="s">
        <v>8321</v>
      </c>
      <c r="S1325" s="11">
        <f>J1325/86400+DATE(1970,1,1)</f>
        <v>42451.698449074072</v>
      </c>
      <c r="T1325" s="11">
        <f>I1325/86400+DATE(1970,1,1)</f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19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7">
        <f>IF(L1326&gt;0,E1326/L1326,0)</f>
        <v>54.666666666666664</v>
      </c>
      <c r="Q1326" t="s">
        <v>8319</v>
      </c>
      <c r="R1326" t="s">
        <v>8321</v>
      </c>
      <c r="S1326" s="11">
        <f>J1326/86400+DATE(1970,1,1)</f>
        <v>42626.633703703701</v>
      </c>
      <c r="T1326" s="11">
        <f>I1326/86400+DATE(1970,1,1)</f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19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7">
        <f>IF(L1327&gt;0,E1327/L1327,0)</f>
        <v>60.75</v>
      </c>
      <c r="Q1327" t="s">
        <v>8319</v>
      </c>
      <c r="R1327" t="s">
        <v>8321</v>
      </c>
      <c r="S1327" s="11">
        <f>J1327/86400+DATE(1970,1,1)</f>
        <v>42704.086053240739</v>
      </c>
      <c r="T1327" s="11">
        <f>I1327/86400+DATE(1970,1,1)</f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19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7">
        <f>IF(L1328&gt;0,E1328/L1328,0)</f>
        <v>102.72727272727273</v>
      </c>
      <c r="Q1328" t="s">
        <v>8319</v>
      </c>
      <c r="R1328" t="s">
        <v>8321</v>
      </c>
      <c r="S1328" s="11">
        <f>J1328/86400+DATE(1970,1,1)</f>
        <v>41974.791990740741</v>
      </c>
      <c r="T1328" s="11">
        <f>I1328/86400+DATE(1970,1,1)</f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19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7">
        <f>IF(L1329&gt;0,E1329/L1329,0)</f>
        <v>41.585365853658537</v>
      </c>
      <c r="Q1329" t="s">
        <v>8319</v>
      </c>
      <c r="R1329" t="s">
        <v>8321</v>
      </c>
      <c r="S1329" s="11">
        <f>J1329/86400+DATE(1970,1,1)</f>
        <v>42123.678645833337</v>
      </c>
      <c r="T1329" s="11">
        <f>I1329/86400+DATE(1970,1,1)</f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19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7">
        <f>IF(L1330&gt;0,E1330/L1330,0)</f>
        <v>116.53333333333333</v>
      </c>
      <c r="Q1330" t="s">
        <v>8319</v>
      </c>
      <c r="R1330" t="s">
        <v>8321</v>
      </c>
      <c r="S1330" s="11">
        <f>J1330/86400+DATE(1970,1,1)</f>
        <v>42612.642754629633</v>
      </c>
      <c r="T1330" s="11">
        <f>I1330/86400+DATE(1970,1,1)</f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19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7">
        <f>IF(L1331&gt;0,E1331/L1331,0)</f>
        <v>45.333333333333336</v>
      </c>
      <c r="Q1331" t="s">
        <v>8319</v>
      </c>
      <c r="R1331" t="s">
        <v>8321</v>
      </c>
      <c r="S1331" s="11">
        <f>J1331/86400+DATE(1970,1,1)</f>
        <v>41935.221585648149</v>
      </c>
      <c r="T1331" s="11">
        <f>I1331/86400+DATE(1970,1,1)</f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19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7">
        <f>IF(L1332&gt;0,E1332/L1332,0)</f>
        <v>157.46</v>
      </c>
      <c r="Q1332" t="s">
        <v>8319</v>
      </c>
      <c r="R1332" t="s">
        <v>8321</v>
      </c>
      <c r="S1332" s="11">
        <f>J1332/86400+DATE(1970,1,1)</f>
        <v>42522.276724537034</v>
      </c>
      <c r="T1332" s="11">
        <f>I1332/86400+DATE(1970,1,1)</f>
        <v>42553.166666666672</v>
      </c>
    </row>
    <row r="1333" spans="1:20" ht="60" x14ac:dyDescent="0.25">
      <c r="A1333">
        <v>1331</v>
      </c>
      <c r="B1333" s="1" t="s">
        <v>1332</v>
      </c>
      <c r="C1333" s="1" t="s">
        <v>5441</v>
      </c>
      <c r="D1333" s="19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7">
        <f>IF(L1333&gt;0,E1333/L1333,0)</f>
        <v>100.5</v>
      </c>
      <c r="Q1333" t="s">
        <v>8319</v>
      </c>
      <c r="R1333" t="s">
        <v>8321</v>
      </c>
      <c r="S1333" s="11">
        <f>J1333/86400+DATE(1970,1,1)</f>
        <v>42569.50409722222</v>
      </c>
      <c r="T1333" s="11">
        <f>I1333/86400+DATE(1970,1,1)</f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19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7">
        <f>IF(L1334&gt;0,E1334/L1334,0)</f>
        <v>0</v>
      </c>
      <c r="Q1334" t="s">
        <v>8319</v>
      </c>
      <c r="R1334" t="s">
        <v>8321</v>
      </c>
      <c r="S1334" s="11">
        <f>J1334/86400+DATE(1970,1,1)</f>
        <v>42732.060277777782</v>
      </c>
      <c r="T1334" s="11">
        <f>I1334/86400+DATE(1970,1,1)</f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19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7">
        <f>IF(L1335&gt;0,E1335/L1335,0)</f>
        <v>0</v>
      </c>
      <c r="Q1335" t="s">
        <v>8319</v>
      </c>
      <c r="R1335" t="s">
        <v>8321</v>
      </c>
      <c r="S1335" s="11">
        <f>J1335/86400+DATE(1970,1,1)</f>
        <v>41806.106770833336</v>
      </c>
      <c r="T1335" s="11">
        <f>I1335/86400+DATE(1970,1,1)</f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19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7">
        <f>IF(L1336&gt;0,E1336/L1336,0)</f>
        <v>51.822463768115945</v>
      </c>
      <c r="Q1336" t="s">
        <v>8319</v>
      </c>
      <c r="R1336" t="s">
        <v>8321</v>
      </c>
      <c r="S1336" s="11">
        <f>J1336/86400+DATE(1970,1,1)</f>
        <v>42410.774155092593</v>
      </c>
      <c r="T1336" s="11">
        <f>I1336/86400+DATE(1970,1,1)</f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19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7">
        <f>IF(L1337&gt;0,E1337/L1337,0)</f>
        <v>308.75</v>
      </c>
      <c r="Q1337" t="s">
        <v>8319</v>
      </c>
      <c r="R1337" t="s">
        <v>8321</v>
      </c>
      <c r="S1337" s="11">
        <f>J1337/86400+DATE(1970,1,1)</f>
        <v>42313.936365740738</v>
      </c>
      <c r="T1337" s="11">
        <f>I1337/86400+DATE(1970,1,1)</f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19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7">
        <f>IF(L1338&gt;0,E1338/L1338,0)</f>
        <v>379.22767857142856</v>
      </c>
      <c r="Q1338" t="s">
        <v>8319</v>
      </c>
      <c r="R1338" t="s">
        <v>8321</v>
      </c>
      <c r="S1338" s="11">
        <f>J1338/86400+DATE(1970,1,1)</f>
        <v>41955.863750000004</v>
      </c>
      <c r="T1338" s="11">
        <f>I1338/86400+DATE(1970,1,1)</f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19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7">
        <f>IF(L1339&gt;0,E1339/L1339,0)</f>
        <v>176.36428571428573</v>
      </c>
      <c r="Q1339" t="s">
        <v>8319</v>
      </c>
      <c r="R1339" t="s">
        <v>8321</v>
      </c>
      <c r="S1339" s="11">
        <f>J1339/86400+DATE(1970,1,1)</f>
        <v>42767.577303240745</v>
      </c>
      <c r="T1339" s="11">
        <f>I1339/86400+DATE(1970,1,1)</f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19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7">
        <f>IF(L1340&gt;0,E1340/L1340,0)</f>
        <v>66.066666666666663</v>
      </c>
      <c r="Q1340" t="s">
        <v>8319</v>
      </c>
      <c r="R1340" t="s">
        <v>8321</v>
      </c>
      <c r="S1340" s="11">
        <f>J1340/86400+DATE(1970,1,1)</f>
        <v>42188.803622685184</v>
      </c>
      <c r="T1340" s="11">
        <f>I1340/86400+DATE(1970,1,1)</f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19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7">
        <f>IF(L1341&gt;0,E1341/L1341,0)</f>
        <v>89.648648648648646</v>
      </c>
      <c r="Q1341" t="s">
        <v>8319</v>
      </c>
      <c r="R1341" t="s">
        <v>8321</v>
      </c>
      <c r="S1341" s="11">
        <f>J1341/86400+DATE(1970,1,1)</f>
        <v>41936.647164351853</v>
      </c>
      <c r="T1341" s="11">
        <f>I1341/86400+DATE(1970,1,1)</f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19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7">
        <f>IF(L1342&gt;0,E1342/L1342,0)</f>
        <v>0</v>
      </c>
      <c r="Q1342" t="s">
        <v>8319</v>
      </c>
      <c r="R1342" t="s">
        <v>8321</v>
      </c>
      <c r="S1342" s="11">
        <f>J1342/86400+DATE(1970,1,1)</f>
        <v>41836.595520833333</v>
      </c>
      <c r="T1342" s="11">
        <f>I1342/86400+DATE(1970,1,1)</f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19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7">
        <f>IF(L1343&gt;0,E1343/L1343,0)</f>
        <v>382.39130434782606</v>
      </c>
      <c r="Q1343" t="s">
        <v>8319</v>
      </c>
      <c r="R1343" t="s">
        <v>8321</v>
      </c>
      <c r="S1343" s="11">
        <f>J1343/86400+DATE(1970,1,1)</f>
        <v>42612.624039351853</v>
      </c>
      <c r="T1343" s="11">
        <f>I1343/86400+DATE(1970,1,1)</f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19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7">
        <f>IF(L1344&gt;0,E1344/L1344,0)</f>
        <v>100</v>
      </c>
      <c r="Q1344" t="s">
        <v>8319</v>
      </c>
      <c r="R1344" t="s">
        <v>8321</v>
      </c>
      <c r="S1344" s="11">
        <f>J1344/86400+DATE(1970,1,1)</f>
        <v>42172.816423611112</v>
      </c>
      <c r="T1344" s="11">
        <f>I1344/86400+DATE(1970,1,1)</f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19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7">
        <f>IF(L1345&gt;0,E1345/L1345,0)</f>
        <v>158.35603715170279</v>
      </c>
      <c r="Q1345" t="s">
        <v>8319</v>
      </c>
      <c r="R1345" t="s">
        <v>8321</v>
      </c>
      <c r="S1345" s="11">
        <f>J1345/86400+DATE(1970,1,1)</f>
        <v>42542.526423611111</v>
      </c>
      <c r="T1345" s="11">
        <f>I1345/86400+DATE(1970,1,1)</f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19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7">
        <f>IF(L1346&gt;0,E1346/L1346,0)</f>
        <v>40.762589928057551</v>
      </c>
      <c r="Q1346" t="s">
        <v>8322</v>
      </c>
      <c r="R1346" t="s">
        <v>8323</v>
      </c>
      <c r="S1346" s="11">
        <f>J1346/86400+DATE(1970,1,1)</f>
        <v>42522.789803240739</v>
      </c>
      <c r="T1346" s="11">
        <f>I1346/86400+DATE(1970,1,1)</f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19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7">
        <f>IF(L1347&gt;0,E1347/L1347,0)</f>
        <v>53.571428571428569</v>
      </c>
      <c r="Q1347" t="s">
        <v>8322</v>
      </c>
      <c r="R1347" t="s">
        <v>8323</v>
      </c>
      <c r="S1347" s="11">
        <f>J1347/86400+DATE(1970,1,1)</f>
        <v>41799.814340277779</v>
      </c>
      <c r="T1347" s="11">
        <f>I1347/86400+DATE(1970,1,1)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19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7">
        <f>IF(L1348&gt;0,E1348/L1348,0)</f>
        <v>48.449664429530202</v>
      </c>
      <c r="Q1348" t="s">
        <v>8322</v>
      </c>
      <c r="R1348" t="s">
        <v>8323</v>
      </c>
      <c r="S1348" s="11">
        <f>J1348/86400+DATE(1970,1,1)</f>
        <v>41422.075821759259</v>
      </c>
      <c r="T1348" s="11">
        <f>I1348/86400+DATE(1970,1,1)</f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19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7">
        <f>IF(L1349&gt;0,E1349/L1349,0)</f>
        <v>82.41935483870968</v>
      </c>
      <c r="Q1349" t="s">
        <v>8322</v>
      </c>
      <c r="R1349" t="s">
        <v>8323</v>
      </c>
      <c r="S1349" s="11">
        <f>J1349/86400+DATE(1970,1,1)</f>
        <v>42040.638020833328</v>
      </c>
      <c r="T1349" s="11">
        <f>I1349/86400+DATE(1970,1,1)</f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19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7">
        <f>IF(L1350&gt;0,E1350/L1350,0)</f>
        <v>230.19230769230768</v>
      </c>
      <c r="Q1350" t="s">
        <v>8322</v>
      </c>
      <c r="R1350" t="s">
        <v>8323</v>
      </c>
      <c r="S1350" s="11">
        <f>J1350/86400+DATE(1970,1,1)</f>
        <v>41963.506168981483</v>
      </c>
      <c r="T1350" s="11">
        <f>I1350/86400+DATE(1970,1,1)</f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19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7">
        <f>IF(L1351&gt;0,E1351/L1351,0)</f>
        <v>59.360465116279073</v>
      </c>
      <c r="Q1351" t="s">
        <v>8322</v>
      </c>
      <c r="R1351" t="s">
        <v>8323</v>
      </c>
      <c r="S1351" s="11">
        <f>J1351/86400+DATE(1970,1,1)</f>
        <v>42317.33258101852</v>
      </c>
      <c r="T1351" s="11">
        <f>I1351/86400+DATE(1970,1,1)</f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19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7">
        <f>IF(L1352&gt;0,E1352/L1352,0)</f>
        <v>66.698717948717942</v>
      </c>
      <c r="Q1352" t="s">
        <v>8322</v>
      </c>
      <c r="R1352" t="s">
        <v>8323</v>
      </c>
      <c r="S1352" s="11">
        <f>J1352/86400+DATE(1970,1,1)</f>
        <v>42334.013124999998</v>
      </c>
      <c r="T1352" s="11">
        <f>I1352/86400+DATE(1970,1,1)</f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19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7">
        <f>IF(L1353&gt;0,E1353/L1353,0)</f>
        <v>168.77500000000001</v>
      </c>
      <c r="Q1353" t="s">
        <v>8322</v>
      </c>
      <c r="R1353" t="s">
        <v>8323</v>
      </c>
      <c r="S1353" s="11">
        <f>J1353/86400+DATE(1970,1,1)</f>
        <v>42382.74009259259</v>
      </c>
      <c r="T1353" s="11">
        <f>I1353/86400+DATE(1970,1,1)</f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19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7">
        <f>IF(L1354&gt;0,E1354/L1354,0)</f>
        <v>59.973568281938327</v>
      </c>
      <c r="Q1354" t="s">
        <v>8322</v>
      </c>
      <c r="R1354" t="s">
        <v>8323</v>
      </c>
      <c r="S1354" s="11">
        <f>J1354/86400+DATE(1970,1,1)</f>
        <v>42200.578310185185</v>
      </c>
      <c r="T1354" s="11">
        <f>I1354/86400+DATE(1970,1,1)</f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19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7">
        <f>IF(L1355&gt;0,E1355/L1355,0)</f>
        <v>31.80952380952381</v>
      </c>
      <c r="Q1355" t="s">
        <v>8322</v>
      </c>
      <c r="R1355" t="s">
        <v>8323</v>
      </c>
      <c r="S1355" s="11">
        <f>J1355/86400+DATE(1970,1,1)</f>
        <v>41309.11791666667</v>
      </c>
      <c r="T1355" s="11">
        <f>I1355/86400+DATE(1970,1,1)</f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19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7">
        <f>IF(L1356&gt;0,E1356/L1356,0)</f>
        <v>24.421875</v>
      </c>
      <c r="Q1356" t="s">
        <v>8322</v>
      </c>
      <c r="R1356" t="s">
        <v>8323</v>
      </c>
      <c r="S1356" s="11">
        <f>J1356/86400+DATE(1970,1,1)</f>
        <v>42502.807627314818</v>
      </c>
      <c r="T1356" s="11">
        <f>I1356/86400+DATE(1970,1,1)</f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19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7">
        <f>IF(L1357&gt;0,E1357/L1357,0)</f>
        <v>25.347107438016529</v>
      </c>
      <c r="Q1357" t="s">
        <v>8322</v>
      </c>
      <c r="R1357" t="s">
        <v>8323</v>
      </c>
      <c r="S1357" s="11">
        <f>J1357/86400+DATE(1970,1,1)</f>
        <v>41213.254687499997</v>
      </c>
      <c r="T1357" s="11">
        <f>I1357/86400+DATE(1970,1,1)</f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19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7">
        <f>IF(L1358&gt;0,E1358/L1358,0)</f>
        <v>71.443218390804603</v>
      </c>
      <c r="Q1358" t="s">
        <v>8322</v>
      </c>
      <c r="R1358" t="s">
        <v>8323</v>
      </c>
      <c r="S1358" s="11">
        <f>J1358/86400+DATE(1970,1,1)</f>
        <v>41430.038888888885</v>
      </c>
      <c r="T1358" s="11">
        <f>I1358/86400+DATE(1970,1,1)</f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19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7">
        <f>IF(L1359&gt;0,E1359/L1359,0)</f>
        <v>38.553846153846152</v>
      </c>
      <c r="Q1359" t="s">
        <v>8322</v>
      </c>
      <c r="R1359" t="s">
        <v>8323</v>
      </c>
      <c r="S1359" s="11">
        <f>J1359/86400+DATE(1970,1,1)</f>
        <v>41304.962233796294</v>
      </c>
      <c r="T1359" s="11">
        <f>I1359/86400+DATE(1970,1,1)</f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19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7">
        <f>IF(L1360&gt;0,E1360/L1360,0)</f>
        <v>68.367346938775512</v>
      </c>
      <c r="Q1360" t="s">
        <v>8322</v>
      </c>
      <c r="R1360" t="s">
        <v>8323</v>
      </c>
      <c r="S1360" s="11">
        <f>J1360/86400+DATE(1970,1,1)</f>
        <v>40689.570868055554</v>
      </c>
      <c r="T1360" s="11">
        <f>I1360/86400+DATE(1970,1,1)</f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19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7">
        <f>IF(L1361&gt;0,E1361/L1361,0)</f>
        <v>40.210526315789473</v>
      </c>
      <c r="Q1361" t="s">
        <v>8322</v>
      </c>
      <c r="R1361" t="s">
        <v>8323</v>
      </c>
      <c r="S1361" s="11">
        <f>J1361/86400+DATE(1970,1,1)</f>
        <v>40668.814699074072</v>
      </c>
      <c r="T1361" s="11">
        <f>I1361/86400+DATE(1970,1,1)</f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19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7">
        <f>IF(L1362&gt;0,E1362/L1362,0)</f>
        <v>32.074074074074076</v>
      </c>
      <c r="Q1362" t="s">
        <v>8322</v>
      </c>
      <c r="R1362" t="s">
        <v>8323</v>
      </c>
      <c r="S1362" s="11">
        <f>J1362/86400+DATE(1970,1,1)</f>
        <v>41095.900694444441</v>
      </c>
      <c r="T1362" s="11">
        <f>I1362/86400+DATE(1970,1,1)</f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19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7">
        <f>IF(L1363&gt;0,E1363/L1363,0)</f>
        <v>28.632575757575758</v>
      </c>
      <c r="Q1363" t="s">
        <v>8322</v>
      </c>
      <c r="R1363" t="s">
        <v>8323</v>
      </c>
      <c r="S1363" s="11">
        <f>J1363/86400+DATE(1970,1,1)</f>
        <v>41781.717268518521</v>
      </c>
      <c r="T1363" s="11">
        <f>I1363/86400+DATE(1970,1,1)</f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19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7">
        <f>IF(L1364&gt;0,E1364/L1364,0)</f>
        <v>43.64</v>
      </c>
      <c r="Q1364" t="s">
        <v>8322</v>
      </c>
      <c r="R1364" t="s">
        <v>8323</v>
      </c>
      <c r="S1364" s="11">
        <f>J1364/86400+DATE(1970,1,1)</f>
        <v>41464.934386574074</v>
      </c>
      <c r="T1364" s="11">
        <f>I1364/86400+DATE(1970,1,1)</f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19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7">
        <f>IF(L1365&gt;0,E1365/L1365,0)</f>
        <v>40</v>
      </c>
      <c r="Q1365" t="s">
        <v>8322</v>
      </c>
      <c r="R1365" t="s">
        <v>8323</v>
      </c>
      <c r="S1365" s="11">
        <f>J1365/86400+DATE(1970,1,1)</f>
        <v>42396.8440625</v>
      </c>
      <c r="T1365" s="11">
        <f>I1365/86400+DATE(1970,1,1)</f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19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7">
        <f>IF(L1366&gt;0,E1366/L1366,0)</f>
        <v>346.04166666666669</v>
      </c>
      <c r="Q1366" t="s">
        <v>8325</v>
      </c>
      <c r="R1366" t="s">
        <v>8326</v>
      </c>
      <c r="S1366" s="11">
        <f>J1366/86400+DATE(1970,1,1)</f>
        <v>41951.6956712963</v>
      </c>
      <c r="T1366" s="11">
        <f>I1366/86400+DATE(1970,1,1)</f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19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7">
        <f>IF(L1367&gt;0,E1367/L1367,0)</f>
        <v>81.739130434782609</v>
      </c>
      <c r="Q1367" t="s">
        <v>8325</v>
      </c>
      <c r="R1367" t="s">
        <v>8326</v>
      </c>
      <c r="S1367" s="11">
        <f>J1367/86400+DATE(1970,1,1)</f>
        <v>42049.733240740738</v>
      </c>
      <c r="T1367" s="11">
        <f>I1367/86400+DATE(1970,1,1)</f>
        <v>42079.691574074073</v>
      </c>
    </row>
    <row r="1368" spans="1:20" ht="30" x14ac:dyDescent="0.25">
      <c r="A1368">
        <v>1366</v>
      </c>
      <c r="B1368" s="1" t="s">
        <v>1367</v>
      </c>
      <c r="C1368" s="1" t="s">
        <v>5476</v>
      </c>
      <c r="D1368" s="19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7">
        <f>IF(L1368&gt;0,E1368/L1368,0)</f>
        <v>64.535306122448986</v>
      </c>
      <c r="Q1368" t="s">
        <v>8325</v>
      </c>
      <c r="R1368" t="s">
        <v>8326</v>
      </c>
      <c r="S1368" s="11">
        <f>J1368/86400+DATE(1970,1,1)</f>
        <v>41924.996099537035</v>
      </c>
      <c r="T1368" s="11">
        <f>I1368/86400+DATE(1970,1,1)</f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19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7">
        <f>IF(L1369&gt;0,E1369/L1369,0)</f>
        <v>63.477777777777774</v>
      </c>
      <c r="Q1369" t="s">
        <v>8325</v>
      </c>
      <c r="R1369" t="s">
        <v>8326</v>
      </c>
      <c r="S1369" s="11">
        <f>J1369/86400+DATE(1970,1,1)</f>
        <v>42292.002893518518</v>
      </c>
      <c r="T1369" s="11">
        <f>I1369/86400+DATE(1970,1,1)</f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19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7">
        <f>IF(L1370&gt;0,E1370/L1370,0)</f>
        <v>63.620689655172413</v>
      </c>
      <c r="Q1370" t="s">
        <v>8325</v>
      </c>
      <c r="R1370" t="s">
        <v>8326</v>
      </c>
      <c r="S1370" s="11">
        <f>J1370/86400+DATE(1970,1,1)</f>
        <v>42146.190902777773</v>
      </c>
      <c r="T1370" s="11">
        <f>I1370/86400+DATE(1970,1,1)</f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19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7">
        <f>IF(L1371&gt;0,E1371/L1371,0)</f>
        <v>83.967068965517228</v>
      </c>
      <c r="Q1371" t="s">
        <v>8325</v>
      </c>
      <c r="R1371" t="s">
        <v>8326</v>
      </c>
      <c r="S1371" s="11">
        <f>J1371/86400+DATE(1970,1,1)</f>
        <v>41710.594282407408</v>
      </c>
      <c r="T1371" s="11">
        <f>I1371/86400+DATE(1970,1,1)</f>
        <v>41740.594282407408</v>
      </c>
    </row>
    <row r="1372" spans="1:20" ht="45" x14ac:dyDescent="0.25">
      <c r="A1372">
        <v>1370</v>
      </c>
      <c r="B1372" s="1" t="s">
        <v>1371</v>
      </c>
      <c r="C1372" s="1" t="s">
        <v>5480</v>
      </c>
      <c r="D1372" s="19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7">
        <f>IF(L1372&gt;0,E1372/L1372,0)</f>
        <v>77.75</v>
      </c>
      <c r="Q1372" t="s">
        <v>8325</v>
      </c>
      <c r="R1372" t="s">
        <v>8326</v>
      </c>
      <c r="S1372" s="11">
        <f>J1372/86400+DATE(1970,1,1)</f>
        <v>41548.00335648148</v>
      </c>
      <c r="T1372" s="11">
        <f>I1372/86400+DATE(1970,1,1)</f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19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7">
        <f>IF(L1373&gt;0,E1373/L1373,0)</f>
        <v>107.07142857142857</v>
      </c>
      <c r="Q1373" t="s">
        <v>8325</v>
      </c>
      <c r="R1373" t="s">
        <v>8326</v>
      </c>
      <c r="S1373" s="11">
        <f>J1373/86400+DATE(1970,1,1)</f>
        <v>42101.758587962962</v>
      </c>
      <c r="T1373" s="11">
        <f>I1373/86400+DATE(1970,1,1)</f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19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7">
        <f>IF(L1374&gt;0,E1374/L1374,0)</f>
        <v>38.75</v>
      </c>
      <c r="Q1374" t="s">
        <v>8325</v>
      </c>
      <c r="R1374" t="s">
        <v>8326</v>
      </c>
      <c r="S1374" s="11">
        <f>J1374/86400+DATE(1970,1,1)</f>
        <v>41072.739953703705</v>
      </c>
      <c r="T1374" s="11">
        <f>I1374/86400+DATE(1970,1,1)</f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19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7">
        <f>IF(L1375&gt;0,E1375/L1375,0)</f>
        <v>201.94230769230768</v>
      </c>
      <c r="Q1375" t="s">
        <v>8325</v>
      </c>
      <c r="R1375" t="s">
        <v>8326</v>
      </c>
      <c r="S1375" s="11">
        <f>J1375/86400+DATE(1970,1,1)</f>
        <v>42704.95177083333</v>
      </c>
      <c r="T1375" s="11">
        <f>I1375/86400+DATE(1970,1,1)</f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19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7">
        <f>IF(L1376&gt;0,E1376/L1376,0)</f>
        <v>43.060606060606062</v>
      </c>
      <c r="Q1376" t="s">
        <v>8325</v>
      </c>
      <c r="R1376" t="s">
        <v>8326</v>
      </c>
      <c r="S1376" s="11">
        <f>J1376/86400+DATE(1970,1,1)</f>
        <v>42424.161898148144</v>
      </c>
      <c r="T1376" s="11">
        <f>I1376/86400+DATE(1970,1,1)</f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19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7">
        <f>IF(L1377&gt;0,E1377/L1377,0)</f>
        <v>62.871559633027523</v>
      </c>
      <c r="Q1377" t="s">
        <v>8325</v>
      </c>
      <c r="R1377" t="s">
        <v>8326</v>
      </c>
      <c r="S1377" s="11">
        <f>J1377/86400+DATE(1970,1,1)</f>
        <v>42720.066192129627</v>
      </c>
      <c r="T1377" s="11">
        <f>I1377/86400+DATE(1970,1,1)</f>
        <v>42750.066192129627</v>
      </c>
    </row>
    <row r="1378" spans="1:20" ht="45" x14ac:dyDescent="0.25">
      <c r="A1378">
        <v>1376</v>
      </c>
      <c r="B1378" s="1" t="s">
        <v>1377</v>
      </c>
      <c r="C1378" s="1" t="s">
        <v>5486</v>
      </c>
      <c r="D1378" s="19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7">
        <f>IF(L1378&gt;0,E1378/L1378,0)</f>
        <v>55.607142857142854</v>
      </c>
      <c r="Q1378" t="s">
        <v>8325</v>
      </c>
      <c r="R1378" t="s">
        <v>8326</v>
      </c>
      <c r="S1378" s="11">
        <f>J1378/86400+DATE(1970,1,1)</f>
        <v>42677.669050925921</v>
      </c>
      <c r="T1378" s="11">
        <f>I1378/86400+DATE(1970,1,1)</f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19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7">
        <f>IF(L1379&gt;0,E1379/L1379,0)</f>
        <v>48.70967741935484</v>
      </c>
      <c r="Q1379" t="s">
        <v>8325</v>
      </c>
      <c r="R1379" t="s">
        <v>8326</v>
      </c>
      <c r="S1379" s="11">
        <f>J1379/86400+DATE(1970,1,1)</f>
        <v>42747.219560185185</v>
      </c>
      <c r="T1379" s="11">
        <f>I1379/86400+DATE(1970,1,1)</f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19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7">
        <f>IF(L1380&gt;0,E1380/L1380,0)</f>
        <v>30.578947368421051</v>
      </c>
      <c r="Q1380" t="s">
        <v>8325</v>
      </c>
      <c r="R1380" t="s">
        <v>8326</v>
      </c>
      <c r="S1380" s="11">
        <f>J1380/86400+DATE(1970,1,1)</f>
        <v>42568.759375000001</v>
      </c>
      <c r="T1380" s="11">
        <f>I1380/86400+DATE(1970,1,1)</f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19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7">
        <f>IF(L1381&gt;0,E1381/L1381,0)</f>
        <v>73.907284768211923</v>
      </c>
      <c r="Q1381" t="s">
        <v>8325</v>
      </c>
      <c r="R1381" t="s">
        <v>8326</v>
      </c>
      <c r="S1381" s="11">
        <f>J1381/86400+DATE(1970,1,1)</f>
        <v>42130.491620370369</v>
      </c>
      <c r="T1381" s="11">
        <f>I1381/86400+DATE(1970,1,1)</f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19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7">
        <f>IF(L1382&gt;0,E1382/L1382,0)</f>
        <v>21.2</v>
      </c>
      <c r="Q1382" t="s">
        <v>8325</v>
      </c>
      <c r="R1382" t="s">
        <v>8326</v>
      </c>
      <c r="S1382" s="11">
        <f>J1382/86400+DATE(1970,1,1)</f>
        <v>42141.762800925921</v>
      </c>
      <c r="T1382" s="11">
        <f>I1382/86400+DATE(1970,1,1)</f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19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7">
        <f>IF(L1383&gt;0,E1383/L1383,0)</f>
        <v>73.356164383561648</v>
      </c>
      <c r="Q1383" t="s">
        <v>8325</v>
      </c>
      <c r="R1383" t="s">
        <v>8326</v>
      </c>
      <c r="S1383" s="11">
        <f>J1383/86400+DATE(1970,1,1)</f>
        <v>42703.214409722219</v>
      </c>
      <c r="T1383" s="11">
        <f>I1383/86400+DATE(1970,1,1)</f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19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7">
        <f>IF(L1384&gt;0,E1384/L1384,0)</f>
        <v>56.412162162162161</v>
      </c>
      <c r="Q1384" t="s">
        <v>8325</v>
      </c>
      <c r="R1384" t="s">
        <v>8326</v>
      </c>
      <c r="S1384" s="11">
        <f>J1384/86400+DATE(1970,1,1)</f>
        <v>41370.800185185188</v>
      </c>
      <c r="T1384" s="11">
        <f>I1384/86400+DATE(1970,1,1)</f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19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7">
        <f>IF(L1385&gt;0,E1385/L1385,0)</f>
        <v>50.247311827956992</v>
      </c>
      <c r="Q1385" t="s">
        <v>8325</v>
      </c>
      <c r="R1385" t="s">
        <v>8326</v>
      </c>
      <c r="S1385" s="11">
        <f>J1385/86400+DATE(1970,1,1)</f>
        <v>42707.074976851851</v>
      </c>
      <c r="T1385" s="11">
        <f>I1385/86400+DATE(1970,1,1)</f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19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7">
        <f>IF(L1386&gt;0,E1386/L1386,0)</f>
        <v>68.936507936507937</v>
      </c>
      <c r="Q1386" t="s">
        <v>8325</v>
      </c>
      <c r="R1386" t="s">
        <v>8326</v>
      </c>
      <c r="S1386" s="11">
        <f>J1386/86400+DATE(1970,1,1)</f>
        <v>42160.735208333332</v>
      </c>
      <c r="T1386" s="11">
        <f>I1386/86400+DATE(1970,1,1)</f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19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7">
        <f>IF(L1387&gt;0,E1387/L1387,0)</f>
        <v>65.914104477611943</v>
      </c>
      <c r="Q1387" t="s">
        <v>8325</v>
      </c>
      <c r="R1387" t="s">
        <v>8326</v>
      </c>
      <c r="S1387" s="11">
        <f>J1387/86400+DATE(1970,1,1)</f>
        <v>42433.688900462963</v>
      </c>
      <c r="T1387" s="11">
        <f>I1387/86400+DATE(1970,1,1)</f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19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7">
        <f>IF(L1388&gt;0,E1388/L1388,0)</f>
        <v>62.5</v>
      </c>
      <c r="Q1388" t="s">
        <v>8325</v>
      </c>
      <c r="R1388" t="s">
        <v>8326</v>
      </c>
      <c r="S1388" s="11">
        <f>J1388/86400+DATE(1970,1,1)</f>
        <v>42184.646863425922</v>
      </c>
      <c r="T1388" s="11">
        <f>I1388/86400+DATE(1970,1,1)</f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19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7">
        <f>IF(L1389&gt;0,E1389/L1389,0)</f>
        <v>70.064102564102569</v>
      </c>
      <c r="Q1389" t="s">
        <v>8325</v>
      </c>
      <c r="R1389" t="s">
        <v>8326</v>
      </c>
      <c r="S1389" s="11">
        <f>J1389/86400+DATE(1970,1,1)</f>
        <v>42126.92123842593</v>
      </c>
      <c r="T1389" s="11">
        <f>I1389/86400+DATE(1970,1,1)</f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19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7">
        <f>IF(L1390&gt;0,E1390/L1390,0)</f>
        <v>60.181874999999998</v>
      </c>
      <c r="Q1390" t="s">
        <v>8325</v>
      </c>
      <c r="R1390" t="s">
        <v>8326</v>
      </c>
      <c r="S1390" s="11">
        <f>J1390/86400+DATE(1970,1,1)</f>
        <v>42634.614780092597</v>
      </c>
      <c r="T1390" s="11">
        <f>I1390/86400+DATE(1970,1,1)</f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19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7">
        <f>IF(L1391&gt;0,E1391/L1391,0)</f>
        <v>21.382352941176471</v>
      </c>
      <c r="Q1391" t="s">
        <v>8325</v>
      </c>
      <c r="R1391" t="s">
        <v>8326</v>
      </c>
      <c r="S1391" s="11">
        <f>J1391/86400+DATE(1970,1,1)</f>
        <v>42565.480983796297</v>
      </c>
      <c r="T1391" s="11">
        <f>I1391/86400+DATE(1970,1,1)</f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19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7">
        <f>IF(L1392&gt;0,E1392/L1392,0)</f>
        <v>160.78947368421052</v>
      </c>
      <c r="Q1392" t="s">
        <v>8325</v>
      </c>
      <c r="R1392" t="s">
        <v>8326</v>
      </c>
      <c r="S1392" s="11">
        <f>J1392/86400+DATE(1970,1,1)</f>
        <v>42087.803310185191</v>
      </c>
      <c r="T1392" s="11">
        <f>I1392/86400+DATE(1970,1,1)</f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19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7">
        <f>IF(L1393&gt;0,E1393/L1393,0)</f>
        <v>42.384615384615387</v>
      </c>
      <c r="Q1393" t="s">
        <v>8325</v>
      </c>
      <c r="R1393" t="s">
        <v>8326</v>
      </c>
      <c r="S1393" s="11">
        <f>J1393/86400+DATE(1970,1,1)</f>
        <v>42193.650671296295</v>
      </c>
      <c r="T1393" s="11">
        <f>I1393/86400+DATE(1970,1,1)</f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19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7">
        <f>IF(L1394&gt;0,E1394/L1394,0)</f>
        <v>27.317307692307693</v>
      </c>
      <c r="Q1394" t="s">
        <v>8325</v>
      </c>
      <c r="R1394" t="s">
        <v>8326</v>
      </c>
      <c r="S1394" s="11">
        <f>J1394/86400+DATE(1970,1,1)</f>
        <v>42401.154930555553</v>
      </c>
      <c r="T1394" s="11">
        <f>I1394/86400+DATE(1970,1,1)</f>
        <v>42432.154930555553</v>
      </c>
    </row>
    <row r="1395" spans="1:20" ht="45" x14ac:dyDescent="0.25">
      <c r="A1395">
        <v>1393</v>
      </c>
      <c r="B1395" s="1" t="s">
        <v>1394</v>
      </c>
      <c r="C1395" s="1" t="s">
        <v>5503</v>
      </c>
      <c r="D1395" s="19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7">
        <f>IF(L1395&gt;0,E1395/L1395,0)</f>
        <v>196.82692307692307</v>
      </c>
      <c r="Q1395" t="s">
        <v>8325</v>
      </c>
      <c r="R1395" t="s">
        <v>8326</v>
      </c>
      <c r="S1395" s="11">
        <f>J1395/86400+DATE(1970,1,1)</f>
        <v>42553.681979166664</v>
      </c>
      <c r="T1395" s="11">
        <f>I1395/86400+DATE(1970,1,1)</f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19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7">
        <f>IF(L1396&gt;0,E1396/L1396,0)</f>
        <v>53.882352941176471</v>
      </c>
      <c r="Q1396" t="s">
        <v>8325</v>
      </c>
      <c r="R1396" t="s">
        <v>8326</v>
      </c>
      <c r="S1396" s="11">
        <f>J1396/86400+DATE(1970,1,1)</f>
        <v>42752.144976851851</v>
      </c>
      <c r="T1396" s="11">
        <f>I1396/86400+DATE(1970,1,1)</f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19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7">
        <f>IF(L1397&gt;0,E1397/L1397,0)</f>
        <v>47.756097560975611</v>
      </c>
      <c r="Q1397" t="s">
        <v>8325</v>
      </c>
      <c r="R1397" t="s">
        <v>8326</v>
      </c>
      <c r="S1397" s="11">
        <f>J1397/86400+DATE(1970,1,1)</f>
        <v>42719.90834490741</v>
      </c>
      <c r="T1397" s="11">
        <f>I1397/86400+DATE(1970,1,1)</f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19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7">
        <f>IF(L1398&gt;0,E1398/L1398,0)</f>
        <v>88.191780821917803</v>
      </c>
      <c r="Q1398" t="s">
        <v>8325</v>
      </c>
      <c r="R1398" t="s">
        <v>8326</v>
      </c>
      <c r="S1398" s="11">
        <f>J1398/86400+DATE(1970,1,1)</f>
        <v>42018.99863425926</v>
      </c>
      <c r="T1398" s="11">
        <f>I1398/86400+DATE(1970,1,1)</f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19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7">
        <f>IF(L1399&gt;0,E1399/L1399,0)</f>
        <v>72.056962025316452</v>
      </c>
      <c r="Q1399" t="s">
        <v>8325</v>
      </c>
      <c r="R1399" t="s">
        <v>8326</v>
      </c>
      <c r="S1399" s="11">
        <f>J1399/86400+DATE(1970,1,1)</f>
        <v>42640.917939814812</v>
      </c>
      <c r="T1399" s="11">
        <f>I1399/86400+DATE(1970,1,1)</f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19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7">
        <f>IF(L1400&gt;0,E1400/L1400,0)</f>
        <v>74.246153846153845</v>
      </c>
      <c r="Q1400" t="s">
        <v>8325</v>
      </c>
      <c r="R1400" t="s">
        <v>8326</v>
      </c>
      <c r="S1400" s="11">
        <f>J1400/86400+DATE(1970,1,1)</f>
        <v>42526.874236111107</v>
      </c>
      <c r="T1400" s="11">
        <f>I1400/86400+DATE(1970,1,1)</f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19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7">
        <f>IF(L1401&gt;0,E1401/L1401,0)</f>
        <v>61.701086956521742</v>
      </c>
      <c r="Q1401" t="s">
        <v>8325</v>
      </c>
      <c r="R1401" t="s">
        <v>8326</v>
      </c>
      <c r="S1401" s="11">
        <f>J1401/86400+DATE(1970,1,1)</f>
        <v>41889.004317129627</v>
      </c>
      <c r="T1401" s="11">
        <f>I1401/86400+DATE(1970,1,1)</f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19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7">
        <f>IF(L1402&gt;0,E1402/L1402,0)</f>
        <v>17.235294117647058</v>
      </c>
      <c r="Q1402" t="s">
        <v>8325</v>
      </c>
      <c r="R1402" t="s">
        <v>8326</v>
      </c>
      <c r="S1402" s="11">
        <f>J1402/86400+DATE(1970,1,1)</f>
        <v>42498.341122685189</v>
      </c>
      <c r="T1402" s="11">
        <f>I1402/86400+DATE(1970,1,1)</f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19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7">
        <f>IF(L1403&gt;0,E1403/L1403,0)</f>
        <v>51.720833333333331</v>
      </c>
      <c r="Q1403" t="s">
        <v>8325</v>
      </c>
      <c r="R1403" t="s">
        <v>8326</v>
      </c>
      <c r="S1403" s="11">
        <f>J1403/86400+DATE(1970,1,1)</f>
        <v>41399.99622685185</v>
      </c>
      <c r="T1403" s="11">
        <f>I1403/86400+DATE(1970,1,1)</f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19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7">
        <f>IF(L1404&gt;0,E1404/L1404,0)</f>
        <v>24.150442477876105</v>
      </c>
      <c r="Q1404" t="s">
        <v>8325</v>
      </c>
      <c r="R1404" t="s">
        <v>8326</v>
      </c>
      <c r="S1404" s="11">
        <f>J1404/86400+DATE(1970,1,1)</f>
        <v>42065.053368055553</v>
      </c>
      <c r="T1404" s="11">
        <f>I1404/86400+DATE(1970,1,1)</f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19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7">
        <f>IF(L1405&gt;0,E1405/L1405,0)</f>
        <v>62.166666666666664</v>
      </c>
      <c r="Q1405" t="s">
        <v>8325</v>
      </c>
      <c r="R1405" t="s">
        <v>8326</v>
      </c>
      <c r="S1405" s="11">
        <f>J1405/86400+DATE(1970,1,1)</f>
        <v>41451.062905092593</v>
      </c>
      <c r="T1405" s="11">
        <f>I1405/86400+DATE(1970,1,1)</f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19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7">
        <f>IF(L1406&gt;0,E1406/L1406,0)</f>
        <v>48.2</v>
      </c>
      <c r="Q1406" t="s">
        <v>8322</v>
      </c>
      <c r="R1406" t="s">
        <v>8341</v>
      </c>
      <c r="S1406" s="11">
        <f>J1406/86400+DATE(1970,1,1)</f>
        <v>42032.510243055556</v>
      </c>
      <c r="T1406" s="11">
        <f>I1406/86400+DATE(1970,1,1)</f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19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7">
        <f>IF(L1407&gt;0,E1407/L1407,0)</f>
        <v>6.1764705882352944</v>
      </c>
      <c r="Q1407" t="s">
        <v>8322</v>
      </c>
      <c r="R1407" t="s">
        <v>8341</v>
      </c>
      <c r="S1407" s="11">
        <f>J1407/86400+DATE(1970,1,1)</f>
        <v>41941.680567129632</v>
      </c>
      <c r="T1407" s="11">
        <f>I1407/86400+DATE(1970,1,1)</f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19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7">
        <f>IF(L1408&gt;0,E1408/L1408,0)</f>
        <v>5</v>
      </c>
      <c r="Q1408" t="s">
        <v>8322</v>
      </c>
      <c r="R1408" t="s">
        <v>8341</v>
      </c>
      <c r="S1408" s="11">
        <f>J1408/86400+DATE(1970,1,1)</f>
        <v>42297.432951388888</v>
      </c>
      <c r="T1408" s="11">
        <f>I1408/86400+DATE(1970,1,1)</f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19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7">
        <f>IF(L1409&gt;0,E1409/L1409,0)</f>
        <v>7.5</v>
      </c>
      <c r="Q1409" t="s">
        <v>8322</v>
      </c>
      <c r="R1409" t="s">
        <v>8341</v>
      </c>
      <c r="S1409" s="11">
        <f>J1409/86400+DATE(1970,1,1)</f>
        <v>41838.536782407406</v>
      </c>
      <c r="T1409" s="11">
        <f>I1409/86400+DATE(1970,1,1)</f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19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7">
        <f>IF(L1410&gt;0,E1410/L1410,0)</f>
        <v>12</v>
      </c>
      <c r="Q1410" t="s">
        <v>8322</v>
      </c>
      <c r="R1410" t="s">
        <v>8341</v>
      </c>
      <c r="S1410" s="11">
        <f>J1410/86400+DATE(1970,1,1)</f>
        <v>42291.872175925921</v>
      </c>
      <c r="T1410" s="11">
        <f>I1410/86400+DATE(1970,1,1)</f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19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7">
        <f>IF(L1411&gt;0,E1411/L1411,0)</f>
        <v>0</v>
      </c>
      <c r="Q1411" t="s">
        <v>8322</v>
      </c>
      <c r="R1411" t="s">
        <v>8341</v>
      </c>
      <c r="S1411" s="11">
        <f>J1411/86400+DATE(1970,1,1)</f>
        <v>41945.133506944447</v>
      </c>
      <c r="T1411" s="11">
        <f>I1411/86400+DATE(1970,1,1)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19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7">
        <f>IF(L1412&gt;0,E1412/L1412,0)</f>
        <v>1</v>
      </c>
      <c r="Q1412" t="s">
        <v>8322</v>
      </c>
      <c r="R1412" t="s">
        <v>8341</v>
      </c>
      <c r="S1412" s="11">
        <f>J1412/86400+DATE(1970,1,1)</f>
        <v>42479.318518518514</v>
      </c>
      <c r="T1412" s="11">
        <f>I1412/86400+DATE(1970,1,1)</f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19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7">
        <f>IF(L1413&gt;0,E1413/L1413,0)</f>
        <v>2.3333333333333335</v>
      </c>
      <c r="Q1413" t="s">
        <v>8322</v>
      </c>
      <c r="R1413" t="s">
        <v>8341</v>
      </c>
      <c r="S1413" s="11">
        <f>J1413/86400+DATE(1970,1,1)</f>
        <v>42013.059027777781</v>
      </c>
      <c r="T1413" s="11">
        <f>I1413/86400+DATE(1970,1,1)</f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19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7">
        <f>IF(L1414&gt;0,E1414/L1414,0)</f>
        <v>24.615384615384617</v>
      </c>
      <c r="Q1414" t="s">
        <v>8322</v>
      </c>
      <c r="R1414" t="s">
        <v>8341</v>
      </c>
      <c r="S1414" s="11">
        <f>J1414/86400+DATE(1970,1,1)</f>
        <v>41947.063645833332</v>
      </c>
      <c r="T1414" s="11">
        <f>I1414/86400+DATE(1970,1,1)</f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19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7">
        <f>IF(L1415&gt;0,E1415/L1415,0)</f>
        <v>100</v>
      </c>
      <c r="Q1415" t="s">
        <v>8322</v>
      </c>
      <c r="R1415" t="s">
        <v>8341</v>
      </c>
      <c r="S1415" s="11">
        <f>J1415/86400+DATE(1970,1,1)</f>
        <v>42360.437152777777</v>
      </c>
      <c r="T1415" s="11">
        <f>I1415/86400+DATE(1970,1,1)</f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19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7">
        <f>IF(L1416&gt;0,E1416/L1416,0)</f>
        <v>1</v>
      </c>
      <c r="Q1416" t="s">
        <v>8322</v>
      </c>
      <c r="R1416" t="s">
        <v>8341</v>
      </c>
      <c r="S1416" s="11">
        <f>J1416/86400+DATE(1970,1,1)</f>
        <v>42708.25309027778</v>
      </c>
      <c r="T1416" s="11">
        <f>I1416/86400+DATE(1970,1,1)</f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19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7">
        <f>IF(L1417&gt;0,E1417/L1417,0)</f>
        <v>88.888888888888886</v>
      </c>
      <c r="Q1417" t="s">
        <v>8322</v>
      </c>
      <c r="R1417" t="s">
        <v>8341</v>
      </c>
      <c r="S1417" s="11">
        <f>J1417/86400+DATE(1970,1,1)</f>
        <v>42192.675821759258</v>
      </c>
      <c r="T1417" s="11">
        <f>I1417/86400+DATE(1970,1,1)</f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19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7">
        <f>IF(L1418&gt;0,E1418/L1418,0)</f>
        <v>0</v>
      </c>
      <c r="Q1418" t="s">
        <v>8322</v>
      </c>
      <c r="R1418" t="s">
        <v>8341</v>
      </c>
      <c r="S1418" s="11">
        <f>J1418/86400+DATE(1970,1,1)</f>
        <v>42299.926145833335</v>
      </c>
      <c r="T1418" s="11">
        <f>I1418/86400+DATE(1970,1,1)</f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19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7">
        <f>IF(L1419&gt;0,E1419/L1419,0)</f>
        <v>27.5</v>
      </c>
      <c r="Q1419" t="s">
        <v>8322</v>
      </c>
      <c r="R1419" t="s">
        <v>8341</v>
      </c>
      <c r="S1419" s="11">
        <f>J1419/86400+DATE(1970,1,1)</f>
        <v>42232.15016203704</v>
      </c>
      <c r="T1419" s="11">
        <f>I1419/86400+DATE(1970,1,1)</f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19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7">
        <f>IF(L1420&gt;0,E1420/L1420,0)</f>
        <v>6</v>
      </c>
      <c r="Q1420" t="s">
        <v>8322</v>
      </c>
      <c r="R1420" t="s">
        <v>8341</v>
      </c>
      <c r="S1420" s="11">
        <f>J1420/86400+DATE(1970,1,1)</f>
        <v>42395.456412037034</v>
      </c>
      <c r="T1420" s="11">
        <f>I1420/86400+DATE(1970,1,1)</f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19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7">
        <f>IF(L1421&gt;0,E1421/L1421,0)</f>
        <v>44.5</v>
      </c>
      <c r="Q1421" t="s">
        <v>8322</v>
      </c>
      <c r="R1421" t="s">
        <v>8341</v>
      </c>
      <c r="S1421" s="11">
        <f>J1421/86400+DATE(1970,1,1)</f>
        <v>42622.456238425926</v>
      </c>
      <c r="T1421" s="11">
        <f>I1421/86400+DATE(1970,1,1)</f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19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7">
        <f>IF(L1422&gt;0,E1422/L1422,0)</f>
        <v>1</v>
      </c>
      <c r="Q1422" t="s">
        <v>8322</v>
      </c>
      <c r="R1422" t="s">
        <v>8341</v>
      </c>
      <c r="S1422" s="11">
        <f>J1422/86400+DATE(1970,1,1)</f>
        <v>42524.667662037042</v>
      </c>
      <c r="T1422" s="11">
        <f>I1422/86400+DATE(1970,1,1)</f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19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7">
        <f>IF(L1423&gt;0,E1423/L1423,0)</f>
        <v>100</v>
      </c>
      <c r="Q1423" t="s">
        <v>8322</v>
      </c>
      <c r="R1423" t="s">
        <v>8341</v>
      </c>
      <c r="S1423" s="11">
        <f>J1423/86400+DATE(1970,1,1)</f>
        <v>42013.915613425925</v>
      </c>
      <c r="T1423" s="11">
        <f>I1423/86400+DATE(1970,1,1)</f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19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7">
        <f>IF(L1424&gt;0,E1424/L1424,0)</f>
        <v>13</v>
      </c>
      <c r="Q1424" t="s">
        <v>8322</v>
      </c>
      <c r="R1424" t="s">
        <v>8341</v>
      </c>
      <c r="S1424" s="11">
        <f>J1424/86400+DATE(1970,1,1)</f>
        <v>42604.239629629628</v>
      </c>
      <c r="T1424" s="11">
        <f>I1424/86400+DATE(1970,1,1)</f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19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7">
        <f>IF(L1425&gt;0,E1425/L1425,0)</f>
        <v>100</v>
      </c>
      <c r="Q1425" t="s">
        <v>8322</v>
      </c>
      <c r="R1425" t="s">
        <v>8341</v>
      </c>
      <c r="S1425" s="11">
        <f>J1425/86400+DATE(1970,1,1)</f>
        <v>42340.360312500001</v>
      </c>
      <c r="T1425" s="11">
        <f>I1425/86400+DATE(1970,1,1)</f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19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7">
        <f>IF(L1426&gt;0,E1426/L1426,0)</f>
        <v>109.07142857142857</v>
      </c>
      <c r="Q1426" t="s">
        <v>8322</v>
      </c>
      <c r="R1426" t="s">
        <v>8341</v>
      </c>
      <c r="S1426" s="11">
        <f>J1426/86400+DATE(1970,1,1)</f>
        <v>42676.717615740738</v>
      </c>
      <c r="T1426" s="11">
        <f>I1426/86400+DATE(1970,1,1)</f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19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7">
        <f>IF(L1427&gt;0,E1427/L1427,0)</f>
        <v>0</v>
      </c>
      <c r="Q1427" t="s">
        <v>8322</v>
      </c>
      <c r="R1427" t="s">
        <v>8341</v>
      </c>
      <c r="S1427" s="11">
        <f>J1427/86400+DATE(1970,1,1)</f>
        <v>42093.131469907406</v>
      </c>
      <c r="T1427" s="11">
        <f>I1427/86400+DATE(1970,1,1)</f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19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7">
        <f>IF(L1428&gt;0,E1428/L1428,0)</f>
        <v>0</v>
      </c>
      <c r="Q1428" t="s">
        <v>8322</v>
      </c>
      <c r="R1428" t="s">
        <v>8341</v>
      </c>
      <c r="S1428" s="11">
        <f>J1428/86400+DATE(1970,1,1)</f>
        <v>42180.390277777777</v>
      </c>
      <c r="T1428" s="11">
        <f>I1428/86400+DATE(1970,1,1)</f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19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7">
        <f>IF(L1429&gt;0,E1429/L1429,0)</f>
        <v>104.75</v>
      </c>
      <c r="Q1429" t="s">
        <v>8322</v>
      </c>
      <c r="R1429" t="s">
        <v>8341</v>
      </c>
      <c r="S1429" s="11">
        <f>J1429/86400+DATE(1970,1,1)</f>
        <v>42601.851678240739</v>
      </c>
      <c r="T1429" s="11">
        <f>I1429/86400+DATE(1970,1,1)</f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19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7">
        <f>IF(L1430&gt;0,E1430/L1430,0)</f>
        <v>15</v>
      </c>
      <c r="Q1430" t="s">
        <v>8322</v>
      </c>
      <c r="R1430" t="s">
        <v>8341</v>
      </c>
      <c r="S1430" s="11">
        <f>J1430/86400+DATE(1970,1,1)</f>
        <v>42432.379826388889</v>
      </c>
      <c r="T1430" s="11">
        <f>I1430/86400+DATE(1970,1,1)</f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19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7">
        <f>IF(L1431&gt;0,E1431/L1431,0)</f>
        <v>0</v>
      </c>
      <c r="Q1431" t="s">
        <v>8322</v>
      </c>
      <c r="R1431" t="s">
        <v>8341</v>
      </c>
      <c r="S1431" s="11">
        <f>J1431/86400+DATE(1970,1,1)</f>
        <v>42074.060671296298</v>
      </c>
      <c r="T1431" s="11">
        <f>I1431/86400+DATE(1970,1,1)</f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19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7">
        <f>IF(L1432&gt;0,E1432/L1432,0)</f>
        <v>80.599999999999994</v>
      </c>
      <c r="Q1432" t="s">
        <v>8322</v>
      </c>
      <c r="R1432" t="s">
        <v>8341</v>
      </c>
      <c r="S1432" s="11">
        <f>J1432/86400+DATE(1970,1,1)</f>
        <v>41961.813518518524</v>
      </c>
      <c r="T1432" s="11">
        <f>I1432/86400+DATE(1970,1,1)</f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19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7">
        <f>IF(L1433&gt;0,E1433/L1433,0)</f>
        <v>115.55319148936171</v>
      </c>
      <c r="Q1433" t="s">
        <v>8322</v>
      </c>
      <c r="R1433" t="s">
        <v>8341</v>
      </c>
      <c r="S1433" s="11">
        <f>J1433/86400+DATE(1970,1,1)</f>
        <v>42304.210833333331</v>
      </c>
      <c r="T1433" s="11">
        <f>I1433/86400+DATE(1970,1,1)</f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19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7">
        <f>IF(L1434&gt;0,E1434/L1434,0)</f>
        <v>0</v>
      </c>
      <c r="Q1434" t="s">
        <v>8322</v>
      </c>
      <c r="R1434" t="s">
        <v>8341</v>
      </c>
      <c r="S1434" s="11">
        <f>J1434/86400+DATE(1970,1,1)</f>
        <v>42175.780416666668</v>
      </c>
      <c r="T1434" s="11">
        <f>I1434/86400+DATE(1970,1,1)</f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19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7">
        <f>IF(L1435&gt;0,E1435/L1435,0)</f>
        <v>80.5</v>
      </c>
      <c r="Q1435" t="s">
        <v>8322</v>
      </c>
      <c r="R1435" t="s">
        <v>8341</v>
      </c>
      <c r="S1435" s="11">
        <f>J1435/86400+DATE(1970,1,1)</f>
        <v>42673.625868055555</v>
      </c>
      <c r="T1435" s="11">
        <f>I1435/86400+DATE(1970,1,1)</f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19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7">
        <f>IF(L1436&gt;0,E1436/L1436,0)</f>
        <v>744.5454545454545</v>
      </c>
      <c r="Q1436" t="s">
        <v>8322</v>
      </c>
      <c r="R1436" t="s">
        <v>8341</v>
      </c>
      <c r="S1436" s="11">
        <f>J1436/86400+DATE(1970,1,1)</f>
        <v>42142.767106481479</v>
      </c>
      <c r="T1436" s="11">
        <f>I1436/86400+DATE(1970,1,1)</f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19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7">
        <f>IF(L1437&gt;0,E1437/L1437,0)</f>
        <v>7.5</v>
      </c>
      <c r="Q1437" t="s">
        <v>8322</v>
      </c>
      <c r="R1437" t="s">
        <v>8341</v>
      </c>
      <c r="S1437" s="11">
        <f>J1437/86400+DATE(1970,1,1)</f>
        <v>42258.780324074076</v>
      </c>
      <c r="T1437" s="11">
        <f>I1437/86400+DATE(1970,1,1)</f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19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7">
        <f>IF(L1438&gt;0,E1438/L1438,0)</f>
        <v>38.5</v>
      </c>
      <c r="Q1438" t="s">
        <v>8322</v>
      </c>
      <c r="R1438" t="s">
        <v>8341</v>
      </c>
      <c r="S1438" s="11">
        <f>J1438/86400+DATE(1970,1,1)</f>
        <v>42391.35019675926</v>
      </c>
      <c r="T1438" s="11">
        <f>I1438/86400+DATE(1970,1,1)</f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19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7">
        <f>IF(L1439&gt;0,E1439/L1439,0)</f>
        <v>36.68181818181818</v>
      </c>
      <c r="Q1439" t="s">
        <v>8322</v>
      </c>
      <c r="R1439" t="s">
        <v>8341</v>
      </c>
      <c r="S1439" s="11">
        <f>J1439/86400+DATE(1970,1,1)</f>
        <v>41796.531701388885</v>
      </c>
      <c r="T1439" s="11">
        <f>I1439/86400+DATE(1970,1,1)</f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19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7">
        <f>IF(L1440&gt;0,E1440/L1440,0)</f>
        <v>75</v>
      </c>
      <c r="Q1440" t="s">
        <v>8322</v>
      </c>
      <c r="R1440" t="s">
        <v>8341</v>
      </c>
      <c r="S1440" s="11">
        <f>J1440/86400+DATE(1970,1,1)</f>
        <v>42457.871516203704</v>
      </c>
      <c r="T1440" s="11">
        <f>I1440/86400+DATE(1970,1,1)</f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19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7">
        <f>IF(L1441&gt;0,E1441/L1441,0)</f>
        <v>30</v>
      </c>
      <c r="Q1441" t="s">
        <v>8322</v>
      </c>
      <c r="R1441" t="s">
        <v>8341</v>
      </c>
      <c r="S1441" s="11">
        <f>J1441/86400+DATE(1970,1,1)</f>
        <v>42040.829872685186</v>
      </c>
      <c r="T1441" s="11">
        <f>I1441/86400+DATE(1970,1,1)</f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19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7">
        <f>IF(L1442&gt;0,E1442/L1442,0)</f>
        <v>1</v>
      </c>
      <c r="Q1442" t="s">
        <v>8322</v>
      </c>
      <c r="R1442" t="s">
        <v>8341</v>
      </c>
      <c r="S1442" s="11">
        <f>J1442/86400+DATE(1970,1,1)</f>
        <v>42486.748414351852</v>
      </c>
      <c r="T1442" s="11">
        <f>I1442/86400+DATE(1970,1,1)</f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19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7">
        <f>IF(L1443&gt;0,E1443/L1443,0)</f>
        <v>673.33333333333337</v>
      </c>
      <c r="Q1443" t="s">
        <v>8322</v>
      </c>
      <c r="R1443" t="s">
        <v>8341</v>
      </c>
      <c r="S1443" s="11">
        <f>J1443/86400+DATE(1970,1,1)</f>
        <v>42198.765844907408</v>
      </c>
      <c r="T1443" s="11">
        <f>I1443/86400+DATE(1970,1,1)</f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19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7">
        <f>IF(L1444&gt;0,E1444/L1444,0)</f>
        <v>0</v>
      </c>
      <c r="Q1444" t="s">
        <v>8322</v>
      </c>
      <c r="R1444" t="s">
        <v>8341</v>
      </c>
      <c r="S1444" s="11">
        <f>J1444/86400+DATE(1970,1,1)</f>
        <v>42485.64534722222</v>
      </c>
      <c r="T1444" s="11">
        <f>I1444/86400+DATE(1970,1,1)</f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19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7">
        <f>IF(L1445&gt;0,E1445/L1445,0)</f>
        <v>0</v>
      </c>
      <c r="Q1445" t="s">
        <v>8322</v>
      </c>
      <c r="R1445" t="s">
        <v>8341</v>
      </c>
      <c r="S1445" s="11">
        <f>J1445/86400+DATE(1970,1,1)</f>
        <v>42707.926030092596</v>
      </c>
      <c r="T1445" s="11">
        <f>I1445/86400+DATE(1970,1,1)</f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19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7">
        <f>IF(L1446&gt;0,E1446/L1446,0)</f>
        <v>0</v>
      </c>
      <c r="Q1446" t="s">
        <v>8322</v>
      </c>
      <c r="R1446" t="s">
        <v>8341</v>
      </c>
      <c r="S1446" s="11">
        <f>J1446/86400+DATE(1970,1,1)</f>
        <v>42199.873402777783</v>
      </c>
      <c r="T1446" s="11">
        <f>I1446/86400+DATE(1970,1,1)</f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19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7">
        <f>IF(L1447&gt;0,E1447/L1447,0)</f>
        <v>0</v>
      </c>
      <c r="Q1447" t="s">
        <v>8322</v>
      </c>
      <c r="R1447" t="s">
        <v>8341</v>
      </c>
      <c r="S1447" s="11">
        <f>J1447/86400+DATE(1970,1,1)</f>
        <v>42139.542303240742</v>
      </c>
      <c r="T1447" s="11">
        <f>I1447/86400+DATE(1970,1,1)</f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19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7">
        <f>IF(L1448&gt;0,E1448/L1448,0)</f>
        <v>0</v>
      </c>
      <c r="Q1448" t="s">
        <v>8322</v>
      </c>
      <c r="R1448" t="s">
        <v>8341</v>
      </c>
      <c r="S1448" s="11">
        <f>J1448/86400+DATE(1970,1,1)</f>
        <v>42461.447662037041</v>
      </c>
      <c r="T1448" s="11">
        <f>I1448/86400+DATE(1970,1,1)</f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19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7">
        <f>IF(L1449&gt;0,E1449/L1449,0)</f>
        <v>25</v>
      </c>
      <c r="Q1449" t="s">
        <v>8322</v>
      </c>
      <c r="R1449" t="s">
        <v>8341</v>
      </c>
      <c r="S1449" s="11">
        <f>J1449/86400+DATE(1970,1,1)</f>
        <v>42529.730717592596</v>
      </c>
      <c r="T1449" s="11">
        <f>I1449/86400+DATE(1970,1,1)</f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19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7">
        <f>IF(L1450&gt;0,E1450/L1450,0)</f>
        <v>0</v>
      </c>
      <c r="Q1450" t="s">
        <v>8322</v>
      </c>
      <c r="R1450" t="s">
        <v>8341</v>
      </c>
      <c r="S1450" s="11">
        <f>J1450/86400+DATE(1970,1,1)</f>
        <v>42115.936550925922</v>
      </c>
      <c r="T1450" s="11">
        <f>I1450/86400+DATE(1970,1,1)</f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19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7">
        <f>IF(L1451&gt;0,E1451/L1451,0)</f>
        <v>0</v>
      </c>
      <c r="Q1451" t="s">
        <v>8322</v>
      </c>
      <c r="R1451" t="s">
        <v>8341</v>
      </c>
      <c r="S1451" s="11">
        <f>J1451/86400+DATE(1970,1,1)</f>
        <v>42086.811400462961</v>
      </c>
      <c r="T1451" s="11">
        <f>I1451/86400+DATE(1970,1,1)</f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19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7">
        <f>IF(L1452&gt;0,E1452/L1452,0)</f>
        <v>1</v>
      </c>
      <c r="Q1452" t="s">
        <v>8322</v>
      </c>
      <c r="R1452" t="s">
        <v>8341</v>
      </c>
      <c r="S1452" s="11">
        <f>J1452/86400+DATE(1970,1,1)</f>
        <v>42390.171261574069</v>
      </c>
      <c r="T1452" s="11">
        <f>I1452/86400+DATE(1970,1,1)</f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19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7">
        <f>IF(L1453&gt;0,E1453/L1453,0)</f>
        <v>1</v>
      </c>
      <c r="Q1453" t="s">
        <v>8322</v>
      </c>
      <c r="R1453" t="s">
        <v>8341</v>
      </c>
      <c r="S1453" s="11">
        <f>J1453/86400+DATE(1970,1,1)</f>
        <v>41931.959016203706</v>
      </c>
      <c r="T1453" s="11">
        <f>I1453/86400+DATE(1970,1,1)</f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19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7">
        <f>IF(L1454&gt;0,E1454/L1454,0)</f>
        <v>0</v>
      </c>
      <c r="Q1454" t="s">
        <v>8322</v>
      </c>
      <c r="R1454" t="s">
        <v>8341</v>
      </c>
      <c r="S1454" s="11">
        <f>J1454/86400+DATE(1970,1,1)</f>
        <v>41818.703275462962</v>
      </c>
      <c r="T1454" s="11">
        <f>I1454/86400+DATE(1970,1,1)</f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19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7">
        <f>IF(L1455&gt;0,E1455/L1455,0)</f>
        <v>0</v>
      </c>
      <c r="Q1455" t="s">
        <v>8322</v>
      </c>
      <c r="R1455" t="s">
        <v>8341</v>
      </c>
      <c r="S1455" s="11">
        <f>J1455/86400+DATE(1970,1,1)</f>
        <v>42795.696145833332</v>
      </c>
      <c r="T1455" s="11">
        <f>I1455/86400+DATE(1970,1,1)</f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19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7">
        <f>IF(L1456&gt;0,E1456/L1456,0)</f>
        <v>15</v>
      </c>
      <c r="Q1456" t="s">
        <v>8322</v>
      </c>
      <c r="R1456" t="s">
        <v>8341</v>
      </c>
      <c r="S1456" s="11">
        <f>J1456/86400+DATE(1970,1,1)</f>
        <v>42463.866666666669</v>
      </c>
      <c r="T1456" s="11">
        <f>I1456/86400+DATE(1970,1,1)</f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19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7">
        <f>IF(L1457&gt;0,E1457/L1457,0)</f>
        <v>225</v>
      </c>
      <c r="Q1457" t="s">
        <v>8322</v>
      </c>
      <c r="R1457" t="s">
        <v>8341</v>
      </c>
      <c r="S1457" s="11">
        <f>J1457/86400+DATE(1970,1,1)</f>
        <v>41832.672685185185</v>
      </c>
      <c r="T1457" s="11">
        <f>I1457/86400+DATE(1970,1,1)</f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19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7">
        <f>IF(L1458&gt;0,E1458/L1458,0)</f>
        <v>48.333333333333336</v>
      </c>
      <c r="Q1458" t="s">
        <v>8322</v>
      </c>
      <c r="R1458" t="s">
        <v>8341</v>
      </c>
      <c r="S1458" s="11">
        <f>J1458/86400+DATE(1970,1,1)</f>
        <v>42708.668576388889</v>
      </c>
      <c r="T1458" s="11">
        <f>I1458/86400+DATE(1970,1,1)</f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19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7">
        <f>IF(L1459&gt;0,E1459/L1459,0)</f>
        <v>0</v>
      </c>
      <c r="Q1459" t="s">
        <v>8322</v>
      </c>
      <c r="R1459" t="s">
        <v>8341</v>
      </c>
      <c r="S1459" s="11">
        <f>J1459/86400+DATE(1970,1,1)</f>
        <v>42289.89634259259</v>
      </c>
      <c r="T1459" s="11">
        <f>I1459/86400+DATE(1970,1,1)</f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19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7">
        <f>IF(L1460&gt;0,E1460/L1460,0)</f>
        <v>0</v>
      </c>
      <c r="Q1460" t="s">
        <v>8322</v>
      </c>
      <c r="R1460" t="s">
        <v>8341</v>
      </c>
      <c r="S1460" s="11">
        <f>J1460/86400+DATE(1970,1,1)</f>
        <v>41831.705555555556</v>
      </c>
      <c r="T1460" s="11">
        <f>I1460/86400+DATE(1970,1,1)</f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19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7">
        <f>IF(L1461&gt;0,E1461/L1461,0)</f>
        <v>0</v>
      </c>
      <c r="Q1461" t="s">
        <v>8322</v>
      </c>
      <c r="R1461" t="s">
        <v>8341</v>
      </c>
      <c r="S1461" s="11">
        <f>J1461/86400+DATE(1970,1,1)</f>
        <v>42312.204814814817</v>
      </c>
      <c r="T1461" s="11">
        <f>I1461/86400+DATE(1970,1,1)</f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19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7">
        <f>IF(L1462&gt;0,E1462/L1462,0)</f>
        <v>0</v>
      </c>
      <c r="Q1462" t="s">
        <v>8322</v>
      </c>
      <c r="R1462" t="s">
        <v>8341</v>
      </c>
      <c r="S1462" s="11">
        <f>J1462/86400+DATE(1970,1,1)</f>
        <v>41915.896967592591</v>
      </c>
      <c r="T1462" s="11">
        <f>I1462/86400+DATE(1970,1,1)</f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19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7">
        <f>IF(L1463&gt;0,E1463/L1463,0)</f>
        <v>44.66673529411765</v>
      </c>
      <c r="Q1463" t="s">
        <v>8322</v>
      </c>
      <c r="R1463" t="s">
        <v>8342</v>
      </c>
      <c r="S1463" s="11">
        <f>J1463/86400+DATE(1970,1,1)</f>
        <v>41899.645300925928</v>
      </c>
      <c r="T1463" s="11">
        <f>I1463/86400+DATE(1970,1,1)</f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19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7">
        <f>IF(L1464&gt;0,E1464/L1464,0)</f>
        <v>28.937999999999999</v>
      </c>
      <c r="Q1464" t="s">
        <v>8322</v>
      </c>
      <c r="R1464" t="s">
        <v>8342</v>
      </c>
      <c r="S1464" s="11">
        <f>J1464/86400+DATE(1970,1,1)</f>
        <v>41344.662858796299</v>
      </c>
      <c r="T1464" s="11">
        <f>I1464/86400+DATE(1970,1,1)</f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19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7">
        <f>IF(L1465&gt;0,E1465/L1465,0)</f>
        <v>35.44</v>
      </c>
      <c r="Q1465" t="s">
        <v>8322</v>
      </c>
      <c r="R1465" t="s">
        <v>8342</v>
      </c>
      <c r="S1465" s="11">
        <f>J1465/86400+DATE(1970,1,1)</f>
        <v>41326.911319444444</v>
      </c>
      <c r="T1465" s="11">
        <f>I1465/86400+DATE(1970,1,1)</f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19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7">
        <f>IF(L1466&gt;0,E1466/L1466,0)</f>
        <v>34.871794871794869</v>
      </c>
      <c r="Q1466" t="s">
        <v>8322</v>
      </c>
      <c r="R1466" t="s">
        <v>8342</v>
      </c>
      <c r="S1466" s="11">
        <f>J1466/86400+DATE(1970,1,1)</f>
        <v>41291.661550925928</v>
      </c>
      <c r="T1466" s="11">
        <f>I1466/86400+DATE(1970,1,1)</f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19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7">
        <f>IF(L1467&gt;0,E1467/L1467,0)</f>
        <v>52.622732513451197</v>
      </c>
      <c r="Q1467" t="s">
        <v>8322</v>
      </c>
      <c r="R1467" t="s">
        <v>8342</v>
      </c>
      <c r="S1467" s="11">
        <f>J1467/86400+DATE(1970,1,1)</f>
        <v>40959.734398148146</v>
      </c>
      <c r="T1467" s="11">
        <f>I1467/86400+DATE(1970,1,1)</f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19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7">
        <f>IF(L1468&gt;0,E1468/L1468,0)</f>
        <v>69.598266129032254</v>
      </c>
      <c r="Q1468" t="s">
        <v>8322</v>
      </c>
      <c r="R1468" t="s">
        <v>8342</v>
      </c>
      <c r="S1468" s="11">
        <f>J1468/86400+DATE(1970,1,1)</f>
        <v>42340.172060185185</v>
      </c>
      <c r="T1468" s="11">
        <f>I1468/86400+DATE(1970,1,1)</f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19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7">
        <f>IF(L1469&gt;0,E1469/L1469,0)</f>
        <v>76.72</v>
      </c>
      <c r="Q1469" t="s">
        <v>8322</v>
      </c>
      <c r="R1469" t="s">
        <v>8342</v>
      </c>
      <c r="S1469" s="11">
        <f>J1469/86400+DATE(1970,1,1)</f>
        <v>40933.80190972222</v>
      </c>
      <c r="T1469" s="11">
        <f>I1469/86400+DATE(1970,1,1)</f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19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7">
        <f>IF(L1470&gt;0,E1470/L1470,0)</f>
        <v>33.191126279863482</v>
      </c>
      <c r="Q1470" t="s">
        <v>8322</v>
      </c>
      <c r="R1470" t="s">
        <v>8342</v>
      </c>
      <c r="S1470" s="11">
        <f>J1470/86400+DATE(1970,1,1)</f>
        <v>40646.014456018514</v>
      </c>
      <c r="T1470" s="11">
        <f>I1470/86400+DATE(1970,1,1)</f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19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7">
        <f>IF(L1471&gt;0,E1471/L1471,0)</f>
        <v>149.46417445482865</v>
      </c>
      <c r="Q1471" t="s">
        <v>8322</v>
      </c>
      <c r="R1471" t="s">
        <v>8342</v>
      </c>
      <c r="S1471" s="11">
        <f>J1471/86400+DATE(1970,1,1)</f>
        <v>41290.598483796297</v>
      </c>
      <c r="T1471" s="11">
        <f>I1471/86400+DATE(1970,1,1)</f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19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7">
        <f>IF(L1472&gt;0,E1472/L1472,0)</f>
        <v>23.172839506172838</v>
      </c>
      <c r="Q1472" t="s">
        <v>8322</v>
      </c>
      <c r="R1472" t="s">
        <v>8342</v>
      </c>
      <c r="S1472" s="11">
        <f>J1472/86400+DATE(1970,1,1)</f>
        <v>41250.827118055553</v>
      </c>
      <c r="T1472" s="11">
        <f>I1472/86400+DATE(1970,1,1)</f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19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7">
        <f>IF(L1473&gt;0,E1473/L1473,0)</f>
        <v>96.877551020408163</v>
      </c>
      <c r="Q1473" t="s">
        <v>8322</v>
      </c>
      <c r="R1473" t="s">
        <v>8342</v>
      </c>
      <c r="S1473" s="11">
        <f>J1473/86400+DATE(1970,1,1)</f>
        <v>42073.957569444443</v>
      </c>
      <c r="T1473" s="11">
        <f>I1473/86400+DATE(1970,1,1)</f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19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7">
        <f>IF(L1474&gt;0,E1474/L1474,0)</f>
        <v>103.20238095238095</v>
      </c>
      <c r="Q1474" t="s">
        <v>8322</v>
      </c>
      <c r="R1474" t="s">
        <v>8342</v>
      </c>
      <c r="S1474" s="11">
        <f>J1474/86400+DATE(1970,1,1)</f>
        <v>41533.542858796296</v>
      </c>
      <c r="T1474" s="11">
        <f>I1474/86400+DATE(1970,1,1)</f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19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7">
        <f>IF(L1475&gt;0,E1475/L1475,0)</f>
        <v>38.462553191489363</v>
      </c>
      <c r="Q1475" t="s">
        <v>8322</v>
      </c>
      <c r="R1475" t="s">
        <v>8342</v>
      </c>
      <c r="S1475" s="11">
        <f>J1475/86400+DATE(1970,1,1)</f>
        <v>40939.979618055557</v>
      </c>
      <c r="T1475" s="11">
        <f>I1475/86400+DATE(1970,1,1)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19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7">
        <f>IF(L1476&gt;0,E1476/L1476,0)</f>
        <v>44.315789473684212</v>
      </c>
      <c r="Q1476" t="s">
        <v>8322</v>
      </c>
      <c r="R1476" t="s">
        <v>8342</v>
      </c>
      <c r="S1476" s="11">
        <f>J1476/86400+DATE(1970,1,1)</f>
        <v>41500.72791666667</v>
      </c>
      <c r="T1476" s="11">
        <f>I1476/86400+DATE(1970,1,1)</f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19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7">
        <f>IF(L1477&gt;0,E1477/L1477,0)</f>
        <v>64.173356009070289</v>
      </c>
      <c r="Q1477" t="s">
        <v>8322</v>
      </c>
      <c r="R1477" t="s">
        <v>8342</v>
      </c>
      <c r="S1477" s="11">
        <f>J1477/86400+DATE(1970,1,1)</f>
        <v>41960.722951388889</v>
      </c>
      <c r="T1477" s="11">
        <f>I1477/86400+DATE(1970,1,1)</f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19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7">
        <f>IF(L1478&gt;0,E1478/L1478,0)</f>
        <v>43.333275109170302</v>
      </c>
      <c r="Q1478" t="s">
        <v>8322</v>
      </c>
      <c r="R1478" t="s">
        <v>8342</v>
      </c>
      <c r="S1478" s="11">
        <f>J1478/86400+DATE(1970,1,1)</f>
        <v>40766.041921296295</v>
      </c>
      <c r="T1478" s="11">
        <f>I1478/86400+DATE(1970,1,1)</f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19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7">
        <f>IF(L1479&gt;0,E1479/L1479,0)</f>
        <v>90.495934959349597</v>
      </c>
      <c r="Q1479" t="s">
        <v>8322</v>
      </c>
      <c r="R1479" t="s">
        <v>8342</v>
      </c>
      <c r="S1479" s="11">
        <f>J1479/86400+DATE(1970,1,1)</f>
        <v>40840.615787037037</v>
      </c>
      <c r="T1479" s="11">
        <f>I1479/86400+DATE(1970,1,1)</f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19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7">
        <f>IF(L1480&gt;0,E1480/L1480,0)</f>
        <v>29.187190495010373</v>
      </c>
      <c r="Q1480" t="s">
        <v>8322</v>
      </c>
      <c r="R1480" t="s">
        <v>8342</v>
      </c>
      <c r="S1480" s="11">
        <f>J1480/86400+DATE(1970,1,1)</f>
        <v>41394.871678240743</v>
      </c>
      <c r="T1480" s="11">
        <f>I1480/86400+DATE(1970,1,1)</f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19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7">
        <f>IF(L1481&gt;0,E1481/L1481,0)</f>
        <v>30.95774647887324</v>
      </c>
      <c r="Q1481" t="s">
        <v>8322</v>
      </c>
      <c r="R1481" t="s">
        <v>8342</v>
      </c>
      <c r="S1481" s="11">
        <f>J1481/86400+DATE(1970,1,1)</f>
        <v>41754.745243055557</v>
      </c>
      <c r="T1481" s="11">
        <f>I1481/86400+DATE(1970,1,1)</f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19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7">
        <f>IF(L1482&gt;0,E1482/L1482,0)</f>
        <v>92.157795275590544</v>
      </c>
      <c r="Q1482" t="s">
        <v>8322</v>
      </c>
      <c r="R1482" t="s">
        <v>8342</v>
      </c>
      <c r="S1482" s="11">
        <f>J1482/86400+DATE(1970,1,1)</f>
        <v>41464.934016203704</v>
      </c>
      <c r="T1482" s="11">
        <f>I1482/86400+DATE(1970,1,1)</f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19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7">
        <f>IF(L1483&gt;0,E1483/L1483,0)</f>
        <v>17.5</v>
      </c>
      <c r="Q1483" t="s">
        <v>8322</v>
      </c>
      <c r="R1483" t="s">
        <v>8324</v>
      </c>
      <c r="S1483" s="11">
        <f>J1483/86400+DATE(1970,1,1)</f>
        <v>41550.922974537039</v>
      </c>
      <c r="T1483" s="11">
        <f>I1483/86400+DATE(1970,1,1)</f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19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7">
        <f>IF(L1484&gt;0,E1484/L1484,0)</f>
        <v>5</v>
      </c>
      <c r="Q1484" t="s">
        <v>8322</v>
      </c>
      <c r="R1484" t="s">
        <v>8324</v>
      </c>
      <c r="S1484" s="11">
        <f>J1484/86400+DATE(1970,1,1)</f>
        <v>41136.858055555553</v>
      </c>
      <c r="T1484" s="11">
        <f>I1484/86400+DATE(1970,1,1)</f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19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7">
        <f>IF(L1485&gt;0,E1485/L1485,0)</f>
        <v>25</v>
      </c>
      <c r="Q1485" t="s">
        <v>8322</v>
      </c>
      <c r="R1485" t="s">
        <v>8324</v>
      </c>
      <c r="S1485" s="11">
        <f>J1485/86400+DATE(1970,1,1)</f>
        <v>42548.192997685182</v>
      </c>
      <c r="T1485" s="11">
        <f>I1485/86400+DATE(1970,1,1)</f>
        <v>42573.192997685182</v>
      </c>
    </row>
    <row r="1486" spans="1:20" ht="30" x14ac:dyDescent="0.25">
      <c r="A1486">
        <v>1484</v>
      </c>
      <c r="B1486" s="1" t="s">
        <v>1485</v>
      </c>
      <c r="C1486" s="1" t="s">
        <v>5594</v>
      </c>
      <c r="D1486" s="19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7">
        <f>IF(L1486&gt;0,E1486/L1486,0)</f>
        <v>0</v>
      </c>
      <c r="Q1486" t="s">
        <v>8322</v>
      </c>
      <c r="R1486" t="s">
        <v>8324</v>
      </c>
      <c r="S1486" s="11">
        <f>J1486/86400+DATE(1970,1,1)</f>
        <v>41053.200960648144</v>
      </c>
      <c r="T1486" s="11">
        <f>I1486/86400+DATE(1970,1,1)</f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19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7">
        <f>IF(L1487&gt;0,E1487/L1487,0)</f>
        <v>50</v>
      </c>
      <c r="Q1487" t="s">
        <v>8322</v>
      </c>
      <c r="R1487" t="s">
        <v>8324</v>
      </c>
      <c r="S1487" s="11">
        <f>J1487/86400+DATE(1970,1,1)</f>
        <v>42130.795983796299</v>
      </c>
      <c r="T1487" s="11">
        <f>I1487/86400+DATE(1970,1,1)</f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19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7">
        <f>IF(L1488&gt;0,E1488/L1488,0)</f>
        <v>16</v>
      </c>
      <c r="Q1488" t="s">
        <v>8322</v>
      </c>
      <c r="R1488" t="s">
        <v>8324</v>
      </c>
      <c r="S1488" s="11">
        <f>J1488/86400+DATE(1970,1,1)</f>
        <v>42032.168530092589</v>
      </c>
      <c r="T1488" s="11">
        <f>I1488/86400+DATE(1970,1,1)</f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19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7">
        <f>IF(L1489&gt;0,E1489/L1489,0)</f>
        <v>0</v>
      </c>
      <c r="Q1489" t="s">
        <v>8322</v>
      </c>
      <c r="R1489" t="s">
        <v>8324</v>
      </c>
      <c r="S1489" s="11">
        <f>J1489/86400+DATE(1970,1,1)</f>
        <v>42554.917488425926</v>
      </c>
      <c r="T1489" s="11">
        <f>I1489/86400+DATE(1970,1,1)</f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19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7">
        <f>IF(L1490&gt;0,E1490/L1490,0)</f>
        <v>60</v>
      </c>
      <c r="Q1490" t="s">
        <v>8322</v>
      </c>
      <c r="R1490" t="s">
        <v>8324</v>
      </c>
      <c r="S1490" s="11">
        <f>J1490/86400+DATE(1970,1,1)</f>
        <v>41614.563194444447</v>
      </c>
      <c r="T1490" s="11">
        <f>I1490/86400+DATE(1970,1,1)</f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19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7">
        <f>IF(L1491&gt;0,E1491/L1491,0)</f>
        <v>0</v>
      </c>
      <c r="Q1491" t="s">
        <v>8322</v>
      </c>
      <c r="R1491" t="s">
        <v>8324</v>
      </c>
      <c r="S1491" s="11">
        <f>J1491/86400+DATE(1970,1,1)</f>
        <v>41198.611712962964</v>
      </c>
      <c r="T1491" s="11">
        <f>I1491/86400+DATE(1970,1,1)</f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19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7">
        <f>IF(L1492&gt;0,E1492/L1492,0)</f>
        <v>47.10526315789474</v>
      </c>
      <c r="Q1492" t="s">
        <v>8322</v>
      </c>
      <c r="R1492" t="s">
        <v>8324</v>
      </c>
      <c r="S1492" s="11">
        <f>J1492/86400+DATE(1970,1,1)</f>
        <v>41520.561041666668</v>
      </c>
      <c r="T1492" s="11">
        <f>I1492/86400+DATE(1970,1,1)</f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19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7">
        <f>IF(L1493&gt;0,E1493/L1493,0)</f>
        <v>100</v>
      </c>
      <c r="Q1493" t="s">
        <v>8322</v>
      </c>
      <c r="R1493" t="s">
        <v>8324</v>
      </c>
      <c r="S1493" s="11">
        <f>J1493/86400+DATE(1970,1,1)</f>
        <v>41991.713460648149</v>
      </c>
      <c r="T1493" s="11">
        <f>I1493/86400+DATE(1970,1,1)</f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19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7">
        <f>IF(L1494&gt;0,E1494/L1494,0)</f>
        <v>15</v>
      </c>
      <c r="Q1494" t="s">
        <v>8322</v>
      </c>
      <c r="R1494" t="s">
        <v>8324</v>
      </c>
      <c r="S1494" s="11">
        <f>J1494/86400+DATE(1970,1,1)</f>
        <v>40682.884791666671</v>
      </c>
      <c r="T1494" s="11">
        <f>I1494/86400+DATE(1970,1,1)</f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19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7">
        <f>IF(L1495&gt;0,E1495/L1495,0)</f>
        <v>0</v>
      </c>
      <c r="Q1495" t="s">
        <v>8322</v>
      </c>
      <c r="R1495" t="s">
        <v>8324</v>
      </c>
      <c r="S1495" s="11">
        <f>J1495/86400+DATE(1970,1,1)</f>
        <v>41411.866608796292</v>
      </c>
      <c r="T1495" s="11">
        <f>I1495/86400+DATE(1970,1,1)</f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19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7">
        <f>IF(L1496&gt;0,E1496/L1496,0)</f>
        <v>40.454545454545453</v>
      </c>
      <c r="Q1496" t="s">
        <v>8322</v>
      </c>
      <c r="R1496" t="s">
        <v>8324</v>
      </c>
      <c r="S1496" s="11">
        <f>J1496/86400+DATE(1970,1,1)</f>
        <v>42067.722372685181</v>
      </c>
      <c r="T1496" s="11">
        <f>I1496/86400+DATE(1970,1,1)</f>
        <v>42097.651388888888</v>
      </c>
    </row>
    <row r="1497" spans="1:20" ht="45" x14ac:dyDescent="0.25">
      <c r="A1497">
        <v>1495</v>
      </c>
      <c r="B1497" s="1" t="s">
        <v>1496</v>
      </c>
      <c r="C1497" s="1" t="s">
        <v>5605</v>
      </c>
      <c r="D1497" s="19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7">
        <f>IF(L1497&gt;0,E1497/L1497,0)</f>
        <v>0</v>
      </c>
      <c r="Q1497" t="s">
        <v>8322</v>
      </c>
      <c r="R1497" t="s">
        <v>8324</v>
      </c>
      <c r="S1497" s="11">
        <f>J1497/86400+DATE(1970,1,1)</f>
        <v>40752.789710648147</v>
      </c>
      <c r="T1497" s="11">
        <f>I1497/86400+DATE(1970,1,1)</f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19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7">
        <f>IF(L1498&gt;0,E1498/L1498,0)</f>
        <v>0</v>
      </c>
      <c r="Q1498" t="s">
        <v>8322</v>
      </c>
      <c r="R1498" t="s">
        <v>8324</v>
      </c>
      <c r="S1498" s="11">
        <f>J1498/86400+DATE(1970,1,1)</f>
        <v>41838.475219907406</v>
      </c>
      <c r="T1498" s="11">
        <f>I1498/86400+DATE(1970,1,1)</f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19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7">
        <f>IF(L1499&gt;0,E1499/L1499,0)</f>
        <v>1</v>
      </c>
      <c r="Q1499" t="s">
        <v>8322</v>
      </c>
      <c r="R1499" t="s">
        <v>8324</v>
      </c>
      <c r="S1499" s="11">
        <f>J1499/86400+DATE(1970,1,1)</f>
        <v>41444.64261574074</v>
      </c>
      <c r="T1499" s="11">
        <f>I1499/86400+DATE(1970,1,1)</f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19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7">
        <f>IF(L1500&gt;0,E1500/L1500,0)</f>
        <v>19</v>
      </c>
      <c r="Q1500" t="s">
        <v>8322</v>
      </c>
      <c r="R1500" t="s">
        <v>8324</v>
      </c>
      <c r="S1500" s="11">
        <f>J1500/86400+DATE(1970,1,1)</f>
        <v>41840.983541666668</v>
      </c>
      <c r="T1500" s="11">
        <f>I1500/86400+DATE(1970,1,1)</f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19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7">
        <f>IF(L1501&gt;0,E1501/L1501,0)</f>
        <v>5</v>
      </c>
      <c r="Q1501" t="s">
        <v>8322</v>
      </c>
      <c r="R1501" t="s">
        <v>8324</v>
      </c>
      <c r="S1501" s="11">
        <f>J1501/86400+DATE(1970,1,1)</f>
        <v>42527.007326388892</v>
      </c>
      <c r="T1501" s="11">
        <f>I1501/86400+DATE(1970,1,1)</f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19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7">
        <f>IF(L1502&gt;0,E1502/L1502,0)</f>
        <v>46.733333333333334</v>
      </c>
      <c r="Q1502" t="s">
        <v>8322</v>
      </c>
      <c r="R1502" t="s">
        <v>8324</v>
      </c>
      <c r="S1502" s="11">
        <f>J1502/86400+DATE(1970,1,1)</f>
        <v>41365.904594907406</v>
      </c>
      <c r="T1502" s="11">
        <f>I1502/86400+DATE(1970,1,1)</f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19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7">
        <f>IF(L1503&gt;0,E1503/L1503,0)</f>
        <v>97.731073446327684</v>
      </c>
      <c r="Q1503" t="s">
        <v>8338</v>
      </c>
      <c r="R1503" t="s">
        <v>8339</v>
      </c>
      <c r="S1503" s="11">
        <f>J1503/86400+DATE(1970,1,1)</f>
        <v>42163.583599537036</v>
      </c>
      <c r="T1503" s="11">
        <f>I1503/86400+DATE(1970,1,1)</f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19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7">
        <f>IF(L1504&gt;0,E1504/L1504,0)</f>
        <v>67.835866261398181</v>
      </c>
      <c r="Q1504" t="s">
        <v>8338</v>
      </c>
      <c r="R1504" t="s">
        <v>8339</v>
      </c>
      <c r="S1504" s="11">
        <f>J1504/86400+DATE(1970,1,1)</f>
        <v>42426.542592592596</v>
      </c>
      <c r="T1504" s="11">
        <f>I1504/86400+DATE(1970,1,1)</f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19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7">
        <f>IF(L1505&gt;0,E1505/L1505,0)</f>
        <v>56.98492957746479</v>
      </c>
      <c r="Q1505" t="s">
        <v>8338</v>
      </c>
      <c r="R1505" t="s">
        <v>8339</v>
      </c>
      <c r="S1505" s="11">
        <f>J1505/86400+DATE(1970,1,1)</f>
        <v>42606.347233796296</v>
      </c>
      <c r="T1505" s="11">
        <f>I1505/86400+DATE(1970,1,1)</f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19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7">
        <f>IF(L1506&gt;0,E1506/L1506,0)</f>
        <v>67.159851301115239</v>
      </c>
      <c r="Q1506" t="s">
        <v>8338</v>
      </c>
      <c r="R1506" t="s">
        <v>8339</v>
      </c>
      <c r="S1506" s="11">
        <f>J1506/86400+DATE(1970,1,1)</f>
        <v>41772.657685185186</v>
      </c>
      <c r="T1506" s="11">
        <f>I1506/86400+DATE(1970,1,1)</f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19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7">
        <f>IF(L1507&gt;0,E1507/L1507,0)</f>
        <v>48.037681159420288</v>
      </c>
      <c r="Q1507" t="s">
        <v>8338</v>
      </c>
      <c r="R1507" t="s">
        <v>8339</v>
      </c>
      <c r="S1507" s="11">
        <f>J1507/86400+DATE(1970,1,1)</f>
        <v>42414.44332175926</v>
      </c>
      <c r="T1507" s="11">
        <f>I1507/86400+DATE(1970,1,1)</f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19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7">
        <f>IF(L1508&gt;0,E1508/L1508,0)</f>
        <v>38.860465116279073</v>
      </c>
      <c r="Q1508" t="s">
        <v>8338</v>
      </c>
      <c r="R1508" t="s">
        <v>8339</v>
      </c>
      <c r="S1508" s="11">
        <f>J1508/86400+DATE(1970,1,1)</f>
        <v>41814.785925925928</v>
      </c>
      <c r="T1508" s="11">
        <f>I1508/86400+DATE(1970,1,1)</f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19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7">
        <f>IF(L1509&gt;0,E1509/L1509,0)</f>
        <v>78.181818181818187</v>
      </c>
      <c r="Q1509" t="s">
        <v>8338</v>
      </c>
      <c r="R1509" t="s">
        <v>8339</v>
      </c>
      <c r="S1509" s="11">
        <f>J1509/86400+DATE(1970,1,1)</f>
        <v>40254.450335648144</v>
      </c>
      <c r="T1509" s="11">
        <f>I1509/86400+DATE(1970,1,1)</f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19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7">
        <f>IF(L1510&gt;0,E1510/L1510,0)</f>
        <v>97.113744075829388</v>
      </c>
      <c r="Q1510" t="s">
        <v>8338</v>
      </c>
      <c r="R1510" t="s">
        <v>8339</v>
      </c>
      <c r="S1510" s="11">
        <f>J1510/86400+DATE(1970,1,1)</f>
        <v>41786.614363425928</v>
      </c>
      <c r="T1510" s="11">
        <f>I1510/86400+DATE(1970,1,1)</f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19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7">
        <f>IF(L1511&gt;0,E1511/L1511,0)</f>
        <v>110.39397959183674</v>
      </c>
      <c r="Q1511" t="s">
        <v>8338</v>
      </c>
      <c r="R1511" t="s">
        <v>8339</v>
      </c>
      <c r="S1511" s="11">
        <f>J1511/86400+DATE(1970,1,1)</f>
        <v>42751.533391203702</v>
      </c>
      <c r="T1511" s="11">
        <f>I1511/86400+DATE(1970,1,1)</f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19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7">
        <f>IF(L1512&gt;0,E1512/L1512,0)</f>
        <v>39.91506172839506</v>
      </c>
      <c r="Q1512" t="s">
        <v>8338</v>
      </c>
      <c r="R1512" t="s">
        <v>8339</v>
      </c>
      <c r="S1512" s="11">
        <f>J1512/86400+DATE(1970,1,1)</f>
        <v>41809.385162037041</v>
      </c>
      <c r="T1512" s="11">
        <f>I1512/86400+DATE(1970,1,1)</f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19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7">
        <f>IF(L1513&gt;0,E1513/L1513,0)</f>
        <v>75.975728155339809</v>
      </c>
      <c r="Q1513" t="s">
        <v>8338</v>
      </c>
      <c r="R1513" t="s">
        <v>8339</v>
      </c>
      <c r="S1513" s="11">
        <f>J1513/86400+DATE(1970,1,1)</f>
        <v>42296.583379629628</v>
      </c>
      <c r="T1513" s="11">
        <f>I1513/86400+DATE(1970,1,1)</f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19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7">
        <f>IF(L1514&gt;0,E1514/L1514,0)</f>
        <v>58.379104477611939</v>
      </c>
      <c r="Q1514" t="s">
        <v>8338</v>
      </c>
      <c r="R1514" t="s">
        <v>8339</v>
      </c>
      <c r="S1514" s="11">
        <f>J1514/86400+DATE(1970,1,1)</f>
        <v>42741.684479166666</v>
      </c>
      <c r="T1514" s="11">
        <f>I1514/86400+DATE(1970,1,1)</f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19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7">
        <f>IF(L1515&gt;0,E1515/L1515,0)</f>
        <v>55.82093023255814</v>
      </c>
      <c r="Q1515" t="s">
        <v>8338</v>
      </c>
      <c r="R1515" t="s">
        <v>8339</v>
      </c>
      <c r="S1515" s="11">
        <f>J1515/86400+DATE(1970,1,1)</f>
        <v>41806.637337962966</v>
      </c>
      <c r="T1515" s="11">
        <f>I1515/86400+DATE(1970,1,1)</f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19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7">
        <f>IF(L1516&gt;0,E1516/L1516,0)</f>
        <v>151.24431818181819</v>
      </c>
      <c r="Q1516" t="s">
        <v>8338</v>
      </c>
      <c r="R1516" t="s">
        <v>8339</v>
      </c>
      <c r="S1516" s="11">
        <f>J1516/86400+DATE(1970,1,1)</f>
        <v>42234.597685185188</v>
      </c>
      <c r="T1516" s="11">
        <f>I1516/86400+DATE(1970,1,1)</f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19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7">
        <f>IF(L1517&gt;0,E1517/L1517,0)</f>
        <v>849.67027027027029</v>
      </c>
      <c r="Q1517" t="s">
        <v>8338</v>
      </c>
      <c r="R1517" t="s">
        <v>8339</v>
      </c>
      <c r="S1517" s="11">
        <f>J1517/86400+DATE(1970,1,1)</f>
        <v>42415.253437499996</v>
      </c>
      <c r="T1517" s="11">
        <f>I1517/86400+DATE(1970,1,1)</f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19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7">
        <f>IF(L1518&gt;0,E1518/L1518,0)</f>
        <v>159.24137931034483</v>
      </c>
      <c r="Q1518" t="s">
        <v>8338</v>
      </c>
      <c r="R1518" t="s">
        <v>8339</v>
      </c>
      <c r="S1518" s="11">
        <f>J1518/86400+DATE(1970,1,1)</f>
        <v>42619.466342592597</v>
      </c>
      <c r="T1518" s="11">
        <f>I1518/86400+DATE(1970,1,1)</f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19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7">
        <f>IF(L1519&gt;0,E1519/L1519,0)</f>
        <v>39.507317073170732</v>
      </c>
      <c r="Q1519" t="s">
        <v>8338</v>
      </c>
      <c r="R1519" t="s">
        <v>8339</v>
      </c>
      <c r="S1519" s="11">
        <f>J1519/86400+DATE(1970,1,1)</f>
        <v>41948.56658564815</v>
      </c>
      <c r="T1519" s="11">
        <f>I1519/86400+DATE(1970,1,1)</f>
        <v>41979.25</v>
      </c>
    </row>
    <row r="1520" spans="1:20" ht="45" x14ac:dyDescent="0.25">
      <c r="A1520">
        <v>1518</v>
      </c>
      <c r="B1520" s="1" t="s">
        <v>1519</v>
      </c>
      <c r="C1520" s="1" t="s">
        <v>5628</v>
      </c>
      <c r="D1520" s="19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7">
        <f>IF(L1520&gt;0,E1520/L1520,0)</f>
        <v>130.52966101694915</v>
      </c>
      <c r="Q1520" t="s">
        <v>8338</v>
      </c>
      <c r="R1520" t="s">
        <v>8339</v>
      </c>
      <c r="S1520" s="11">
        <f>J1520/86400+DATE(1970,1,1)</f>
        <v>41760.8200462963</v>
      </c>
      <c r="T1520" s="11">
        <f>I1520/86400+DATE(1970,1,1)</f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19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7">
        <f>IF(L1521&gt;0,E1521/L1521,0)</f>
        <v>64.156896551724131</v>
      </c>
      <c r="Q1521" t="s">
        <v>8338</v>
      </c>
      <c r="R1521" t="s">
        <v>8339</v>
      </c>
      <c r="S1521" s="11">
        <f>J1521/86400+DATE(1970,1,1)</f>
        <v>41782.741701388892</v>
      </c>
      <c r="T1521" s="11">
        <f>I1521/86400+DATE(1970,1,1)</f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19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7">
        <f>IF(L1522&gt;0,E1522/L1522,0)</f>
        <v>111.52694610778443</v>
      </c>
      <c r="Q1522" t="s">
        <v>8338</v>
      </c>
      <c r="R1522" t="s">
        <v>8339</v>
      </c>
      <c r="S1522" s="11">
        <f>J1522/86400+DATE(1970,1,1)</f>
        <v>41955.857789351852</v>
      </c>
      <c r="T1522" s="11">
        <f>I1522/86400+DATE(1970,1,1)</f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19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7">
        <f>IF(L1523&gt;0,E1523/L1523,0)</f>
        <v>170.44680851063831</v>
      </c>
      <c r="Q1523" t="s">
        <v>8338</v>
      </c>
      <c r="R1523" t="s">
        <v>8339</v>
      </c>
      <c r="S1523" s="11">
        <f>J1523/86400+DATE(1970,1,1)</f>
        <v>42493.167719907404</v>
      </c>
      <c r="T1523" s="11">
        <f>I1523/86400+DATE(1970,1,1)</f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19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7">
        <f>IF(L1524&gt;0,E1524/L1524,0)</f>
        <v>133.7391592920354</v>
      </c>
      <c r="Q1524" t="s">
        <v>8338</v>
      </c>
      <c r="R1524" t="s">
        <v>8339</v>
      </c>
      <c r="S1524" s="11">
        <f>J1524/86400+DATE(1970,1,1)</f>
        <v>41899.830312500002</v>
      </c>
      <c r="T1524" s="11">
        <f>I1524/86400+DATE(1970,1,1)</f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19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7">
        <f>IF(L1525&gt;0,E1525/L1525,0)</f>
        <v>95.834024896265561</v>
      </c>
      <c r="Q1525" t="s">
        <v>8338</v>
      </c>
      <c r="R1525" t="s">
        <v>8339</v>
      </c>
      <c r="S1525" s="11">
        <f>J1525/86400+DATE(1970,1,1)</f>
        <v>41964.751342592594</v>
      </c>
      <c r="T1525" s="11">
        <f>I1525/86400+DATE(1970,1,1)</f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19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7">
        <f>IF(L1526&gt;0,E1526/L1526,0)</f>
        <v>221.78571428571428</v>
      </c>
      <c r="Q1526" t="s">
        <v>8338</v>
      </c>
      <c r="R1526" t="s">
        <v>8339</v>
      </c>
      <c r="S1526" s="11">
        <f>J1526/86400+DATE(1970,1,1)</f>
        <v>42756.501041666663</v>
      </c>
      <c r="T1526" s="11">
        <f>I1526/86400+DATE(1970,1,1)</f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19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7">
        <f>IF(L1527&gt;0,E1527/L1527,0)</f>
        <v>32.315357142857138</v>
      </c>
      <c r="Q1527" t="s">
        <v>8338</v>
      </c>
      <c r="R1527" t="s">
        <v>8339</v>
      </c>
      <c r="S1527" s="11">
        <f>J1527/86400+DATE(1970,1,1)</f>
        <v>42570.702986111108</v>
      </c>
      <c r="T1527" s="11">
        <f>I1527/86400+DATE(1970,1,1)</f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19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7">
        <f>IF(L1528&gt;0,E1528/L1528,0)</f>
        <v>98.839285714285708</v>
      </c>
      <c r="Q1528" t="s">
        <v>8338</v>
      </c>
      <c r="R1528" t="s">
        <v>8339</v>
      </c>
      <c r="S1528" s="11">
        <f>J1528/86400+DATE(1970,1,1)</f>
        <v>42339.276006944448</v>
      </c>
      <c r="T1528" s="11">
        <f>I1528/86400+DATE(1970,1,1)</f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19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7">
        <f>IF(L1529&gt;0,E1529/L1529,0)</f>
        <v>55.222142857142863</v>
      </c>
      <c r="Q1529" t="s">
        <v>8338</v>
      </c>
      <c r="R1529" t="s">
        <v>8339</v>
      </c>
      <c r="S1529" s="11">
        <f>J1529/86400+DATE(1970,1,1)</f>
        <v>42780.600532407407</v>
      </c>
      <c r="T1529" s="11">
        <f>I1529/86400+DATE(1970,1,1)</f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19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7">
        <f>IF(L1530&gt;0,E1530/L1530,0)</f>
        <v>52.793750000000003</v>
      </c>
      <c r="Q1530" t="s">
        <v>8338</v>
      </c>
      <c r="R1530" t="s">
        <v>8339</v>
      </c>
      <c r="S1530" s="11">
        <f>J1530/86400+DATE(1970,1,1)</f>
        <v>42736.732893518521</v>
      </c>
      <c r="T1530" s="11">
        <f>I1530/86400+DATE(1970,1,1)</f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19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7">
        <f>IF(L1531&gt;0,E1531/L1531,0)</f>
        <v>135.66666666666666</v>
      </c>
      <c r="Q1531" t="s">
        <v>8338</v>
      </c>
      <c r="R1531" t="s">
        <v>8339</v>
      </c>
      <c r="S1531" s="11">
        <f>J1531/86400+DATE(1970,1,1)</f>
        <v>42052.628703703704</v>
      </c>
      <c r="T1531" s="11">
        <f>I1531/86400+DATE(1970,1,1)</f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19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7">
        <f>IF(L1532&gt;0,E1532/L1532,0)</f>
        <v>53.991990846681922</v>
      </c>
      <c r="Q1532" t="s">
        <v>8338</v>
      </c>
      <c r="R1532" t="s">
        <v>8339</v>
      </c>
      <c r="S1532" s="11">
        <f>J1532/86400+DATE(1970,1,1)</f>
        <v>42275.76730324074</v>
      </c>
      <c r="T1532" s="11">
        <f>I1532/86400+DATE(1970,1,1)</f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19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7">
        <f>IF(L1533&gt;0,E1533/L1533,0)</f>
        <v>56.643835616438359</v>
      </c>
      <c r="Q1533" t="s">
        <v>8338</v>
      </c>
      <c r="R1533" t="s">
        <v>8339</v>
      </c>
      <c r="S1533" s="11">
        <f>J1533/86400+DATE(1970,1,1)</f>
        <v>41941.802384259259</v>
      </c>
      <c r="T1533" s="11">
        <f>I1533/86400+DATE(1970,1,1)</f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19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7">
        <f>IF(L1534&gt;0,E1534/L1534,0)</f>
        <v>82.316326530612244</v>
      </c>
      <c r="Q1534" t="s">
        <v>8338</v>
      </c>
      <c r="R1534" t="s">
        <v>8339</v>
      </c>
      <c r="S1534" s="11">
        <f>J1534/86400+DATE(1970,1,1)</f>
        <v>42391.475289351853</v>
      </c>
      <c r="T1534" s="11">
        <f>I1534/86400+DATE(1970,1,1)</f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19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7">
        <f>IF(L1535&gt;0,E1535/L1535,0)</f>
        <v>88.26081081081081</v>
      </c>
      <c r="Q1535" t="s">
        <v>8338</v>
      </c>
      <c r="R1535" t="s">
        <v>8339</v>
      </c>
      <c r="S1535" s="11">
        <f>J1535/86400+DATE(1970,1,1)</f>
        <v>42443.00204861111</v>
      </c>
      <c r="T1535" s="11">
        <f>I1535/86400+DATE(1970,1,1)</f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19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7">
        <f>IF(L1536&gt;0,E1536/L1536,0)</f>
        <v>84.905149051490511</v>
      </c>
      <c r="Q1536" t="s">
        <v>8338</v>
      </c>
      <c r="R1536" t="s">
        <v>8339</v>
      </c>
      <c r="S1536" s="11">
        <f>J1536/86400+DATE(1970,1,1)</f>
        <v>42221.674328703702</v>
      </c>
      <c r="T1536" s="11">
        <f>I1536/86400+DATE(1970,1,1)</f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19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7">
        <f>IF(L1537&gt;0,E1537/L1537,0)</f>
        <v>48.154545454545456</v>
      </c>
      <c r="Q1537" t="s">
        <v>8338</v>
      </c>
      <c r="R1537" t="s">
        <v>8339</v>
      </c>
      <c r="S1537" s="11">
        <f>J1537/86400+DATE(1970,1,1)</f>
        <v>42484.829062500001</v>
      </c>
      <c r="T1537" s="11">
        <f>I1537/86400+DATE(1970,1,1)</f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19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7">
        <f>IF(L1538&gt;0,E1538/L1538,0)</f>
        <v>66.015406593406595</v>
      </c>
      <c r="Q1538" t="s">
        <v>8338</v>
      </c>
      <c r="R1538" t="s">
        <v>8339</v>
      </c>
      <c r="S1538" s="11">
        <f>J1538/86400+DATE(1970,1,1)</f>
        <v>42213.802199074074</v>
      </c>
      <c r="T1538" s="11">
        <f>I1538/86400+DATE(1970,1,1)</f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19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7">
        <f>IF(L1539&gt;0,E1539/L1539,0)</f>
        <v>96.375</v>
      </c>
      <c r="Q1539" t="s">
        <v>8338</v>
      </c>
      <c r="R1539" t="s">
        <v>8339</v>
      </c>
      <c r="S1539" s="11">
        <f>J1539/86400+DATE(1970,1,1)</f>
        <v>42552.315127314811</v>
      </c>
      <c r="T1539" s="11">
        <f>I1539/86400+DATE(1970,1,1)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19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7">
        <f>IF(L1540&gt;0,E1540/L1540,0)</f>
        <v>156.17391304347825</v>
      </c>
      <c r="Q1540" t="s">
        <v>8338</v>
      </c>
      <c r="R1540" t="s">
        <v>8339</v>
      </c>
      <c r="S1540" s="11">
        <f>J1540/86400+DATE(1970,1,1)</f>
        <v>41981.782060185185</v>
      </c>
      <c r="T1540" s="11">
        <f>I1540/86400+DATE(1970,1,1)</f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19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7">
        <f>IF(L1541&gt;0,E1541/L1541,0)</f>
        <v>95.764859154929582</v>
      </c>
      <c r="Q1541" t="s">
        <v>8338</v>
      </c>
      <c r="R1541" t="s">
        <v>8339</v>
      </c>
      <c r="S1541" s="11">
        <f>J1541/86400+DATE(1970,1,1)</f>
        <v>42705.91920138889</v>
      </c>
      <c r="T1541" s="11">
        <f>I1541/86400+DATE(1970,1,1)</f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19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7">
        <f>IF(L1542&gt;0,E1542/L1542,0)</f>
        <v>180.40816326530611</v>
      </c>
      <c r="Q1542" t="s">
        <v>8338</v>
      </c>
      <c r="R1542" t="s">
        <v>8339</v>
      </c>
      <c r="S1542" s="11">
        <f>J1542/86400+DATE(1970,1,1)</f>
        <v>41939.00712962963</v>
      </c>
      <c r="T1542" s="11">
        <f>I1542/86400+DATE(1970,1,1)</f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19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7">
        <f>IF(L1543&gt;0,E1543/L1543,0)</f>
        <v>3</v>
      </c>
      <c r="Q1543" t="s">
        <v>8338</v>
      </c>
      <c r="R1543" t="s">
        <v>8343</v>
      </c>
      <c r="S1543" s="11">
        <f>J1543/86400+DATE(1970,1,1)</f>
        <v>41974.712245370371</v>
      </c>
      <c r="T1543" s="11">
        <f>I1543/86400+DATE(1970,1,1)</f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19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7">
        <f>IF(L1544&gt;0,E1544/L1544,0)</f>
        <v>20</v>
      </c>
      <c r="Q1544" t="s">
        <v>8338</v>
      </c>
      <c r="R1544" t="s">
        <v>8343</v>
      </c>
      <c r="S1544" s="11">
        <f>J1544/86400+DATE(1970,1,1)</f>
        <v>42170.996527777781</v>
      </c>
      <c r="T1544" s="11">
        <f>I1544/86400+DATE(1970,1,1)</f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19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7">
        <f>IF(L1545&gt;0,E1545/L1545,0)</f>
        <v>10</v>
      </c>
      <c r="Q1545" t="s">
        <v>8338</v>
      </c>
      <c r="R1545" t="s">
        <v>8343</v>
      </c>
      <c r="S1545" s="11">
        <f>J1545/86400+DATE(1970,1,1)</f>
        <v>41935.509652777779</v>
      </c>
      <c r="T1545" s="11">
        <f>I1545/86400+DATE(1970,1,1)</f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19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7">
        <f>IF(L1546&gt;0,E1546/L1546,0)</f>
        <v>0</v>
      </c>
      <c r="Q1546" t="s">
        <v>8338</v>
      </c>
      <c r="R1546" t="s">
        <v>8343</v>
      </c>
      <c r="S1546" s="11">
        <f>J1546/86400+DATE(1970,1,1)</f>
        <v>42053.051203703704</v>
      </c>
      <c r="T1546" s="11">
        <f>I1546/86400+DATE(1970,1,1)</f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19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7">
        <f>IF(L1547&gt;0,E1547/L1547,0)</f>
        <v>1</v>
      </c>
      <c r="Q1547" t="s">
        <v>8338</v>
      </c>
      <c r="R1547" t="s">
        <v>8343</v>
      </c>
      <c r="S1547" s="11">
        <f>J1547/86400+DATE(1970,1,1)</f>
        <v>42031.884652777779</v>
      </c>
      <c r="T1547" s="11">
        <f>I1547/86400+DATE(1970,1,1)</f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19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7">
        <f>IF(L1548&gt;0,E1548/L1548,0)</f>
        <v>26.272727272727273</v>
      </c>
      <c r="Q1548" t="s">
        <v>8338</v>
      </c>
      <c r="R1548" t="s">
        <v>8343</v>
      </c>
      <c r="S1548" s="11">
        <f>J1548/86400+DATE(1970,1,1)</f>
        <v>41839.212951388887</v>
      </c>
      <c r="T1548" s="11">
        <f>I1548/86400+DATE(1970,1,1)</f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19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7">
        <f>IF(L1549&gt;0,E1549/L1549,0)</f>
        <v>0</v>
      </c>
      <c r="Q1549" t="s">
        <v>8338</v>
      </c>
      <c r="R1549" t="s">
        <v>8343</v>
      </c>
      <c r="S1549" s="11">
        <f>J1549/86400+DATE(1970,1,1)</f>
        <v>42782.426875000005</v>
      </c>
      <c r="T1549" s="11">
        <f>I1549/86400+DATE(1970,1,1)</f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19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7">
        <f>IF(L1550&gt;0,E1550/L1550,0)</f>
        <v>60</v>
      </c>
      <c r="Q1550" t="s">
        <v>8338</v>
      </c>
      <c r="R1550" t="s">
        <v>8343</v>
      </c>
      <c r="S1550" s="11">
        <f>J1550/86400+DATE(1970,1,1)</f>
        <v>42286.88217592593</v>
      </c>
      <c r="T1550" s="11">
        <f>I1550/86400+DATE(1970,1,1)</f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19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7">
        <f>IF(L1551&gt;0,E1551/L1551,0)</f>
        <v>28.333333333333332</v>
      </c>
      <c r="Q1551" t="s">
        <v>8338</v>
      </c>
      <c r="R1551" t="s">
        <v>8343</v>
      </c>
      <c r="S1551" s="11">
        <f>J1551/86400+DATE(1970,1,1)</f>
        <v>42281.136099537034</v>
      </c>
      <c r="T1551" s="11">
        <f>I1551/86400+DATE(1970,1,1)</f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19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7">
        <f>IF(L1552&gt;0,E1552/L1552,0)</f>
        <v>14.428571428571429</v>
      </c>
      <c r="Q1552" t="s">
        <v>8338</v>
      </c>
      <c r="R1552" t="s">
        <v>8343</v>
      </c>
      <c r="S1552" s="11">
        <f>J1552/86400+DATE(1970,1,1)</f>
        <v>42472.449467592596</v>
      </c>
      <c r="T1552" s="11">
        <f>I1552/86400+DATE(1970,1,1)</f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19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7">
        <f>IF(L1553&gt;0,E1553/L1553,0)</f>
        <v>0</v>
      </c>
      <c r="Q1553" t="s">
        <v>8338</v>
      </c>
      <c r="R1553" t="s">
        <v>8343</v>
      </c>
      <c r="S1553" s="11">
        <f>J1553/86400+DATE(1970,1,1)</f>
        <v>42121.824525462958</v>
      </c>
      <c r="T1553" s="11">
        <f>I1553/86400+DATE(1970,1,1)</f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19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7">
        <f>IF(L1554&gt;0,E1554/L1554,0)</f>
        <v>132.1875</v>
      </c>
      <c r="Q1554" t="s">
        <v>8338</v>
      </c>
      <c r="R1554" t="s">
        <v>8343</v>
      </c>
      <c r="S1554" s="11">
        <f>J1554/86400+DATE(1970,1,1)</f>
        <v>41892.688750000001</v>
      </c>
      <c r="T1554" s="11">
        <f>I1554/86400+DATE(1970,1,1)</f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19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7">
        <f>IF(L1555&gt;0,E1555/L1555,0)</f>
        <v>0</v>
      </c>
      <c r="Q1555" t="s">
        <v>8338</v>
      </c>
      <c r="R1555" t="s">
        <v>8343</v>
      </c>
      <c r="S1555" s="11">
        <f>J1555/86400+DATE(1970,1,1)</f>
        <v>42219.282951388886</v>
      </c>
      <c r="T1555" s="11">
        <f>I1555/86400+DATE(1970,1,1)</f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19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7">
        <f>IF(L1556&gt;0,E1556/L1556,0)</f>
        <v>0</v>
      </c>
      <c r="Q1556" t="s">
        <v>8338</v>
      </c>
      <c r="R1556" t="s">
        <v>8343</v>
      </c>
      <c r="S1556" s="11">
        <f>J1556/86400+DATE(1970,1,1)</f>
        <v>42188.252199074079</v>
      </c>
      <c r="T1556" s="11">
        <f>I1556/86400+DATE(1970,1,1)</f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19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7">
        <f>IF(L1557&gt;0,E1557/L1557,0)</f>
        <v>0</v>
      </c>
      <c r="Q1557" t="s">
        <v>8338</v>
      </c>
      <c r="R1557" t="s">
        <v>8343</v>
      </c>
      <c r="S1557" s="11">
        <f>J1557/86400+DATE(1970,1,1)</f>
        <v>42241.613796296297</v>
      </c>
      <c r="T1557" s="11">
        <f>I1557/86400+DATE(1970,1,1)</f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19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7">
        <f>IF(L1558&gt;0,E1558/L1558,0)</f>
        <v>56.416666666666664</v>
      </c>
      <c r="Q1558" t="s">
        <v>8338</v>
      </c>
      <c r="R1558" t="s">
        <v>8343</v>
      </c>
      <c r="S1558" s="11">
        <f>J1558/86400+DATE(1970,1,1)</f>
        <v>42525.153055555551</v>
      </c>
      <c r="T1558" s="11">
        <f>I1558/86400+DATE(1970,1,1)</f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19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7">
        <f>IF(L1559&gt;0,E1559/L1559,0)</f>
        <v>100</v>
      </c>
      <c r="Q1559" t="s">
        <v>8338</v>
      </c>
      <c r="R1559" t="s">
        <v>8343</v>
      </c>
      <c r="S1559" s="11">
        <f>J1559/86400+DATE(1970,1,1)</f>
        <v>41871.65315972222</v>
      </c>
      <c r="T1559" s="11">
        <f>I1559/86400+DATE(1970,1,1)</f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19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7">
        <f>IF(L1560&gt;0,E1560/L1560,0)</f>
        <v>11.666666666666666</v>
      </c>
      <c r="Q1560" t="s">
        <v>8338</v>
      </c>
      <c r="R1560" t="s">
        <v>8343</v>
      </c>
      <c r="S1560" s="11">
        <f>J1560/86400+DATE(1970,1,1)</f>
        <v>42185.397673611107</v>
      </c>
      <c r="T1560" s="11">
        <f>I1560/86400+DATE(1970,1,1)</f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19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7">
        <f>IF(L1561&gt;0,E1561/L1561,0)</f>
        <v>50</v>
      </c>
      <c r="Q1561" t="s">
        <v>8338</v>
      </c>
      <c r="R1561" t="s">
        <v>8343</v>
      </c>
      <c r="S1561" s="11">
        <f>J1561/86400+DATE(1970,1,1)</f>
        <v>42108.053229166668</v>
      </c>
      <c r="T1561" s="11">
        <f>I1561/86400+DATE(1970,1,1)</f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19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7">
        <f>IF(L1562&gt;0,E1562/L1562,0)</f>
        <v>23.5</v>
      </c>
      <c r="Q1562" t="s">
        <v>8338</v>
      </c>
      <c r="R1562" t="s">
        <v>8343</v>
      </c>
      <c r="S1562" s="11">
        <f>J1562/86400+DATE(1970,1,1)</f>
        <v>41936.020752314813</v>
      </c>
      <c r="T1562" s="11">
        <f>I1562/86400+DATE(1970,1,1)</f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19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7">
        <f>IF(L1563&gt;0,E1563/L1563,0)</f>
        <v>67</v>
      </c>
      <c r="Q1563" t="s">
        <v>8322</v>
      </c>
      <c r="R1563" t="s">
        <v>8344</v>
      </c>
      <c r="S1563" s="11">
        <f>J1563/86400+DATE(1970,1,1)</f>
        <v>41555.041701388887</v>
      </c>
      <c r="T1563" s="11">
        <f>I1563/86400+DATE(1970,1,1)</f>
        <v>41585.083368055552</v>
      </c>
    </row>
    <row r="1564" spans="1:20" ht="75" x14ac:dyDescent="0.25">
      <c r="A1564">
        <v>1562</v>
      </c>
      <c r="B1564" s="1" t="s">
        <v>1563</v>
      </c>
      <c r="C1564" s="1" t="s">
        <v>5672</v>
      </c>
      <c r="D1564" s="19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7">
        <f>IF(L1564&gt;0,E1564/L1564,0)</f>
        <v>0</v>
      </c>
      <c r="Q1564" t="s">
        <v>8322</v>
      </c>
      <c r="R1564" t="s">
        <v>8344</v>
      </c>
      <c r="S1564" s="11">
        <f>J1564/86400+DATE(1970,1,1)</f>
        <v>40079.566157407404</v>
      </c>
      <c r="T1564" s="11">
        <f>I1564/86400+DATE(1970,1,1)</f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19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7">
        <f>IF(L1565&gt;0,E1565/L1565,0)</f>
        <v>42.5</v>
      </c>
      <c r="Q1565" t="s">
        <v>8322</v>
      </c>
      <c r="R1565" t="s">
        <v>8344</v>
      </c>
      <c r="S1565" s="11">
        <f>J1565/86400+DATE(1970,1,1)</f>
        <v>41652.742488425924</v>
      </c>
      <c r="T1565" s="11">
        <f>I1565/86400+DATE(1970,1,1)</f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19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7">
        <f>IF(L1566&gt;0,E1566/L1566,0)</f>
        <v>10</v>
      </c>
      <c r="Q1566" t="s">
        <v>8322</v>
      </c>
      <c r="R1566" t="s">
        <v>8344</v>
      </c>
      <c r="S1566" s="11">
        <f>J1566/86400+DATE(1970,1,1)</f>
        <v>42121.367002314815</v>
      </c>
      <c r="T1566" s="11">
        <f>I1566/86400+DATE(1970,1,1)</f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19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7">
        <f>IF(L1567&gt;0,E1567/L1567,0)</f>
        <v>100</v>
      </c>
      <c r="Q1567" t="s">
        <v>8322</v>
      </c>
      <c r="R1567" t="s">
        <v>8344</v>
      </c>
      <c r="S1567" s="11">
        <f>J1567/86400+DATE(1970,1,1)</f>
        <v>40672.729872685188</v>
      </c>
      <c r="T1567" s="11">
        <f>I1567/86400+DATE(1970,1,1)</f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19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7">
        <f>IF(L1568&gt;0,E1568/L1568,0)</f>
        <v>108.05084745762711</v>
      </c>
      <c r="Q1568" t="s">
        <v>8322</v>
      </c>
      <c r="R1568" t="s">
        <v>8344</v>
      </c>
      <c r="S1568" s="11">
        <f>J1568/86400+DATE(1970,1,1)</f>
        <v>42549.916712962964</v>
      </c>
      <c r="T1568" s="11">
        <f>I1568/86400+DATE(1970,1,1)</f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19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7">
        <f>IF(L1569&gt;0,E1569/L1569,0)</f>
        <v>26.923076923076923</v>
      </c>
      <c r="Q1569" t="s">
        <v>8322</v>
      </c>
      <c r="R1569" t="s">
        <v>8344</v>
      </c>
      <c r="S1569" s="11">
        <f>J1569/86400+DATE(1970,1,1)</f>
        <v>41671.93686342593</v>
      </c>
      <c r="T1569" s="11">
        <f>I1569/86400+DATE(1970,1,1)</f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19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7">
        <f>IF(L1570&gt;0,E1570/L1570,0)</f>
        <v>155</v>
      </c>
      <c r="Q1570" t="s">
        <v>8322</v>
      </c>
      <c r="R1570" t="s">
        <v>8344</v>
      </c>
      <c r="S1570" s="11">
        <f>J1570/86400+DATE(1970,1,1)</f>
        <v>41962.062326388885</v>
      </c>
      <c r="T1570" s="11">
        <f>I1570/86400+DATE(1970,1,1)</f>
        <v>41997.062326388885</v>
      </c>
    </row>
    <row r="1571" spans="1:20" ht="30" x14ac:dyDescent="0.25">
      <c r="A1571">
        <v>1569</v>
      </c>
      <c r="B1571" s="1" t="s">
        <v>1570</v>
      </c>
      <c r="C1571" s="1" t="s">
        <v>5679</v>
      </c>
      <c r="D1571" s="19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7">
        <f>IF(L1571&gt;0,E1571/L1571,0)</f>
        <v>0</v>
      </c>
      <c r="Q1571" t="s">
        <v>8322</v>
      </c>
      <c r="R1571" t="s">
        <v>8344</v>
      </c>
      <c r="S1571" s="11">
        <f>J1571/86400+DATE(1970,1,1)</f>
        <v>41389.679560185185</v>
      </c>
      <c r="T1571" s="11">
        <f>I1571/86400+DATE(1970,1,1)</f>
        <v>41419.679560185185</v>
      </c>
    </row>
    <row r="1572" spans="1:20" ht="45" x14ac:dyDescent="0.25">
      <c r="A1572">
        <v>1570</v>
      </c>
      <c r="B1572" s="1" t="s">
        <v>1571</v>
      </c>
      <c r="C1572" s="1" t="s">
        <v>5680</v>
      </c>
      <c r="D1572" s="19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7">
        <f>IF(L1572&gt;0,E1572/L1572,0)</f>
        <v>47.769230769230766</v>
      </c>
      <c r="Q1572" t="s">
        <v>8322</v>
      </c>
      <c r="R1572" t="s">
        <v>8344</v>
      </c>
      <c r="S1572" s="11">
        <f>J1572/86400+DATE(1970,1,1)</f>
        <v>42438.813449074078</v>
      </c>
      <c r="T1572" s="11">
        <f>I1572/86400+DATE(1970,1,1)</f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19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7">
        <f>IF(L1573&gt;0,E1573/L1573,0)</f>
        <v>20</v>
      </c>
      <c r="Q1573" t="s">
        <v>8322</v>
      </c>
      <c r="R1573" t="s">
        <v>8344</v>
      </c>
      <c r="S1573" s="11">
        <f>J1573/86400+DATE(1970,1,1)</f>
        <v>42144.769479166665</v>
      </c>
      <c r="T1573" s="11">
        <f>I1573/86400+DATE(1970,1,1)</f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19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7">
        <f>IF(L1574&gt;0,E1574/L1574,0)</f>
        <v>41.666666666666664</v>
      </c>
      <c r="Q1574" t="s">
        <v>8322</v>
      </c>
      <c r="R1574" t="s">
        <v>8344</v>
      </c>
      <c r="S1574" s="11">
        <f>J1574/86400+DATE(1970,1,1)</f>
        <v>42404.033090277779</v>
      </c>
      <c r="T1574" s="11">
        <f>I1574/86400+DATE(1970,1,1)</f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19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7">
        <f>IF(L1575&gt;0,E1575/L1575,0)</f>
        <v>74.333333333333329</v>
      </c>
      <c r="Q1575" t="s">
        <v>8322</v>
      </c>
      <c r="R1575" t="s">
        <v>8344</v>
      </c>
      <c r="S1575" s="11">
        <f>J1575/86400+DATE(1970,1,1)</f>
        <v>42786.000023148154</v>
      </c>
      <c r="T1575" s="11">
        <f>I1575/86400+DATE(1970,1,1)</f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19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7">
        <f>IF(L1576&gt;0,E1576/L1576,0)</f>
        <v>84.333333333333329</v>
      </c>
      <c r="Q1576" t="s">
        <v>8322</v>
      </c>
      <c r="R1576" t="s">
        <v>8344</v>
      </c>
      <c r="S1576" s="11">
        <f>J1576/86400+DATE(1970,1,1)</f>
        <v>42017.927418981482</v>
      </c>
      <c r="T1576" s="11">
        <f>I1576/86400+DATE(1970,1,1)</f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19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7">
        <f>IF(L1577&gt;0,E1577/L1577,0)</f>
        <v>65.457142857142856</v>
      </c>
      <c r="Q1577" t="s">
        <v>8322</v>
      </c>
      <c r="R1577" t="s">
        <v>8344</v>
      </c>
      <c r="S1577" s="11">
        <f>J1577/86400+DATE(1970,1,1)</f>
        <v>41799.524259259255</v>
      </c>
      <c r="T1577" s="11">
        <f>I1577/86400+DATE(1970,1,1)</f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19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7">
        <f>IF(L1578&gt;0,E1578/L1578,0)</f>
        <v>65</v>
      </c>
      <c r="Q1578" t="s">
        <v>8322</v>
      </c>
      <c r="R1578" t="s">
        <v>8344</v>
      </c>
      <c r="S1578" s="11">
        <f>J1578/86400+DATE(1970,1,1)</f>
        <v>42140.879259259258</v>
      </c>
      <c r="T1578" s="11">
        <f>I1578/86400+DATE(1970,1,1)</f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19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7">
        <f>IF(L1579&gt;0,E1579/L1579,0)</f>
        <v>27.5</v>
      </c>
      <c r="Q1579" t="s">
        <v>8322</v>
      </c>
      <c r="R1579" t="s">
        <v>8344</v>
      </c>
      <c r="S1579" s="11">
        <f>J1579/86400+DATE(1970,1,1)</f>
        <v>41054.847777777773</v>
      </c>
      <c r="T1579" s="11">
        <f>I1579/86400+DATE(1970,1,1)</f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19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7">
        <f>IF(L1580&gt;0,E1580/L1580,0)</f>
        <v>51.25</v>
      </c>
      <c r="Q1580" t="s">
        <v>8322</v>
      </c>
      <c r="R1580" t="s">
        <v>8344</v>
      </c>
      <c r="S1580" s="11">
        <f>J1580/86400+DATE(1970,1,1)</f>
        <v>40399.065868055557</v>
      </c>
      <c r="T1580" s="11">
        <f>I1580/86400+DATE(1970,1,1)</f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19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7">
        <f>IF(L1581&gt;0,E1581/L1581,0)</f>
        <v>14</v>
      </c>
      <c r="Q1581" t="s">
        <v>8322</v>
      </c>
      <c r="R1581" t="s">
        <v>8344</v>
      </c>
      <c r="S1581" s="11">
        <f>J1581/86400+DATE(1970,1,1)</f>
        <v>41481.996423611112</v>
      </c>
      <c r="T1581" s="11">
        <f>I1581/86400+DATE(1970,1,1)</f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19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7">
        <f>IF(L1582&gt;0,E1582/L1582,0)</f>
        <v>0</v>
      </c>
      <c r="Q1582" t="s">
        <v>8322</v>
      </c>
      <c r="R1582" t="s">
        <v>8344</v>
      </c>
      <c r="S1582" s="11">
        <f>J1582/86400+DATE(1970,1,1)</f>
        <v>40990.050069444442</v>
      </c>
      <c r="T1582" s="11">
        <f>I1582/86400+DATE(1970,1,1)</f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19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7">
        <f>IF(L1583&gt;0,E1583/L1583,0)</f>
        <v>5</v>
      </c>
      <c r="Q1583" t="s">
        <v>8338</v>
      </c>
      <c r="R1583" t="s">
        <v>8345</v>
      </c>
      <c r="S1583" s="11">
        <f>J1583/86400+DATE(1970,1,1)</f>
        <v>42325.448958333334</v>
      </c>
      <c r="T1583" s="11">
        <f>I1583/86400+DATE(1970,1,1)</f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19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7">
        <f>IF(L1584&gt;0,E1584/L1584,0)</f>
        <v>31</v>
      </c>
      <c r="Q1584" t="s">
        <v>8338</v>
      </c>
      <c r="R1584" t="s">
        <v>8345</v>
      </c>
      <c r="S1584" s="11">
        <f>J1584/86400+DATE(1970,1,1)</f>
        <v>42246.789965277778</v>
      </c>
      <c r="T1584" s="11">
        <f>I1584/86400+DATE(1970,1,1)</f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19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7">
        <f>IF(L1585&gt;0,E1585/L1585,0)</f>
        <v>15</v>
      </c>
      <c r="Q1585" t="s">
        <v>8338</v>
      </c>
      <c r="R1585" t="s">
        <v>8345</v>
      </c>
      <c r="S1585" s="11">
        <f>J1585/86400+DATE(1970,1,1)</f>
        <v>41877.904988425929</v>
      </c>
      <c r="T1585" s="11">
        <f>I1585/86400+DATE(1970,1,1)</f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19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7">
        <f>IF(L1586&gt;0,E1586/L1586,0)</f>
        <v>0</v>
      </c>
      <c r="Q1586" t="s">
        <v>8338</v>
      </c>
      <c r="R1586" t="s">
        <v>8345</v>
      </c>
      <c r="S1586" s="11">
        <f>J1586/86400+DATE(1970,1,1)</f>
        <v>41779.649317129632</v>
      </c>
      <c r="T1586" s="11">
        <f>I1586/86400+DATE(1970,1,1)</f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19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7">
        <f>IF(L1587&gt;0,E1587/L1587,0)</f>
        <v>131.66666666666666</v>
      </c>
      <c r="Q1587" t="s">
        <v>8338</v>
      </c>
      <c r="R1587" t="s">
        <v>8345</v>
      </c>
      <c r="S1587" s="11">
        <f>J1587/86400+DATE(1970,1,1)</f>
        <v>42707.895462962959</v>
      </c>
      <c r="T1587" s="11">
        <f>I1587/86400+DATE(1970,1,1)</f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19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7">
        <f>IF(L1588&gt;0,E1588/L1588,0)</f>
        <v>0</v>
      </c>
      <c r="Q1588" t="s">
        <v>8338</v>
      </c>
      <c r="R1588" t="s">
        <v>8345</v>
      </c>
      <c r="S1588" s="11">
        <f>J1588/86400+DATE(1970,1,1)</f>
        <v>42069.104421296295</v>
      </c>
      <c r="T1588" s="11">
        <f>I1588/86400+DATE(1970,1,1)</f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19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7">
        <f>IF(L1589&gt;0,E1589/L1589,0)</f>
        <v>1</v>
      </c>
      <c r="Q1589" t="s">
        <v>8338</v>
      </c>
      <c r="R1589" t="s">
        <v>8345</v>
      </c>
      <c r="S1589" s="11">
        <f>J1589/86400+DATE(1970,1,1)</f>
        <v>41956.950983796298</v>
      </c>
      <c r="T1589" s="11">
        <f>I1589/86400+DATE(1970,1,1)</f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19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7">
        <f>IF(L1590&gt;0,E1590/L1590,0)</f>
        <v>0</v>
      </c>
      <c r="Q1590" t="s">
        <v>8338</v>
      </c>
      <c r="R1590" t="s">
        <v>8345</v>
      </c>
      <c r="S1590" s="11">
        <f>J1590/86400+DATE(1970,1,1)</f>
        <v>42005.24998842593</v>
      </c>
      <c r="T1590" s="11">
        <f>I1590/86400+DATE(1970,1,1)</f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19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7">
        <f>IF(L1591&gt;0,E1591/L1591,0)</f>
        <v>0</v>
      </c>
      <c r="Q1591" t="s">
        <v>8338</v>
      </c>
      <c r="R1591" t="s">
        <v>8345</v>
      </c>
      <c r="S1591" s="11">
        <f>J1591/86400+DATE(1970,1,1)</f>
        <v>42256.984791666662</v>
      </c>
      <c r="T1591" s="11">
        <f>I1591/86400+DATE(1970,1,1)</f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19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7">
        <f>IF(L1592&gt;0,E1592/L1592,0)</f>
        <v>510</v>
      </c>
      <c r="Q1592" t="s">
        <v>8338</v>
      </c>
      <c r="R1592" t="s">
        <v>8345</v>
      </c>
      <c r="S1592" s="11">
        <f>J1592/86400+DATE(1970,1,1)</f>
        <v>42240.857222222221</v>
      </c>
      <c r="T1592" s="11">
        <f>I1592/86400+DATE(1970,1,1)</f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19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7">
        <f>IF(L1593&gt;0,E1593/L1593,0)</f>
        <v>44.478260869565219</v>
      </c>
      <c r="Q1593" t="s">
        <v>8338</v>
      </c>
      <c r="R1593" t="s">
        <v>8345</v>
      </c>
      <c r="S1593" s="11">
        <f>J1593/86400+DATE(1970,1,1)</f>
        <v>42433.726168981477</v>
      </c>
      <c r="T1593" s="11">
        <f>I1593/86400+DATE(1970,1,1)</f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19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7">
        <f>IF(L1594&gt;0,E1594/L1594,0)</f>
        <v>0</v>
      </c>
      <c r="Q1594" t="s">
        <v>8338</v>
      </c>
      <c r="R1594" t="s">
        <v>8345</v>
      </c>
      <c r="S1594" s="11">
        <f>J1594/86400+DATE(1970,1,1)</f>
        <v>42046.072743055556</v>
      </c>
      <c r="T1594" s="11">
        <f>I1594/86400+DATE(1970,1,1)</f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19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7">
        <f>IF(L1595&gt;0,E1595/L1595,0)</f>
        <v>1</v>
      </c>
      <c r="Q1595" t="s">
        <v>8338</v>
      </c>
      <c r="R1595" t="s">
        <v>8345</v>
      </c>
      <c r="S1595" s="11">
        <f>J1595/86400+DATE(1970,1,1)</f>
        <v>42033.845543981486</v>
      </c>
      <c r="T1595" s="11">
        <f>I1595/86400+DATE(1970,1,1)</f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19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7">
        <f>IF(L1596&gt;0,E1596/L1596,0)</f>
        <v>20.5</v>
      </c>
      <c r="Q1596" t="s">
        <v>8338</v>
      </c>
      <c r="R1596" t="s">
        <v>8345</v>
      </c>
      <c r="S1596" s="11">
        <f>J1596/86400+DATE(1970,1,1)</f>
        <v>42445.712754629625</v>
      </c>
      <c r="T1596" s="11">
        <f>I1596/86400+DATE(1970,1,1)</f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19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7">
        <f>IF(L1597&gt;0,E1597/L1597,0)</f>
        <v>40</v>
      </c>
      <c r="Q1597" t="s">
        <v>8338</v>
      </c>
      <c r="R1597" t="s">
        <v>8345</v>
      </c>
      <c r="S1597" s="11">
        <f>J1597/86400+DATE(1970,1,1)</f>
        <v>41780.050092592595</v>
      </c>
      <c r="T1597" s="11">
        <f>I1597/86400+DATE(1970,1,1)</f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19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7">
        <f>IF(L1598&gt;0,E1598/L1598,0)</f>
        <v>25</v>
      </c>
      <c r="Q1598" t="s">
        <v>8338</v>
      </c>
      <c r="R1598" t="s">
        <v>8345</v>
      </c>
      <c r="S1598" s="11">
        <f>J1598/86400+DATE(1970,1,1)</f>
        <v>41941.430196759262</v>
      </c>
      <c r="T1598" s="11">
        <f>I1598/86400+DATE(1970,1,1)</f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19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7">
        <f>IF(L1599&gt;0,E1599/L1599,0)</f>
        <v>0</v>
      </c>
      <c r="Q1599" t="s">
        <v>8338</v>
      </c>
      <c r="R1599" t="s">
        <v>8345</v>
      </c>
      <c r="S1599" s="11">
        <f>J1599/86400+DATE(1970,1,1)</f>
        <v>42603.354131944448</v>
      </c>
      <c r="T1599" s="11">
        <f>I1599/86400+DATE(1970,1,1)</f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19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7">
        <f>IF(L1600&gt;0,E1600/L1600,0)</f>
        <v>1</v>
      </c>
      <c r="Q1600" t="s">
        <v>8338</v>
      </c>
      <c r="R1600" t="s">
        <v>8345</v>
      </c>
      <c r="S1600" s="11">
        <f>J1600/86400+DATE(1970,1,1)</f>
        <v>42151.667337962965</v>
      </c>
      <c r="T1600" s="11">
        <f>I1600/86400+DATE(1970,1,1)</f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19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7">
        <f>IF(L1601&gt;0,E1601/L1601,0)</f>
        <v>0</v>
      </c>
      <c r="Q1601" t="s">
        <v>8338</v>
      </c>
      <c r="R1601" t="s">
        <v>8345</v>
      </c>
      <c r="S1601" s="11">
        <f>J1601/86400+DATE(1970,1,1)</f>
        <v>42438.53907407407</v>
      </c>
      <c r="T1601" s="11">
        <f>I1601/86400+DATE(1970,1,1)</f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19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7">
        <f>IF(L1602&gt;0,E1602/L1602,0)</f>
        <v>40.777777777777779</v>
      </c>
      <c r="Q1602" t="s">
        <v>8338</v>
      </c>
      <c r="R1602" t="s">
        <v>8345</v>
      </c>
      <c r="S1602" s="11">
        <f>J1602/86400+DATE(1970,1,1)</f>
        <v>41791.057314814811</v>
      </c>
      <c r="T1602" s="11">
        <f>I1602/86400+DATE(1970,1,1)</f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19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7">
        <f>IF(L1603&gt;0,E1603/L1603,0)</f>
        <v>48.325535714285714</v>
      </c>
      <c r="Q1603" t="s">
        <v>8325</v>
      </c>
      <c r="R1603" t="s">
        <v>8326</v>
      </c>
      <c r="S1603" s="11">
        <f>J1603/86400+DATE(1970,1,1)</f>
        <v>40638.092974537038</v>
      </c>
      <c r="T1603" s="11">
        <f>I1603/86400+DATE(1970,1,1)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19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7">
        <f>IF(L1604&gt;0,E1604/L1604,0)</f>
        <v>46.953125</v>
      </c>
      <c r="Q1604" t="s">
        <v>8325</v>
      </c>
      <c r="R1604" t="s">
        <v>8326</v>
      </c>
      <c r="S1604" s="11">
        <f>J1604/86400+DATE(1970,1,1)</f>
        <v>40788.297650462962</v>
      </c>
      <c r="T1604" s="11">
        <f>I1604/86400+DATE(1970,1,1)</f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19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7">
        <f>IF(L1605&gt;0,E1605/L1605,0)</f>
        <v>66.688666666666663</v>
      </c>
      <c r="Q1605" t="s">
        <v>8325</v>
      </c>
      <c r="R1605" t="s">
        <v>8326</v>
      </c>
      <c r="S1605" s="11">
        <f>J1605/86400+DATE(1970,1,1)</f>
        <v>40876.169664351852</v>
      </c>
      <c r="T1605" s="11">
        <f>I1605/86400+DATE(1970,1,1)</f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19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7">
        <f>IF(L1606&gt;0,E1606/L1606,0)</f>
        <v>48.842857142857142</v>
      </c>
      <c r="Q1606" t="s">
        <v>8325</v>
      </c>
      <c r="R1606" t="s">
        <v>8326</v>
      </c>
      <c r="S1606" s="11">
        <f>J1606/86400+DATE(1970,1,1)</f>
        <v>40945.845312500001</v>
      </c>
      <c r="T1606" s="11">
        <f>I1606/86400+DATE(1970,1,1)</f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19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7">
        <f>IF(L1607&gt;0,E1607/L1607,0)</f>
        <v>137.30909090909091</v>
      </c>
      <c r="Q1607" t="s">
        <v>8325</v>
      </c>
      <c r="R1607" t="s">
        <v>8326</v>
      </c>
      <c r="S1607" s="11">
        <f>J1607/86400+DATE(1970,1,1)</f>
        <v>40747.012881944444</v>
      </c>
      <c r="T1607" s="11">
        <f>I1607/86400+DATE(1970,1,1)</f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19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7">
        <f>IF(L1608&gt;0,E1608/L1608,0)</f>
        <v>87.829673913043479</v>
      </c>
      <c r="Q1608" t="s">
        <v>8325</v>
      </c>
      <c r="R1608" t="s">
        <v>8326</v>
      </c>
      <c r="S1608" s="11">
        <f>J1608/86400+DATE(1970,1,1)</f>
        <v>40536.111550925925</v>
      </c>
      <c r="T1608" s="11">
        <f>I1608/86400+DATE(1970,1,1)</f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19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7">
        <f>IF(L1609&gt;0,E1609/L1609,0)</f>
        <v>70.785365853658533</v>
      </c>
      <c r="Q1609" t="s">
        <v>8325</v>
      </c>
      <c r="R1609" t="s">
        <v>8326</v>
      </c>
      <c r="S1609" s="11">
        <f>J1609/86400+DATE(1970,1,1)</f>
        <v>41053.80846064815</v>
      </c>
      <c r="T1609" s="11">
        <f>I1609/86400+DATE(1970,1,1)</f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19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7">
        <f>IF(L1610&gt;0,E1610/L1610,0)</f>
        <v>52.826086956521742</v>
      </c>
      <c r="Q1610" t="s">
        <v>8325</v>
      </c>
      <c r="R1610" t="s">
        <v>8326</v>
      </c>
      <c r="S1610" s="11">
        <f>J1610/86400+DATE(1970,1,1)</f>
        <v>41607.83085648148</v>
      </c>
      <c r="T1610" s="11">
        <f>I1610/86400+DATE(1970,1,1)</f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19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7">
        <f>IF(L1611&gt;0,E1611/L1611,0)</f>
        <v>443.75</v>
      </c>
      <c r="Q1611" t="s">
        <v>8325</v>
      </c>
      <c r="R1611" t="s">
        <v>8326</v>
      </c>
      <c r="S1611" s="11">
        <f>J1611/86400+DATE(1970,1,1)</f>
        <v>40796.001261574071</v>
      </c>
      <c r="T1611" s="11">
        <f>I1611/86400+DATE(1970,1,1)</f>
        <v>40849.333333333336</v>
      </c>
    </row>
    <row r="1612" spans="1:20" ht="45" x14ac:dyDescent="0.25">
      <c r="A1612">
        <v>1610</v>
      </c>
      <c r="B1612" s="1" t="s">
        <v>1611</v>
      </c>
      <c r="C1612" s="1" t="s">
        <v>5720</v>
      </c>
      <c r="D1612" s="19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7">
        <f>IF(L1612&gt;0,E1612/L1612,0)</f>
        <v>48.544642857142854</v>
      </c>
      <c r="Q1612" t="s">
        <v>8325</v>
      </c>
      <c r="R1612" t="s">
        <v>8326</v>
      </c>
      <c r="S1612" s="11">
        <f>J1612/86400+DATE(1970,1,1)</f>
        <v>41228.924884259257</v>
      </c>
      <c r="T1612" s="11">
        <f>I1612/86400+DATE(1970,1,1)</f>
        <v>41258.924884259257</v>
      </c>
    </row>
    <row r="1613" spans="1:20" ht="30" x14ac:dyDescent="0.25">
      <c r="A1613">
        <v>1611</v>
      </c>
      <c r="B1613" s="1" t="s">
        <v>1612</v>
      </c>
      <c r="C1613" s="1" t="s">
        <v>5721</v>
      </c>
      <c r="D1613" s="19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7">
        <f>IF(L1613&gt;0,E1613/L1613,0)</f>
        <v>37.074074074074076</v>
      </c>
      <c r="Q1613" t="s">
        <v>8325</v>
      </c>
      <c r="R1613" t="s">
        <v>8326</v>
      </c>
      <c r="S1613" s="11">
        <f>J1613/86400+DATE(1970,1,1)</f>
        <v>41409.00037037037</v>
      </c>
      <c r="T1613" s="11">
        <f>I1613/86400+DATE(1970,1,1)</f>
        <v>41430.00037037037</v>
      </c>
    </row>
    <row r="1614" spans="1:20" ht="60" x14ac:dyDescent="0.25">
      <c r="A1614">
        <v>1612</v>
      </c>
      <c r="B1614" s="1" t="s">
        <v>1613</v>
      </c>
      <c r="C1614" s="1" t="s">
        <v>5722</v>
      </c>
      <c r="D1614" s="19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7">
        <f>IF(L1614&gt;0,E1614/L1614,0)</f>
        <v>50</v>
      </c>
      <c r="Q1614" t="s">
        <v>8325</v>
      </c>
      <c r="R1614" t="s">
        <v>8326</v>
      </c>
      <c r="S1614" s="11">
        <f>J1614/86400+DATE(1970,1,1)</f>
        <v>41246.874814814815</v>
      </c>
      <c r="T1614" s="11">
        <f>I1614/86400+DATE(1970,1,1)</f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19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7">
        <f>IF(L1615&gt;0,E1615/L1615,0)</f>
        <v>39.03846153846154</v>
      </c>
      <c r="Q1615" t="s">
        <v>8325</v>
      </c>
      <c r="R1615" t="s">
        <v>8326</v>
      </c>
      <c r="S1615" s="11">
        <f>J1615/86400+DATE(1970,1,1)</f>
        <v>41082.069467592592</v>
      </c>
      <c r="T1615" s="11">
        <f>I1615/86400+DATE(1970,1,1)</f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19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7">
        <f>IF(L1616&gt;0,E1616/L1616,0)</f>
        <v>66.688311688311686</v>
      </c>
      <c r="Q1616" t="s">
        <v>8325</v>
      </c>
      <c r="R1616" t="s">
        <v>8326</v>
      </c>
      <c r="S1616" s="11">
        <f>J1616/86400+DATE(1970,1,1)</f>
        <v>41794.981122685189</v>
      </c>
      <c r="T1616" s="11">
        <f>I1616/86400+DATE(1970,1,1)</f>
        <v>41854.708333333336</v>
      </c>
    </row>
    <row r="1617" spans="1:20" ht="60" x14ac:dyDescent="0.25">
      <c r="A1617">
        <v>1615</v>
      </c>
      <c r="B1617" s="1" t="s">
        <v>1616</v>
      </c>
      <c r="C1617" s="1" t="s">
        <v>5725</v>
      </c>
      <c r="D1617" s="19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7">
        <f>IF(L1617&gt;0,E1617/L1617,0)</f>
        <v>67.132352941176464</v>
      </c>
      <c r="Q1617" t="s">
        <v>8325</v>
      </c>
      <c r="R1617" t="s">
        <v>8326</v>
      </c>
      <c r="S1617" s="11">
        <f>J1617/86400+DATE(1970,1,1)</f>
        <v>40845.050879629627</v>
      </c>
      <c r="T1617" s="11">
        <f>I1617/86400+DATE(1970,1,1)</f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19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7">
        <f>IF(L1618&gt;0,E1618/L1618,0)</f>
        <v>66.369426751592357</v>
      </c>
      <c r="Q1618" t="s">
        <v>8325</v>
      </c>
      <c r="R1618" t="s">
        <v>8326</v>
      </c>
      <c r="S1618" s="11">
        <f>J1618/86400+DATE(1970,1,1)</f>
        <v>41194.715520833335</v>
      </c>
      <c r="T1618" s="11">
        <f>I1618/86400+DATE(1970,1,1)</f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19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7">
        <f>IF(L1619&gt;0,E1619/L1619,0)</f>
        <v>64.620253164556956</v>
      </c>
      <c r="Q1619" t="s">
        <v>8325</v>
      </c>
      <c r="R1619" t="s">
        <v>8326</v>
      </c>
      <c r="S1619" s="11">
        <f>J1619/86400+DATE(1970,1,1)</f>
        <v>41546.664212962962</v>
      </c>
      <c r="T1619" s="11">
        <f>I1619/86400+DATE(1970,1,1)</f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19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7">
        <f>IF(L1620&gt;0,E1620/L1620,0)</f>
        <v>58.370370370370374</v>
      </c>
      <c r="Q1620" t="s">
        <v>8325</v>
      </c>
      <c r="R1620" t="s">
        <v>8326</v>
      </c>
      <c r="S1620" s="11">
        <f>J1620/86400+DATE(1970,1,1)</f>
        <v>41301.654340277775</v>
      </c>
      <c r="T1620" s="11">
        <f>I1620/86400+DATE(1970,1,1)</f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19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7">
        <f>IF(L1621&gt;0,E1621/L1621,0)</f>
        <v>86.956521739130437</v>
      </c>
      <c r="Q1621" t="s">
        <v>8325</v>
      </c>
      <c r="R1621" t="s">
        <v>8326</v>
      </c>
      <c r="S1621" s="11">
        <f>J1621/86400+DATE(1970,1,1)</f>
        <v>41876.186180555553</v>
      </c>
      <c r="T1621" s="11">
        <f>I1621/86400+DATE(1970,1,1)</f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19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7">
        <f>IF(L1622&gt;0,E1622/L1622,0)</f>
        <v>66.470588235294116</v>
      </c>
      <c r="Q1622" t="s">
        <v>8325</v>
      </c>
      <c r="R1622" t="s">
        <v>8326</v>
      </c>
      <c r="S1622" s="11">
        <f>J1622/86400+DATE(1970,1,1)</f>
        <v>41321.339583333334</v>
      </c>
      <c r="T1622" s="11">
        <f>I1622/86400+DATE(1970,1,1)</f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19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7">
        <f>IF(L1623&gt;0,E1623/L1623,0)</f>
        <v>163.78378378378378</v>
      </c>
      <c r="Q1623" t="s">
        <v>8325</v>
      </c>
      <c r="R1623" t="s">
        <v>8326</v>
      </c>
      <c r="S1623" s="11">
        <f>J1623/86400+DATE(1970,1,1)</f>
        <v>41003.60665509259</v>
      </c>
      <c r="T1623" s="11">
        <f>I1623/86400+DATE(1970,1,1)</f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19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7">
        <f>IF(L1624&gt;0,E1624/L1624,0)</f>
        <v>107.98461538461538</v>
      </c>
      <c r="Q1624" t="s">
        <v>8325</v>
      </c>
      <c r="R1624" t="s">
        <v>8326</v>
      </c>
      <c r="S1624" s="11">
        <f>J1624/86400+DATE(1970,1,1)</f>
        <v>41950.294837962967</v>
      </c>
      <c r="T1624" s="11">
        <f>I1624/86400+DATE(1970,1,1)</f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19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7">
        <f>IF(L1625&gt;0,E1625/L1625,0)</f>
        <v>42.111111111111114</v>
      </c>
      <c r="Q1625" t="s">
        <v>8325</v>
      </c>
      <c r="R1625" t="s">
        <v>8326</v>
      </c>
      <c r="S1625" s="11">
        <f>J1625/86400+DATE(1970,1,1)</f>
        <v>41453.688530092593</v>
      </c>
      <c r="T1625" s="11">
        <f>I1625/86400+DATE(1970,1,1)</f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19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7">
        <f>IF(L1626&gt;0,E1626/L1626,0)</f>
        <v>47.2</v>
      </c>
      <c r="Q1626" t="s">
        <v>8325</v>
      </c>
      <c r="R1626" t="s">
        <v>8326</v>
      </c>
      <c r="S1626" s="11">
        <f>J1626/86400+DATE(1970,1,1)</f>
        <v>41243.367303240739</v>
      </c>
      <c r="T1626" s="11">
        <f>I1626/86400+DATE(1970,1,1)</f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19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7">
        <f>IF(L1627&gt;0,E1627/L1627,0)</f>
        <v>112.01923076923077</v>
      </c>
      <c r="Q1627" t="s">
        <v>8325</v>
      </c>
      <c r="R1627" t="s">
        <v>8326</v>
      </c>
      <c r="S1627" s="11">
        <f>J1627/86400+DATE(1970,1,1)</f>
        <v>41135.699687500004</v>
      </c>
      <c r="T1627" s="11">
        <f>I1627/86400+DATE(1970,1,1)</f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19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7">
        <f>IF(L1628&gt;0,E1628/L1628,0)</f>
        <v>74.953703703703709</v>
      </c>
      <c r="Q1628" t="s">
        <v>8325</v>
      </c>
      <c r="R1628" t="s">
        <v>8326</v>
      </c>
      <c r="S1628" s="11">
        <f>J1628/86400+DATE(1970,1,1)</f>
        <v>41579.847997685181</v>
      </c>
      <c r="T1628" s="11">
        <f>I1628/86400+DATE(1970,1,1)</f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19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7">
        <f>IF(L1629&gt;0,E1629/L1629,0)</f>
        <v>61.578947368421055</v>
      </c>
      <c r="Q1629" t="s">
        <v>8325</v>
      </c>
      <c r="R1629" t="s">
        <v>8326</v>
      </c>
      <c r="S1629" s="11">
        <f>J1629/86400+DATE(1970,1,1)</f>
        <v>41205.707048611112</v>
      </c>
      <c r="T1629" s="11">
        <f>I1629/86400+DATE(1970,1,1)</f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19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7">
        <f>IF(L1630&gt;0,E1630/L1630,0)</f>
        <v>45.875</v>
      </c>
      <c r="Q1630" t="s">
        <v>8325</v>
      </c>
      <c r="R1630" t="s">
        <v>8326</v>
      </c>
      <c r="S1630" s="11">
        <f>J1630/86400+DATE(1970,1,1)</f>
        <v>41774.737060185187</v>
      </c>
      <c r="T1630" s="11">
        <f>I1630/86400+DATE(1970,1,1)</f>
        <v>41807.737060185187</v>
      </c>
    </row>
    <row r="1631" spans="1:20" ht="60" x14ac:dyDescent="0.25">
      <c r="A1631">
        <v>1629</v>
      </c>
      <c r="B1631" s="1" t="s">
        <v>1630</v>
      </c>
      <c r="C1631" s="1" t="s">
        <v>5739</v>
      </c>
      <c r="D1631" s="19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7">
        <f>IF(L1631&gt;0,E1631/L1631,0)</f>
        <v>75.853658536585371</v>
      </c>
      <c r="Q1631" t="s">
        <v>8325</v>
      </c>
      <c r="R1631" t="s">
        <v>8326</v>
      </c>
      <c r="S1631" s="11">
        <f>J1631/86400+DATE(1970,1,1)</f>
        <v>41645.867280092592</v>
      </c>
      <c r="T1631" s="11">
        <f>I1631/86400+DATE(1970,1,1)</f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19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7">
        <f>IF(L1632&gt;0,E1632/L1632,0)</f>
        <v>84.206349206349202</v>
      </c>
      <c r="Q1632" t="s">
        <v>8325</v>
      </c>
      <c r="R1632" t="s">
        <v>8326</v>
      </c>
      <c r="S1632" s="11">
        <f>J1632/86400+DATE(1970,1,1)</f>
        <v>40939.837673611109</v>
      </c>
      <c r="T1632" s="11">
        <f>I1632/86400+DATE(1970,1,1)</f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19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7">
        <f>IF(L1633&gt;0,E1633/L1633,0)</f>
        <v>117.22556390977444</v>
      </c>
      <c r="Q1633" t="s">
        <v>8325</v>
      </c>
      <c r="R1633" t="s">
        <v>8326</v>
      </c>
      <c r="S1633" s="11">
        <f>J1633/86400+DATE(1970,1,1)</f>
        <v>41164.859502314815</v>
      </c>
      <c r="T1633" s="11">
        <f>I1633/86400+DATE(1970,1,1)</f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19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7">
        <f>IF(L1634&gt;0,E1634/L1634,0)</f>
        <v>86.489361702127653</v>
      </c>
      <c r="Q1634" t="s">
        <v>8325</v>
      </c>
      <c r="R1634" t="s">
        <v>8326</v>
      </c>
      <c r="S1634" s="11">
        <f>J1634/86400+DATE(1970,1,1)</f>
        <v>40750.340902777782</v>
      </c>
      <c r="T1634" s="11">
        <f>I1634/86400+DATE(1970,1,1)</f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19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7">
        <f>IF(L1635&gt;0,E1635/L1635,0)</f>
        <v>172.41379310344828</v>
      </c>
      <c r="Q1635" t="s">
        <v>8325</v>
      </c>
      <c r="R1635" t="s">
        <v>8326</v>
      </c>
      <c r="S1635" s="11">
        <f>J1635/86400+DATE(1970,1,1)</f>
        <v>40896.883750000001</v>
      </c>
      <c r="T1635" s="11">
        <f>I1635/86400+DATE(1970,1,1)</f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19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7">
        <f>IF(L1636&gt;0,E1636/L1636,0)</f>
        <v>62.8125</v>
      </c>
      <c r="Q1636" t="s">
        <v>8325</v>
      </c>
      <c r="R1636" t="s">
        <v>8326</v>
      </c>
      <c r="S1636" s="11">
        <f>J1636/86400+DATE(1970,1,1)</f>
        <v>40658.189826388887</v>
      </c>
      <c r="T1636" s="11">
        <f>I1636/86400+DATE(1970,1,1)</f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19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7">
        <f>IF(L1637&gt;0,E1637/L1637,0)</f>
        <v>67.729729729729726</v>
      </c>
      <c r="Q1637" t="s">
        <v>8325</v>
      </c>
      <c r="R1637" t="s">
        <v>8326</v>
      </c>
      <c r="S1637" s="11">
        <f>J1637/86400+DATE(1970,1,1)</f>
        <v>42502.868761574078</v>
      </c>
      <c r="T1637" s="11">
        <f>I1637/86400+DATE(1970,1,1)</f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19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7">
        <f>IF(L1638&gt;0,E1638/L1638,0)</f>
        <v>53.5632183908046</v>
      </c>
      <c r="Q1638" t="s">
        <v>8325</v>
      </c>
      <c r="R1638" t="s">
        <v>8326</v>
      </c>
      <c r="S1638" s="11">
        <f>J1638/86400+DATE(1970,1,1)</f>
        <v>40663.08666666667</v>
      </c>
      <c r="T1638" s="11">
        <f>I1638/86400+DATE(1970,1,1)</f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19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7">
        <f>IF(L1639&gt;0,E1639/L1639,0)</f>
        <v>34.6</v>
      </c>
      <c r="Q1639" t="s">
        <v>8325</v>
      </c>
      <c r="R1639" t="s">
        <v>8326</v>
      </c>
      <c r="S1639" s="11">
        <f>J1639/86400+DATE(1970,1,1)</f>
        <v>40122.751620370371</v>
      </c>
      <c r="T1639" s="11">
        <f>I1639/86400+DATE(1970,1,1)</f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19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7">
        <f>IF(L1640&gt;0,E1640/L1640,0)</f>
        <v>38.888888888888886</v>
      </c>
      <c r="Q1640" t="s">
        <v>8325</v>
      </c>
      <c r="R1640" t="s">
        <v>8326</v>
      </c>
      <c r="S1640" s="11">
        <f>J1640/86400+DATE(1970,1,1)</f>
        <v>41288.68712962963</v>
      </c>
      <c r="T1640" s="11">
        <f>I1640/86400+DATE(1970,1,1)</f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19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7">
        <f>IF(L1641&gt;0,E1641/L1641,0)</f>
        <v>94.736842105263165</v>
      </c>
      <c r="Q1641" t="s">
        <v>8325</v>
      </c>
      <c r="R1641" t="s">
        <v>8326</v>
      </c>
      <c r="S1641" s="11">
        <f>J1641/86400+DATE(1970,1,1)</f>
        <v>40941.652372685188</v>
      </c>
      <c r="T1641" s="11">
        <f>I1641/86400+DATE(1970,1,1)</f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19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7">
        <f>IF(L1642&gt;0,E1642/L1642,0)</f>
        <v>39.967058823529413</v>
      </c>
      <c r="Q1642" t="s">
        <v>8325</v>
      </c>
      <c r="R1642" t="s">
        <v>8326</v>
      </c>
      <c r="S1642" s="11">
        <f>J1642/86400+DATE(1970,1,1)</f>
        <v>40379.23096064815</v>
      </c>
      <c r="T1642" s="11">
        <f>I1642/86400+DATE(1970,1,1)</f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19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7">
        <f>IF(L1643&gt;0,E1643/L1643,0)</f>
        <v>97.5</v>
      </c>
      <c r="Q1643" t="s">
        <v>8325</v>
      </c>
      <c r="R1643" t="s">
        <v>8346</v>
      </c>
      <c r="S1643" s="11">
        <f>J1643/86400+DATE(1970,1,1)</f>
        <v>41962.596574074079</v>
      </c>
      <c r="T1643" s="11">
        <f>I1643/86400+DATE(1970,1,1)</f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19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7">
        <f>IF(L1644&gt;0,E1644/L1644,0)</f>
        <v>42.857142857142854</v>
      </c>
      <c r="Q1644" t="s">
        <v>8325</v>
      </c>
      <c r="R1644" t="s">
        <v>8346</v>
      </c>
      <c r="S1644" s="11">
        <f>J1644/86400+DATE(1970,1,1)</f>
        <v>40688.024618055555</v>
      </c>
      <c r="T1644" s="11">
        <f>I1644/86400+DATE(1970,1,1)</f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19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7">
        <f>IF(L1645&gt;0,E1645/L1645,0)</f>
        <v>168.51351351351352</v>
      </c>
      <c r="Q1645" t="s">
        <v>8325</v>
      </c>
      <c r="R1645" t="s">
        <v>8346</v>
      </c>
      <c r="S1645" s="11">
        <f>J1645/86400+DATE(1970,1,1)</f>
        <v>41146.824212962965</v>
      </c>
      <c r="T1645" s="11">
        <f>I1645/86400+DATE(1970,1,1)</f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19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7">
        <f>IF(L1646&gt;0,E1646/L1646,0)</f>
        <v>85.546875</v>
      </c>
      <c r="Q1646" t="s">
        <v>8325</v>
      </c>
      <c r="R1646" t="s">
        <v>8346</v>
      </c>
      <c r="S1646" s="11">
        <f>J1646/86400+DATE(1970,1,1)</f>
        <v>41175.05972222222</v>
      </c>
      <c r="T1646" s="11">
        <f>I1646/86400+DATE(1970,1,1)</f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19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7">
        <f>IF(L1647&gt;0,E1647/L1647,0)</f>
        <v>554</v>
      </c>
      <c r="Q1647" t="s">
        <v>8325</v>
      </c>
      <c r="R1647" t="s">
        <v>8346</v>
      </c>
      <c r="S1647" s="11">
        <f>J1647/86400+DATE(1970,1,1)</f>
        <v>41521.617361111115</v>
      </c>
      <c r="T1647" s="11">
        <f>I1647/86400+DATE(1970,1,1)</f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19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7">
        <f>IF(L1648&gt;0,E1648/L1648,0)</f>
        <v>26.554216867469879</v>
      </c>
      <c r="Q1648" t="s">
        <v>8325</v>
      </c>
      <c r="R1648" t="s">
        <v>8346</v>
      </c>
      <c r="S1648" s="11">
        <f>J1648/86400+DATE(1970,1,1)</f>
        <v>41833.450266203705</v>
      </c>
      <c r="T1648" s="11">
        <f>I1648/86400+DATE(1970,1,1)</f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19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7">
        <f>IF(L1649&gt;0,E1649/L1649,0)</f>
        <v>113.82608695652173</v>
      </c>
      <c r="Q1649" t="s">
        <v>8325</v>
      </c>
      <c r="R1649" t="s">
        <v>8346</v>
      </c>
      <c r="S1649" s="11">
        <f>J1649/86400+DATE(1970,1,1)</f>
        <v>41039.409456018519</v>
      </c>
      <c r="T1649" s="11">
        <f>I1649/86400+DATE(1970,1,1)</f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19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7">
        <f>IF(L1650&gt;0,E1650/L1650,0)</f>
        <v>32.011111111111113</v>
      </c>
      <c r="Q1650" t="s">
        <v>8325</v>
      </c>
      <c r="R1650" t="s">
        <v>8346</v>
      </c>
      <c r="S1650" s="11">
        <f>J1650/86400+DATE(1970,1,1)</f>
        <v>40592.704652777778</v>
      </c>
      <c r="T1650" s="11">
        <f>I1650/86400+DATE(1970,1,1)</f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19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7">
        <f>IF(L1651&gt;0,E1651/L1651,0)</f>
        <v>47.189259259259259</v>
      </c>
      <c r="Q1651" t="s">
        <v>8325</v>
      </c>
      <c r="R1651" t="s">
        <v>8346</v>
      </c>
      <c r="S1651" s="11">
        <f>J1651/86400+DATE(1970,1,1)</f>
        <v>41737.684664351851</v>
      </c>
      <c r="T1651" s="11">
        <f>I1651/86400+DATE(1970,1,1)</f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19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7">
        <f>IF(L1652&gt;0,E1652/L1652,0)</f>
        <v>88.46875</v>
      </c>
      <c r="Q1652" t="s">
        <v>8325</v>
      </c>
      <c r="R1652" t="s">
        <v>8346</v>
      </c>
      <c r="S1652" s="11">
        <f>J1652/86400+DATE(1970,1,1)</f>
        <v>41526.435613425929</v>
      </c>
      <c r="T1652" s="11">
        <f>I1652/86400+DATE(1970,1,1)</f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19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7">
        <f>IF(L1653&gt;0,E1653/L1653,0)</f>
        <v>100.75</v>
      </c>
      <c r="Q1653" t="s">
        <v>8325</v>
      </c>
      <c r="R1653" t="s">
        <v>8346</v>
      </c>
      <c r="S1653" s="11">
        <f>J1653/86400+DATE(1970,1,1)</f>
        <v>40625.900694444441</v>
      </c>
      <c r="T1653" s="11">
        <f>I1653/86400+DATE(1970,1,1)</f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19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7">
        <f>IF(L1654&gt;0,E1654/L1654,0)</f>
        <v>64.714285714285708</v>
      </c>
      <c r="Q1654" t="s">
        <v>8325</v>
      </c>
      <c r="R1654" t="s">
        <v>8346</v>
      </c>
      <c r="S1654" s="11">
        <f>J1654/86400+DATE(1970,1,1)</f>
        <v>41572.492974537039</v>
      </c>
      <c r="T1654" s="11">
        <f>I1654/86400+DATE(1970,1,1)</f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19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7">
        <f>IF(L1655&gt;0,E1655/L1655,0)</f>
        <v>51.854285714285716</v>
      </c>
      <c r="Q1655" t="s">
        <v>8325</v>
      </c>
      <c r="R1655" t="s">
        <v>8346</v>
      </c>
      <c r="S1655" s="11">
        <f>J1655/86400+DATE(1970,1,1)</f>
        <v>40626.834444444445</v>
      </c>
      <c r="T1655" s="11">
        <f>I1655/86400+DATE(1970,1,1)</f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19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7">
        <f>IF(L1656&gt;0,E1656/L1656,0)</f>
        <v>38.794117647058826</v>
      </c>
      <c r="Q1656" t="s">
        <v>8325</v>
      </c>
      <c r="R1656" t="s">
        <v>8346</v>
      </c>
      <c r="S1656" s="11">
        <f>J1656/86400+DATE(1970,1,1)</f>
        <v>40987.890740740739</v>
      </c>
      <c r="T1656" s="11">
        <f>I1656/86400+DATE(1970,1,1)</f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19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7">
        <f>IF(L1657&gt;0,E1657/L1657,0)</f>
        <v>44.645833333333336</v>
      </c>
      <c r="Q1657" t="s">
        <v>8325</v>
      </c>
      <c r="R1657" t="s">
        <v>8346</v>
      </c>
      <c r="S1657" s="11">
        <f>J1657/86400+DATE(1970,1,1)</f>
        <v>40974.791898148149</v>
      </c>
      <c r="T1657" s="11">
        <f>I1657/86400+DATE(1970,1,1)</f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19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7">
        <f>IF(L1658&gt;0,E1658/L1658,0)</f>
        <v>156.77333333333334</v>
      </c>
      <c r="Q1658" t="s">
        <v>8325</v>
      </c>
      <c r="R1658" t="s">
        <v>8346</v>
      </c>
      <c r="S1658" s="11">
        <f>J1658/86400+DATE(1970,1,1)</f>
        <v>41226.928842592592</v>
      </c>
      <c r="T1658" s="11">
        <f>I1658/86400+DATE(1970,1,1)</f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19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7">
        <f>IF(L1659&gt;0,E1659/L1659,0)</f>
        <v>118.70339366515837</v>
      </c>
      <c r="Q1659" t="s">
        <v>8325</v>
      </c>
      <c r="R1659" t="s">
        <v>8346</v>
      </c>
      <c r="S1659" s="11">
        <f>J1659/86400+DATE(1970,1,1)</f>
        <v>41023.782037037039</v>
      </c>
      <c r="T1659" s="11">
        <f>I1659/86400+DATE(1970,1,1)</f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19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7">
        <f>IF(L1660&gt;0,E1660/L1660,0)</f>
        <v>74.149532710280369</v>
      </c>
      <c r="Q1660" t="s">
        <v>8325</v>
      </c>
      <c r="R1660" t="s">
        <v>8346</v>
      </c>
      <c r="S1660" s="11">
        <f>J1660/86400+DATE(1970,1,1)</f>
        <v>41223.22184027778</v>
      </c>
      <c r="T1660" s="11">
        <f>I1660/86400+DATE(1970,1,1)</f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19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7">
        <f>IF(L1661&gt;0,E1661/L1661,0)</f>
        <v>12.533333333333333</v>
      </c>
      <c r="Q1661" t="s">
        <v>8325</v>
      </c>
      <c r="R1661" t="s">
        <v>8346</v>
      </c>
      <c r="S1661" s="11">
        <f>J1661/86400+DATE(1970,1,1)</f>
        <v>41596.913437499999</v>
      </c>
      <c r="T1661" s="11">
        <f>I1661/86400+DATE(1970,1,1)</f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19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7">
        <f>IF(L1662&gt;0,E1662/L1662,0)</f>
        <v>27.861111111111111</v>
      </c>
      <c r="Q1662" t="s">
        <v>8325</v>
      </c>
      <c r="R1662" t="s">
        <v>8346</v>
      </c>
      <c r="S1662" s="11">
        <f>J1662/86400+DATE(1970,1,1)</f>
        <v>42459.693865740745</v>
      </c>
      <c r="T1662" s="11">
        <f>I1662/86400+DATE(1970,1,1)</f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19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7">
        <f>IF(L1663&gt;0,E1663/L1663,0)</f>
        <v>80.178217821782184</v>
      </c>
      <c r="Q1663" t="s">
        <v>8325</v>
      </c>
      <c r="R1663" t="s">
        <v>8346</v>
      </c>
      <c r="S1663" s="11">
        <f>J1663/86400+DATE(1970,1,1)</f>
        <v>42343.998043981483</v>
      </c>
      <c r="T1663" s="11">
        <f>I1663/86400+DATE(1970,1,1)</f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19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7">
        <f>IF(L1664&gt;0,E1664/L1664,0)</f>
        <v>132.43548387096774</v>
      </c>
      <c r="Q1664" t="s">
        <v>8325</v>
      </c>
      <c r="R1664" t="s">
        <v>8346</v>
      </c>
      <c r="S1664" s="11">
        <f>J1664/86400+DATE(1970,1,1)</f>
        <v>40848.198333333334</v>
      </c>
      <c r="T1664" s="11">
        <f>I1664/86400+DATE(1970,1,1)</f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19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7">
        <f>IF(L1665&gt;0,E1665/L1665,0)</f>
        <v>33.75</v>
      </c>
      <c r="Q1665" t="s">
        <v>8325</v>
      </c>
      <c r="R1665" t="s">
        <v>8346</v>
      </c>
      <c r="S1665" s="11">
        <f>J1665/86400+DATE(1970,1,1)</f>
        <v>42006.02207175926</v>
      </c>
      <c r="T1665" s="11">
        <f>I1665/86400+DATE(1970,1,1)</f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19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7">
        <f>IF(L1666&gt;0,E1666/L1666,0)</f>
        <v>34.384494382022467</v>
      </c>
      <c r="Q1666" t="s">
        <v>8325</v>
      </c>
      <c r="R1666" t="s">
        <v>8346</v>
      </c>
      <c r="S1666" s="11">
        <f>J1666/86400+DATE(1970,1,1)</f>
        <v>40939.761782407411</v>
      </c>
      <c r="T1666" s="11">
        <f>I1666/86400+DATE(1970,1,1)</f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19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7">
        <f>IF(L1667&gt;0,E1667/L1667,0)</f>
        <v>44.956989247311824</v>
      </c>
      <c r="Q1667" t="s">
        <v>8325</v>
      </c>
      <c r="R1667" t="s">
        <v>8346</v>
      </c>
      <c r="S1667" s="11">
        <f>J1667/86400+DATE(1970,1,1)</f>
        <v>40564.649456018517</v>
      </c>
      <c r="T1667" s="11">
        <f>I1667/86400+DATE(1970,1,1)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19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7">
        <f>IF(L1668&gt;0,E1668/L1668,0)</f>
        <v>41.04081632653061</v>
      </c>
      <c r="Q1668" t="s">
        <v>8325</v>
      </c>
      <c r="R1668" t="s">
        <v>8346</v>
      </c>
      <c r="S1668" s="11">
        <f>J1668/86400+DATE(1970,1,1)</f>
        <v>41331.253159722226</v>
      </c>
      <c r="T1668" s="11">
        <f>I1668/86400+DATE(1970,1,1)</f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19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7">
        <f>IF(L1669&gt;0,E1669/L1669,0)</f>
        <v>52.597560975609753</v>
      </c>
      <c r="Q1669" t="s">
        <v>8325</v>
      </c>
      <c r="R1669" t="s">
        <v>8346</v>
      </c>
      <c r="S1669" s="11">
        <f>J1669/86400+DATE(1970,1,1)</f>
        <v>41682.0705787037</v>
      </c>
      <c r="T1669" s="11">
        <f>I1669/86400+DATE(1970,1,1)</f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19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7">
        <f>IF(L1670&gt;0,E1670/L1670,0)</f>
        <v>70.784482758620683</v>
      </c>
      <c r="Q1670" t="s">
        <v>8325</v>
      </c>
      <c r="R1670" t="s">
        <v>8346</v>
      </c>
      <c r="S1670" s="11">
        <f>J1670/86400+DATE(1970,1,1)</f>
        <v>40845.149756944447</v>
      </c>
      <c r="T1670" s="11">
        <f>I1670/86400+DATE(1970,1,1)</f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19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7">
        <f>IF(L1671&gt;0,E1671/L1671,0)</f>
        <v>53.75</v>
      </c>
      <c r="Q1671" t="s">
        <v>8325</v>
      </c>
      <c r="R1671" t="s">
        <v>8346</v>
      </c>
      <c r="S1671" s="11">
        <f>J1671/86400+DATE(1970,1,1)</f>
        <v>42461.885138888887</v>
      </c>
      <c r="T1671" s="11">
        <f>I1671/86400+DATE(1970,1,1)</f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19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7">
        <f>IF(L1672&gt;0,E1672/L1672,0)</f>
        <v>44.608695652173914</v>
      </c>
      <c r="Q1672" t="s">
        <v>8325</v>
      </c>
      <c r="R1672" t="s">
        <v>8346</v>
      </c>
      <c r="S1672" s="11">
        <f>J1672/86400+DATE(1970,1,1)</f>
        <v>40313.930543981478</v>
      </c>
      <c r="T1672" s="11">
        <f>I1672/86400+DATE(1970,1,1)</f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19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7">
        <f>IF(L1673&gt;0,E1673/L1673,0)</f>
        <v>26.148961038961041</v>
      </c>
      <c r="Q1673" t="s">
        <v>8325</v>
      </c>
      <c r="R1673" t="s">
        <v>8346</v>
      </c>
      <c r="S1673" s="11">
        <f>J1673/86400+DATE(1970,1,1)</f>
        <v>42553.54414351852</v>
      </c>
      <c r="T1673" s="11">
        <f>I1673/86400+DATE(1970,1,1)</f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19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7">
        <f>IF(L1674&gt;0,E1674/L1674,0)</f>
        <v>39.183673469387756</v>
      </c>
      <c r="Q1674" t="s">
        <v>8325</v>
      </c>
      <c r="R1674" t="s">
        <v>8346</v>
      </c>
      <c r="S1674" s="11">
        <f>J1674/86400+DATE(1970,1,1)</f>
        <v>41034.656597222223</v>
      </c>
      <c r="T1674" s="11">
        <f>I1674/86400+DATE(1970,1,1)</f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19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7">
        <f>IF(L1675&gt;0,E1675/L1675,0)</f>
        <v>45.593220338983052</v>
      </c>
      <c r="Q1675" t="s">
        <v>8325</v>
      </c>
      <c r="R1675" t="s">
        <v>8346</v>
      </c>
      <c r="S1675" s="11">
        <f>J1675/86400+DATE(1970,1,1)</f>
        <v>42039.878379629634</v>
      </c>
      <c r="T1675" s="11">
        <f>I1675/86400+DATE(1970,1,1)</f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19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7">
        <f>IF(L1676&gt;0,E1676/L1676,0)</f>
        <v>89.247787610619469</v>
      </c>
      <c r="Q1676" t="s">
        <v>8325</v>
      </c>
      <c r="R1676" t="s">
        <v>8346</v>
      </c>
      <c r="S1676" s="11">
        <f>J1676/86400+DATE(1970,1,1)</f>
        <v>42569.605393518519</v>
      </c>
      <c r="T1676" s="11">
        <f>I1676/86400+DATE(1970,1,1)</f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19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7">
        <f>IF(L1677&gt;0,E1677/L1677,0)</f>
        <v>40.416470588235299</v>
      </c>
      <c r="Q1677" t="s">
        <v>8325</v>
      </c>
      <c r="R1677" t="s">
        <v>8346</v>
      </c>
      <c r="S1677" s="11">
        <f>J1677/86400+DATE(1970,1,1)</f>
        <v>40802.733101851853</v>
      </c>
      <c r="T1677" s="11">
        <f>I1677/86400+DATE(1970,1,1)</f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19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7">
        <f>IF(L1678&gt;0,E1678/L1678,0)</f>
        <v>82.38095238095238</v>
      </c>
      <c r="Q1678" t="s">
        <v>8325</v>
      </c>
      <c r="R1678" t="s">
        <v>8346</v>
      </c>
      <c r="S1678" s="11">
        <f>J1678/86400+DATE(1970,1,1)</f>
        <v>40973.726238425923</v>
      </c>
      <c r="T1678" s="11">
        <f>I1678/86400+DATE(1970,1,1)</f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19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7">
        <f>IF(L1679&gt;0,E1679/L1679,0)</f>
        <v>159.52380952380952</v>
      </c>
      <c r="Q1679" t="s">
        <v>8325</v>
      </c>
      <c r="R1679" t="s">
        <v>8346</v>
      </c>
      <c r="S1679" s="11">
        <f>J1679/86400+DATE(1970,1,1)</f>
        <v>42416.407129629632</v>
      </c>
      <c r="T1679" s="11">
        <f>I1679/86400+DATE(1970,1,1)</f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19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7">
        <f>IF(L1680&gt;0,E1680/L1680,0)</f>
        <v>36.244897959183675</v>
      </c>
      <c r="Q1680" t="s">
        <v>8325</v>
      </c>
      <c r="R1680" t="s">
        <v>8346</v>
      </c>
      <c r="S1680" s="11">
        <f>J1680/86400+DATE(1970,1,1)</f>
        <v>41662.854988425926</v>
      </c>
      <c r="T1680" s="11">
        <f>I1680/86400+DATE(1970,1,1)</f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19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7">
        <f>IF(L1681&gt;0,E1681/L1681,0)</f>
        <v>62.5</v>
      </c>
      <c r="Q1681" t="s">
        <v>8325</v>
      </c>
      <c r="R1681" t="s">
        <v>8346</v>
      </c>
      <c r="S1681" s="11">
        <f>J1681/86400+DATE(1970,1,1)</f>
        <v>40723.068807870368</v>
      </c>
      <c r="T1681" s="11">
        <f>I1681/86400+DATE(1970,1,1)</f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19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7">
        <f>IF(L1682&gt;0,E1682/L1682,0)</f>
        <v>47</v>
      </c>
      <c r="Q1682" t="s">
        <v>8325</v>
      </c>
      <c r="R1682" t="s">
        <v>8346</v>
      </c>
      <c r="S1682" s="11">
        <f>J1682/86400+DATE(1970,1,1)</f>
        <v>41802.757719907408</v>
      </c>
      <c r="T1682" s="11">
        <f>I1682/86400+DATE(1970,1,1)</f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19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7">
        <f>IF(L1683&gt;0,E1683/L1683,0)</f>
        <v>74.575090497737563</v>
      </c>
      <c r="Q1683" t="s">
        <v>8325</v>
      </c>
      <c r="R1683" t="s">
        <v>8347</v>
      </c>
      <c r="S1683" s="11">
        <f>J1683/86400+DATE(1970,1,1)</f>
        <v>42774.121342592596</v>
      </c>
      <c r="T1683" s="11">
        <f>I1683/86400+DATE(1970,1,1)</f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19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7">
        <f>IF(L1684&gt;0,E1684/L1684,0)</f>
        <v>0</v>
      </c>
      <c r="Q1684" t="s">
        <v>8325</v>
      </c>
      <c r="R1684" t="s">
        <v>8347</v>
      </c>
      <c r="S1684" s="11">
        <f>J1684/86400+DATE(1970,1,1)</f>
        <v>42779.21365740741</v>
      </c>
      <c r="T1684" s="11">
        <f>I1684/86400+DATE(1970,1,1)</f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19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7">
        <f>IF(L1685&gt;0,E1685/L1685,0)</f>
        <v>76</v>
      </c>
      <c r="Q1685" t="s">
        <v>8325</v>
      </c>
      <c r="R1685" t="s">
        <v>8347</v>
      </c>
      <c r="S1685" s="11">
        <f>J1685/86400+DATE(1970,1,1)</f>
        <v>42808.781689814816</v>
      </c>
      <c r="T1685" s="11">
        <f>I1685/86400+DATE(1970,1,1)</f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19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7">
        <f>IF(L1686&gt;0,E1686/L1686,0)</f>
        <v>86.43564356435644</v>
      </c>
      <c r="Q1686" t="s">
        <v>8325</v>
      </c>
      <c r="R1686" t="s">
        <v>8347</v>
      </c>
      <c r="S1686" s="11">
        <f>J1686/86400+DATE(1970,1,1)</f>
        <v>42783.815289351856</v>
      </c>
      <c r="T1686" s="11">
        <f>I1686/86400+DATE(1970,1,1)</f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19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7">
        <f>IF(L1687&gt;0,E1687/L1687,0)</f>
        <v>24</v>
      </c>
      <c r="Q1687" t="s">
        <v>8325</v>
      </c>
      <c r="R1687" t="s">
        <v>8347</v>
      </c>
      <c r="S1687" s="11">
        <f>J1687/86400+DATE(1970,1,1)</f>
        <v>42788.2502662037</v>
      </c>
      <c r="T1687" s="11">
        <f>I1687/86400+DATE(1970,1,1)</f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19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7">
        <f>IF(L1688&gt;0,E1688/L1688,0)</f>
        <v>18</v>
      </c>
      <c r="Q1688" t="s">
        <v>8325</v>
      </c>
      <c r="R1688" t="s">
        <v>8347</v>
      </c>
      <c r="S1688" s="11">
        <f>J1688/86400+DATE(1970,1,1)</f>
        <v>42792.843969907408</v>
      </c>
      <c r="T1688" s="11">
        <f>I1688/86400+DATE(1970,1,1)</f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19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7">
        <f>IF(L1689&gt;0,E1689/L1689,0)</f>
        <v>80.128205128205124</v>
      </c>
      <c r="Q1689" t="s">
        <v>8325</v>
      </c>
      <c r="R1689" t="s">
        <v>8347</v>
      </c>
      <c r="S1689" s="11">
        <f>J1689/86400+DATE(1970,1,1)</f>
        <v>42802.046817129631</v>
      </c>
      <c r="T1689" s="11">
        <f>I1689/86400+DATE(1970,1,1)</f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19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7">
        <f>IF(L1690&gt;0,E1690/L1690,0)</f>
        <v>253.14285714285714</v>
      </c>
      <c r="Q1690" t="s">
        <v>8325</v>
      </c>
      <c r="R1690" t="s">
        <v>8347</v>
      </c>
      <c r="S1690" s="11">
        <f>J1690/86400+DATE(1970,1,1)</f>
        <v>42804.534652777773</v>
      </c>
      <c r="T1690" s="11">
        <f>I1690/86400+DATE(1970,1,1)</f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19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7">
        <f>IF(L1691&gt;0,E1691/L1691,0)</f>
        <v>171.42857142857142</v>
      </c>
      <c r="Q1691" t="s">
        <v>8325</v>
      </c>
      <c r="R1691" t="s">
        <v>8347</v>
      </c>
      <c r="S1691" s="11">
        <f>J1691/86400+DATE(1970,1,1)</f>
        <v>42780.942476851851</v>
      </c>
      <c r="T1691" s="11">
        <f>I1691/86400+DATE(1970,1,1)</f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19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7">
        <f>IF(L1692&gt;0,E1692/L1692,0)</f>
        <v>57.727272727272727</v>
      </c>
      <c r="Q1692" t="s">
        <v>8325</v>
      </c>
      <c r="R1692" t="s">
        <v>8347</v>
      </c>
      <c r="S1692" s="11">
        <f>J1692/86400+DATE(1970,1,1)</f>
        <v>42801.43104166667</v>
      </c>
      <c r="T1692" s="11">
        <f>I1692/86400+DATE(1970,1,1)</f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19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7">
        <f>IF(L1693&gt;0,E1693/L1693,0)</f>
        <v>264.26315789473682</v>
      </c>
      <c r="Q1693" t="s">
        <v>8325</v>
      </c>
      <c r="R1693" t="s">
        <v>8347</v>
      </c>
      <c r="S1693" s="11">
        <f>J1693/86400+DATE(1970,1,1)</f>
        <v>42795.701481481483</v>
      </c>
      <c r="T1693" s="11">
        <f>I1693/86400+DATE(1970,1,1)</f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19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7">
        <f>IF(L1694&gt;0,E1694/L1694,0)</f>
        <v>159.33333333333334</v>
      </c>
      <c r="Q1694" t="s">
        <v>8325</v>
      </c>
      <c r="R1694" t="s">
        <v>8347</v>
      </c>
      <c r="S1694" s="11">
        <f>J1694/86400+DATE(1970,1,1)</f>
        <v>42788.151238425926</v>
      </c>
      <c r="T1694" s="11">
        <f>I1694/86400+DATE(1970,1,1)</f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19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7">
        <f>IF(L1695&gt;0,E1695/L1695,0)</f>
        <v>35</v>
      </c>
      <c r="Q1695" t="s">
        <v>8325</v>
      </c>
      <c r="R1695" t="s">
        <v>8347</v>
      </c>
      <c r="S1695" s="11">
        <f>J1695/86400+DATE(1970,1,1)</f>
        <v>42803.920277777783</v>
      </c>
      <c r="T1695" s="11">
        <f>I1695/86400+DATE(1970,1,1)</f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19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7">
        <f>IF(L1696&gt;0,E1696/L1696,0)</f>
        <v>5</v>
      </c>
      <c r="Q1696" t="s">
        <v>8325</v>
      </c>
      <c r="R1696" t="s">
        <v>8347</v>
      </c>
      <c r="S1696" s="11">
        <f>J1696/86400+DATE(1970,1,1)</f>
        <v>42791.669837962967</v>
      </c>
      <c r="T1696" s="11">
        <f>I1696/86400+DATE(1970,1,1)</f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19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7">
        <f>IF(L1697&gt;0,E1697/L1697,0)</f>
        <v>61.086956521739133</v>
      </c>
      <c r="Q1697" t="s">
        <v>8325</v>
      </c>
      <c r="R1697" t="s">
        <v>8347</v>
      </c>
      <c r="S1697" s="11">
        <f>J1697/86400+DATE(1970,1,1)</f>
        <v>42801.031412037039</v>
      </c>
      <c r="T1697" s="11">
        <f>I1697/86400+DATE(1970,1,1)</f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19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7">
        <f>IF(L1698&gt;0,E1698/L1698,0)</f>
        <v>0</v>
      </c>
      <c r="Q1698" t="s">
        <v>8325</v>
      </c>
      <c r="R1698" t="s">
        <v>8347</v>
      </c>
      <c r="S1698" s="11">
        <f>J1698/86400+DATE(1970,1,1)</f>
        <v>42796.069571759261</v>
      </c>
      <c r="T1698" s="11">
        <f>I1698/86400+DATE(1970,1,1)</f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19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7">
        <f>IF(L1699&gt;0,E1699/L1699,0)</f>
        <v>114.81818181818181</v>
      </c>
      <c r="Q1699" t="s">
        <v>8325</v>
      </c>
      <c r="R1699" t="s">
        <v>8347</v>
      </c>
      <c r="S1699" s="11">
        <f>J1699/86400+DATE(1970,1,1)</f>
        <v>42805.032962962963</v>
      </c>
      <c r="T1699" s="11">
        <f>I1699/86400+DATE(1970,1,1)</f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19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7">
        <f>IF(L1700&gt;0,E1700/L1700,0)</f>
        <v>0</v>
      </c>
      <c r="Q1700" t="s">
        <v>8325</v>
      </c>
      <c r="R1700" t="s">
        <v>8347</v>
      </c>
      <c r="S1700" s="11">
        <f>J1700/86400+DATE(1970,1,1)</f>
        <v>42796.207870370374</v>
      </c>
      <c r="T1700" s="11">
        <f>I1700/86400+DATE(1970,1,1)</f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19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7">
        <f>IF(L1701&gt;0,E1701/L1701,0)</f>
        <v>54</v>
      </c>
      <c r="Q1701" t="s">
        <v>8325</v>
      </c>
      <c r="R1701" t="s">
        <v>8347</v>
      </c>
      <c r="S1701" s="11">
        <f>J1701/86400+DATE(1970,1,1)</f>
        <v>42806.863946759258</v>
      </c>
      <c r="T1701" s="11">
        <f>I1701/86400+DATE(1970,1,1)</f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19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7">
        <f>IF(L1702&gt;0,E1702/L1702,0)</f>
        <v>65.974683544303801</v>
      </c>
      <c r="Q1702" t="s">
        <v>8325</v>
      </c>
      <c r="R1702" t="s">
        <v>8347</v>
      </c>
      <c r="S1702" s="11">
        <f>J1702/86400+DATE(1970,1,1)</f>
        <v>42796.071643518517</v>
      </c>
      <c r="T1702" s="11">
        <f>I1702/86400+DATE(1970,1,1)</f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19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7">
        <f>IF(L1703&gt;0,E1703/L1703,0)</f>
        <v>5</v>
      </c>
      <c r="Q1703" t="s">
        <v>8325</v>
      </c>
      <c r="R1703" t="s">
        <v>8347</v>
      </c>
      <c r="S1703" s="11">
        <f>J1703/86400+DATE(1970,1,1)</f>
        <v>41989.664409722223</v>
      </c>
      <c r="T1703" s="11">
        <f>I1703/86400+DATE(1970,1,1)</f>
        <v>42019.664409722223</v>
      </c>
    </row>
    <row r="1704" spans="1:20" ht="45" x14ac:dyDescent="0.25">
      <c r="A1704">
        <v>1702</v>
      </c>
      <c r="B1704" s="1" t="s">
        <v>1703</v>
      </c>
      <c r="C1704" s="1" t="s">
        <v>5812</v>
      </c>
      <c r="D1704" s="19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7">
        <f>IF(L1704&gt;0,E1704/L1704,0)</f>
        <v>1</v>
      </c>
      <c r="Q1704" t="s">
        <v>8325</v>
      </c>
      <c r="R1704" t="s">
        <v>8347</v>
      </c>
      <c r="S1704" s="11">
        <f>J1704/86400+DATE(1970,1,1)</f>
        <v>42063.869791666672</v>
      </c>
      <c r="T1704" s="11">
        <f>I1704/86400+DATE(1970,1,1)</f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19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7">
        <f>IF(L1705&gt;0,E1705/L1705,0)</f>
        <v>25.5</v>
      </c>
      <c r="Q1705" t="s">
        <v>8325</v>
      </c>
      <c r="R1705" t="s">
        <v>8347</v>
      </c>
      <c r="S1705" s="11">
        <f>J1705/86400+DATE(1970,1,1)</f>
        <v>42187.281678240739</v>
      </c>
      <c r="T1705" s="11">
        <f>I1705/86400+DATE(1970,1,1)</f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19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7">
        <f>IF(L1706&gt;0,E1706/L1706,0)</f>
        <v>118.36363636363636</v>
      </c>
      <c r="Q1706" t="s">
        <v>8325</v>
      </c>
      <c r="R1706" t="s">
        <v>8347</v>
      </c>
      <c r="S1706" s="11">
        <f>J1706/86400+DATE(1970,1,1)</f>
        <v>42021.139733796299</v>
      </c>
      <c r="T1706" s="11">
        <f>I1706/86400+DATE(1970,1,1)</f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19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7">
        <f>IF(L1707&gt;0,E1707/L1707,0)</f>
        <v>0</v>
      </c>
      <c r="Q1707" t="s">
        <v>8325</v>
      </c>
      <c r="R1707" t="s">
        <v>8347</v>
      </c>
      <c r="S1707" s="11">
        <f>J1707/86400+DATE(1970,1,1)</f>
        <v>42245.016736111109</v>
      </c>
      <c r="T1707" s="11">
        <f>I1707/86400+DATE(1970,1,1)</f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19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7">
        <f>IF(L1708&gt;0,E1708/L1708,0)</f>
        <v>0</v>
      </c>
      <c r="Q1708" t="s">
        <v>8325</v>
      </c>
      <c r="R1708" t="s">
        <v>8347</v>
      </c>
      <c r="S1708" s="11">
        <f>J1708/86400+DATE(1970,1,1)</f>
        <v>42179.306388888886</v>
      </c>
      <c r="T1708" s="11">
        <f>I1708/86400+DATE(1970,1,1)</f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19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7">
        <f>IF(L1709&gt;0,E1709/L1709,0)</f>
        <v>54.111111111111114</v>
      </c>
      <c r="Q1709" t="s">
        <v>8325</v>
      </c>
      <c r="R1709" t="s">
        <v>8347</v>
      </c>
      <c r="S1709" s="11">
        <f>J1709/86400+DATE(1970,1,1)</f>
        <v>42427.721006944441</v>
      </c>
      <c r="T1709" s="11">
        <f>I1709/86400+DATE(1970,1,1)</f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19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7">
        <f>IF(L1710&gt;0,E1710/L1710,0)</f>
        <v>0</v>
      </c>
      <c r="Q1710" t="s">
        <v>8325</v>
      </c>
      <c r="R1710" t="s">
        <v>8347</v>
      </c>
      <c r="S1710" s="11">
        <f>J1710/86400+DATE(1970,1,1)</f>
        <v>42451.866967592592</v>
      </c>
      <c r="T1710" s="11">
        <f>I1710/86400+DATE(1970,1,1)</f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19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7">
        <f>IF(L1711&gt;0,E1711/L1711,0)</f>
        <v>21.25</v>
      </c>
      <c r="Q1711" t="s">
        <v>8325</v>
      </c>
      <c r="R1711" t="s">
        <v>8347</v>
      </c>
      <c r="S1711" s="11">
        <f>J1711/86400+DATE(1970,1,1)</f>
        <v>41841.563819444447</v>
      </c>
      <c r="T1711" s="11">
        <f>I1711/86400+DATE(1970,1,1)</f>
        <v>41882.818749999999</v>
      </c>
    </row>
    <row r="1712" spans="1:20" ht="45" x14ac:dyDescent="0.25">
      <c r="A1712">
        <v>1710</v>
      </c>
      <c r="B1712" s="1" t="s">
        <v>1711</v>
      </c>
      <c r="C1712" s="1" t="s">
        <v>5820</v>
      </c>
      <c r="D1712" s="19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7">
        <f>IF(L1712&gt;0,E1712/L1712,0)</f>
        <v>34</v>
      </c>
      <c r="Q1712" t="s">
        <v>8325</v>
      </c>
      <c r="R1712" t="s">
        <v>8347</v>
      </c>
      <c r="S1712" s="11">
        <f>J1712/86400+DATE(1970,1,1)</f>
        <v>42341.591296296298</v>
      </c>
      <c r="T1712" s="11">
        <f>I1712/86400+DATE(1970,1,1)</f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19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7">
        <f>IF(L1713&gt;0,E1713/L1713,0)</f>
        <v>525</v>
      </c>
      <c r="Q1713" t="s">
        <v>8325</v>
      </c>
      <c r="R1713" t="s">
        <v>8347</v>
      </c>
      <c r="S1713" s="11">
        <f>J1713/86400+DATE(1970,1,1)</f>
        <v>41852.646226851852</v>
      </c>
      <c r="T1713" s="11">
        <f>I1713/86400+DATE(1970,1,1)</f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19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7">
        <f>IF(L1714&gt;0,E1714/L1714,0)</f>
        <v>0</v>
      </c>
      <c r="Q1714" t="s">
        <v>8325</v>
      </c>
      <c r="R1714" t="s">
        <v>8347</v>
      </c>
      <c r="S1714" s="11">
        <f>J1714/86400+DATE(1970,1,1)</f>
        <v>42125.913807870369</v>
      </c>
      <c r="T1714" s="11">
        <f>I1714/86400+DATE(1970,1,1)</f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19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7">
        <f>IF(L1715&gt;0,E1715/L1715,0)</f>
        <v>50</v>
      </c>
      <c r="Q1715" t="s">
        <v>8325</v>
      </c>
      <c r="R1715" t="s">
        <v>8347</v>
      </c>
      <c r="S1715" s="11">
        <f>J1715/86400+DATE(1970,1,1)</f>
        <v>41887.801064814819</v>
      </c>
      <c r="T1715" s="11">
        <f>I1715/86400+DATE(1970,1,1)</f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19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7">
        <f>IF(L1716&gt;0,E1716/L1716,0)</f>
        <v>115.70588235294117</v>
      </c>
      <c r="Q1716" t="s">
        <v>8325</v>
      </c>
      <c r="R1716" t="s">
        <v>8347</v>
      </c>
      <c r="S1716" s="11">
        <f>J1716/86400+DATE(1970,1,1)</f>
        <v>42095.918530092589</v>
      </c>
      <c r="T1716" s="11">
        <f>I1716/86400+DATE(1970,1,1)</f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19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7">
        <f>IF(L1717&gt;0,E1717/L1717,0)</f>
        <v>5.5</v>
      </c>
      <c r="Q1717" t="s">
        <v>8325</v>
      </c>
      <c r="R1717" t="s">
        <v>8347</v>
      </c>
      <c r="S1717" s="11">
        <f>J1717/86400+DATE(1970,1,1)</f>
        <v>42064.217418981483</v>
      </c>
      <c r="T1717" s="11">
        <f>I1717/86400+DATE(1970,1,1)</f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19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7">
        <f>IF(L1718&gt;0,E1718/L1718,0)</f>
        <v>50</v>
      </c>
      <c r="Q1718" t="s">
        <v>8325</v>
      </c>
      <c r="R1718" t="s">
        <v>8347</v>
      </c>
      <c r="S1718" s="11">
        <f>J1718/86400+DATE(1970,1,1)</f>
        <v>42673.577534722222</v>
      </c>
      <c r="T1718" s="11">
        <f>I1718/86400+DATE(1970,1,1)</f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19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7">
        <f>IF(L1719&gt;0,E1719/L1719,0)</f>
        <v>34.024390243902438</v>
      </c>
      <c r="Q1719" t="s">
        <v>8325</v>
      </c>
      <c r="R1719" t="s">
        <v>8347</v>
      </c>
      <c r="S1719" s="11">
        <f>J1719/86400+DATE(1970,1,1)</f>
        <v>42460.981921296298</v>
      </c>
      <c r="T1719" s="11">
        <f>I1719/86400+DATE(1970,1,1)</f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19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7">
        <f>IF(L1720&gt;0,E1720/L1720,0)</f>
        <v>37.5</v>
      </c>
      <c r="Q1720" t="s">
        <v>8325</v>
      </c>
      <c r="R1720" t="s">
        <v>8347</v>
      </c>
      <c r="S1720" s="11">
        <f>J1720/86400+DATE(1970,1,1)</f>
        <v>42460.610520833332</v>
      </c>
      <c r="T1720" s="11">
        <f>I1720/86400+DATE(1970,1,1)</f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19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7">
        <f>IF(L1721&gt;0,E1721/L1721,0)</f>
        <v>11.666666666666666</v>
      </c>
      <c r="Q1721" t="s">
        <v>8325</v>
      </c>
      <c r="R1721" t="s">
        <v>8347</v>
      </c>
      <c r="S1721" s="11">
        <f>J1721/86400+DATE(1970,1,1)</f>
        <v>41869.534618055557</v>
      </c>
      <c r="T1721" s="11">
        <f>I1721/86400+DATE(1970,1,1)</f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19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7">
        <f>IF(L1722&gt;0,E1722/L1722,0)</f>
        <v>28.125</v>
      </c>
      <c r="Q1722" t="s">
        <v>8325</v>
      </c>
      <c r="R1722" t="s">
        <v>8347</v>
      </c>
      <c r="S1722" s="11">
        <f>J1722/86400+DATE(1970,1,1)</f>
        <v>41922.783229166671</v>
      </c>
      <c r="T1722" s="11">
        <f>I1722/86400+DATE(1970,1,1)</f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19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7">
        <f>IF(L1723&gt;0,E1723/L1723,0)</f>
        <v>0</v>
      </c>
      <c r="Q1723" t="s">
        <v>8325</v>
      </c>
      <c r="R1723" t="s">
        <v>8347</v>
      </c>
      <c r="S1723" s="11">
        <f>J1723/86400+DATE(1970,1,1)</f>
        <v>42319.461377314816</v>
      </c>
      <c r="T1723" s="11">
        <f>I1723/86400+DATE(1970,1,1)</f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19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7">
        <f>IF(L1724&gt;0,E1724/L1724,0)</f>
        <v>1</v>
      </c>
      <c r="Q1724" t="s">
        <v>8325</v>
      </c>
      <c r="R1724" t="s">
        <v>8347</v>
      </c>
      <c r="S1724" s="11">
        <f>J1724/86400+DATE(1970,1,1)</f>
        <v>42425.960983796293</v>
      </c>
      <c r="T1724" s="11">
        <f>I1724/86400+DATE(1970,1,1)</f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19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7">
        <f>IF(L1725&gt;0,E1725/L1725,0)</f>
        <v>216.66666666666666</v>
      </c>
      <c r="Q1725" t="s">
        <v>8325</v>
      </c>
      <c r="R1725" t="s">
        <v>8347</v>
      </c>
      <c r="S1725" s="11">
        <f>J1725/86400+DATE(1970,1,1)</f>
        <v>42129.82540509259</v>
      </c>
      <c r="T1725" s="11">
        <f>I1725/86400+DATE(1970,1,1)</f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19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7">
        <f>IF(L1726&gt;0,E1726/L1726,0)</f>
        <v>8.75</v>
      </c>
      <c r="Q1726" t="s">
        <v>8325</v>
      </c>
      <c r="R1726" t="s">
        <v>8347</v>
      </c>
      <c r="S1726" s="11">
        <f>J1726/86400+DATE(1970,1,1)</f>
        <v>41912.932430555556</v>
      </c>
      <c r="T1726" s="11">
        <f>I1726/86400+DATE(1970,1,1)</f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19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7">
        <f>IF(L1727&gt;0,E1727/L1727,0)</f>
        <v>62.222222222222221</v>
      </c>
      <c r="Q1727" t="s">
        <v>8325</v>
      </c>
      <c r="R1727" t="s">
        <v>8347</v>
      </c>
      <c r="S1727" s="11">
        <f>J1727/86400+DATE(1970,1,1)</f>
        <v>41845.968159722222</v>
      </c>
      <c r="T1727" s="11">
        <f>I1727/86400+DATE(1970,1,1)</f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19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7">
        <f>IF(L1728&gt;0,E1728/L1728,0)</f>
        <v>137.25</v>
      </c>
      <c r="Q1728" t="s">
        <v>8325</v>
      </c>
      <c r="R1728" t="s">
        <v>8347</v>
      </c>
      <c r="S1728" s="11">
        <f>J1728/86400+DATE(1970,1,1)</f>
        <v>41788.919722222221</v>
      </c>
      <c r="T1728" s="11">
        <f>I1728/86400+DATE(1970,1,1)</f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19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7">
        <f>IF(L1729&gt;0,E1729/L1729,0)</f>
        <v>1</v>
      </c>
      <c r="Q1729" t="s">
        <v>8325</v>
      </c>
      <c r="R1729" t="s">
        <v>8347</v>
      </c>
      <c r="S1729" s="11">
        <f>J1729/86400+DATE(1970,1,1)</f>
        <v>42044.927974537037</v>
      </c>
      <c r="T1729" s="11">
        <f>I1729/86400+DATE(1970,1,1)</f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19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7">
        <f>IF(L1730&gt;0,E1730/L1730,0)</f>
        <v>122.14285714285714</v>
      </c>
      <c r="Q1730" t="s">
        <v>8325</v>
      </c>
      <c r="R1730" t="s">
        <v>8347</v>
      </c>
      <c r="S1730" s="11">
        <f>J1730/86400+DATE(1970,1,1)</f>
        <v>42268.625856481478</v>
      </c>
      <c r="T1730" s="11">
        <f>I1730/86400+DATE(1970,1,1)</f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19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7">
        <f>IF(L1731&gt;0,E1731/L1731,0)</f>
        <v>0</v>
      </c>
      <c r="Q1731" t="s">
        <v>8325</v>
      </c>
      <c r="R1731" t="s">
        <v>8347</v>
      </c>
      <c r="S1731" s="11">
        <f>J1731/86400+DATE(1970,1,1)</f>
        <v>42471.052152777775</v>
      </c>
      <c r="T1731" s="11">
        <f>I1731/86400+DATE(1970,1,1)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19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7">
        <f>IF(L1732&gt;0,E1732/L1732,0)</f>
        <v>0</v>
      </c>
      <c r="Q1732" t="s">
        <v>8325</v>
      </c>
      <c r="R1732" t="s">
        <v>8347</v>
      </c>
      <c r="S1732" s="11">
        <f>J1732/86400+DATE(1970,1,1)</f>
        <v>42272.087766203702</v>
      </c>
      <c r="T1732" s="11">
        <f>I1732/86400+DATE(1970,1,1)</f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19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7">
        <f>IF(L1733&gt;0,E1733/L1733,0)</f>
        <v>0</v>
      </c>
      <c r="Q1733" t="s">
        <v>8325</v>
      </c>
      <c r="R1733" t="s">
        <v>8347</v>
      </c>
      <c r="S1733" s="11">
        <f>J1733/86400+DATE(1970,1,1)</f>
        <v>42152.906851851847</v>
      </c>
      <c r="T1733" s="11">
        <f>I1733/86400+DATE(1970,1,1)</f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19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7">
        <f>IF(L1734&gt;0,E1734/L1734,0)</f>
        <v>0</v>
      </c>
      <c r="Q1734" t="s">
        <v>8325</v>
      </c>
      <c r="R1734" t="s">
        <v>8347</v>
      </c>
      <c r="S1734" s="11">
        <f>J1734/86400+DATE(1970,1,1)</f>
        <v>42325.683807870373</v>
      </c>
      <c r="T1734" s="11">
        <f>I1734/86400+DATE(1970,1,1)</f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19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7">
        <f>IF(L1735&gt;0,E1735/L1735,0)</f>
        <v>0</v>
      </c>
      <c r="Q1735" t="s">
        <v>8325</v>
      </c>
      <c r="R1735" t="s">
        <v>8347</v>
      </c>
      <c r="S1735" s="11">
        <f>J1735/86400+DATE(1970,1,1)</f>
        <v>42614.675625000003</v>
      </c>
      <c r="T1735" s="11">
        <f>I1735/86400+DATE(1970,1,1)</f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19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7">
        <f>IF(L1736&gt;0,E1736/L1736,0)</f>
        <v>1</v>
      </c>
      <c r="Q1736" t="s">
        <v>8325</v>
      </c>
      <c r="R1736" t="s">
        <v>8347</v>
      </c>
      <c r="S1736" s="11">
        <f>J1736/86400+DATE(1970,1,1)</f>
        <v>42102.036527777775</v>
      </c>
      <c r="T1736" s="11">
        <f>I1736/86400+DATE(1970,1,1)</f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19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7">
        <f>IF(L1737&gt;0,E1737/L1737,0)</f>
        <v>55</v>
      </c>
      <c r="Q1737" t="s">
        <v>8325</v>
      </c>
      <c r="R1737" t="s">
        <v>8347</v>
      </c>
      <c r="S1737" s="11">
        <f>J1737/86400+DATE(1970,1,1)</f>
        <v>42559.81417824074</v>
      </c>
      <c r="T1737" s="11">
        <f>I1737/86400+DATE(1970,1,1)</f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19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7">
        <f>IF(L1738&gt;0,E1738/L1738,0)</f>
        <v>22</v>
      </c>
      <c r="Q1738" t="s">
        <v>8325</v>
      </c>
      <c r="R1738" t="s">
        <v>8347</v>
      </c>
      <c r="S1738" s="11">
        <f>J1738/86400+DATE(1970,1,1)</f>
        <v>42286.861493055556</v>
      </c>
      <c r="T1738" s="11">
        <f>I1738/86400+DATE(1970,1,1)</f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19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7">
        <f>IF(L1739&gt;0,E1739/L1739,0)</f>
        <v>56.666666666666664</v>
      </c>
      <c r="Q1739" t="s">
        <v>8325</v>
      </c>
      <c r="R1739" t="s">
        <v>8347</v>
      </c>
      <c r="S1739" s="11">
        <f>J1739/86400+DATE(1970,1,1)</f>
        <v>42175.948981481481</v>
      </c>
      <c r="T1739" s="11">
        <f>I1739/86400+DATE(1970,1,1)</f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19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7">
        <f>IF(L1740&gt;0,E1740/L1740,0)</f>
        <v>20</v>
      </c>
      <c r="Q1740" t="s">
        <v>8325</v>
      </c>
      <c r="R1740" t="s">
        <v>8347</v>
      </c>
      <c r="S1740" s="11">
        <f>J1740/86400+DATE(1970,1,1)</f>
        <v>41884.874328703707</v>
      </c>
      <c r="T1740" s="11">
        <f>I1740/86400+DATE(1970,1,1)</f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19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7">
        <f>IF(L1741&gt;0,E1741/L1741,0)</f>
        <v>1</v>
      </c>
      <c r="Q1741" t="s">
        <v>8325</v>
      </c>
      <c r="R1741" t="s">
        <v>8347</v>
      </c>
      <c r="S1741" s="11">
        <f>J1741/86400+DATE(1970,1,1)</f>
        <v>42435.874212962968</v>
      </c>
      <c r="T1741" s="11">
        <f>I1741/86400+DATE(1970,1,1)</f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19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7">
        <f>IF(L1742&gt;0,E1742/L1742,0)</f>
        <v>0</v>
      </c>
      <c r="Q1742" t="s">
        <v>8325</v>
      </c>
      <c r="R1742" t="s">
        <v>8347</v>
      </c>
      <c r="S1742" s="11">
        <f>J1742/86400+DATE(1970,1,1)</f>
        <v>42171.817384259259</v>
      </c>
      <c r="T1742" s="11">
        <f>I1742/86400+DATE(1970,1,1)</f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19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7">
        <f>IF(L1743&gt;0,E1743/L1743,0)</f>
        <v>25.576923076923077</v>
      </c>
      <c r="Q1743" t="s">
        <v>8338</v>
      </c>
      <c r="R1743" t="s">
        <v>8339</v>
      </c>
      <c r="S1743" s="11">
        <f>J1743/86400+DATE(1970,1,1)</f>
        <v>42120.628136574072</v>
      </c>
      <c r="T1743" s="11">
        <f>I1743/86400+DATE(1970,1,1)</f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19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7">
        <f>IF(L1744&gt;0,E1744/L1744,0)</f>
        <v>63.970588235294116</v>
      </c>
      <c r="Q1744" t="s">
        <v>8338</v>
      </c>
      <c r="R1744" t="s">
        <v>8339</v>
      </c>
      <c r="S1744" s="11">
        <f>J1744/86400+DATE(1970,1,1)</f>
        <v>42710.876967592594</v>
      </c>
      <c r="T1744" s="11">
        <f>I1744/86400+DATE(1970,1,1)</f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19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7">
        <f>IF(L1745&gt;0,E1745/L1745,0)</f>
        <v>89.925373134328353</v>
      </c>
      <c r="Q1745" t="s">
        <v>8338</v>
      </c>
      <c r="R1745" t="s">
        <v>8339</v>
      </c>
      <c r="S1745" s="11">
        <f>J1745/86400+DATE(1970,1,1)</f>
        <v>42586.925636574073</v>
      </c>
      <c r="T1745" s="11">
        <f>I1745/86400+DATE(1970,1,1)</f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19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7">
        <f>IF(L1746&gt;0,E1746/L1746,0)</f>
        <v>93.071428571428569</v>
      </c>
      <c r="Q1746" t="s">
        <v>8338</v>
      </c>
      <c r="R1746" t="s">
        <v>8339</v>
      </c>
      <c r="S1746" s="11">
        <f>J1746/86400+DATE(1970,1,1)</f>
        <v>42026.605057870373</v>
      </c>
      <c r="T1746" s="11">
        <f>I1746/86400+DATE(1970,1,1)</f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19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7">
        <f>IF(L1747&gt;0,E1747/L1747,0)</f>
        <v>89.674157303370791</v>
      </c>
      <c r="Q1747" t="s">
        <v>8338</v>
      </c>
      <c r="R1747" t="s">
        <v>8339</v>
      </c>
      <c r="S1747" s="11">
        <f>J1747/86400+DATE(1970,1,1)</f>
        <v>42690.259699074071</v>
      </c>
      <c r="T1747" s="11">
        <f>I1747/86400+DATE(1970,1,1)</f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19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7">
        <f>IF(L1748&gt;0,E1748/L1748,0)</f>
        <v>207.61682242990653</v>
      </c>
      <c r="Q1748" t="s">
        <v>8338</v>
      </c>
      <c r="R1748" t="s">
        <v>8339</v>
      </c>
      <c r="S1748" s="11">
        <f>J1748/86400+DATE(1970,1,1)</f>
        <v>42668.176701388889</v>
      </c>
      <c r="T1748" s="11">
        <f>I1748/86400+DATE(1970,1,1)</f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19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7">
        <f>IF(L1749&gt;0,E1749/L1749,0)</f>
        <v>59.408805031446541</v>
      </c>
      <c r="Q1749" t="s">
        <v>8338</v>
      </c>
      <c r="R1749" t="s">
        <v>8339</v>
      </c>
      <c r="S1749" s="11">
        <f>J1749/86400+DATE(1970,1,1)</f>
        <v>42292.435532407406</v>
      </c>
      <c r="T1749" s="11">
        <f>I1749/86400+DATE(1970,1,1)</f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19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7">
        <f>IF(L1750&gt;0,E1750/L1750,0)</f>
        <v>358.97237569060775</v>
      </c>
      <c r="Q1750" t="s">
        <v>8338</v>
      </c>
      <c r="R1750" t="s">
        <v>8339</v>
      </c>
      <c r="S1750" s="11">
        <f>J1750/86400+DATE(1970,1,1)</f>
        <v>42219.950729166667</v>
      </c>
      <c r="T1750" s="11">
        <f>I1750/86400+DATE(1970,1,1)</f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19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7">
        <f>IF(L1751&gt;0,E1751/L1751,0)</f>
        <v>94.736641221374043</v>
      </c>
      <c r="Q1751" t="s">
        <v>8338</v>
      </c>
      <c r="R1751" t="s">
        <v>8339</v>
      </c>
      <c r="S1751" s="11">
        <f>J1751/86400+DATE(1970,1,1)</f>
        <v>42758.975937499999</v>
      </c>
      <c r="T1751" s="11">
        <f>I1751/86400+DATE(1970,1,1)</f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19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7">
        <f>IF(L1752&gt;0,E1752/L1752,0)</f>
        <v>80.647999999999996</v>
      </c>
      <c r="Q1752" t="s">
        <v>8338</v>
      </c>
      <c r="R1752" t="s">
        <v>8339</v>
      </c>
      <c r="S1752" s="11">
        <f>J1752/86400+DATE(1970,1,1)</f>
        <v>42454.836851851855</v>
      </c>
      <c r="T1752" s="11">
        <f>I1752/86400+DATE(1970,1,1)</f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19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7">
        <f>IF(L1753&gt;0,E1753/L1753,0)</f>
        <v>168.68852459016392</v>
      </c>
      <c r="Q1753" t="s">
        <v>8338</v>
      </c>
      <c r="R1753" t="s">
        <v>8339</v>
      </c>
      <c r="S1753" s="11">
        <f>J1753/86400+DATE(1970,1,1)</f>
        <v>42052.7815162037</v>
      </c>
      <c r="T1753" s="11">
        <f>I1753/86400+DATE(1970,1,1)</f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19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7">
        <f>IF(L1754&gt;0,E1754/L1754,0)</f>
        <v>34.68888888888889</v>
      </c>
      <c r="Q1754" t="s">
        <v>8338</v>
      </c>
      <c r="R1754" t="s">
        <v>8339</v>
      </c>
      <c r="S1754" s="11">
        <f>J1754/86400+DATE(1970,1,1)</f>
        <v>42627.253263888888</v>
      </c>
      <c r="T1754" s="11">
        <f>I1754/86400+DATE(1970,1,1)</f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19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7">
        <f>IF(L1755&gt;0,E1755/L1755,0)</f>
        <v>462.85714285714283</v>
      </c>
      <c r="Q1755" t="s">
        <v>8338</v>
      </c>
      <c r="R1755" t="s">
        <v>8339</v>
      </c>
      <c r="S1755" s="11">
        <f>J1755/86400+DATE(1970,1,1)</f>
        <v>42420.74962962963</v>
      </c>
      <c r="T1755" s="11">
        <f>I1755/86400+DATE(1970,1,1)</f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19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7">
        <f>IF(L1756&gt;0,E1756/L1756,0)</f>
        <v>104.38888888888889</v>
      </c>
      <c r="Q1756" t="s">
        <v>8338</v>
      </c>
      <c r="R1756" t="s">
        <v>8339</v>
      </c>
      <c r="S1756" s="11">
        <f>J1756/86400+DATE(1970,1,1)</f>
        <v>42067.876770833333</v>
      </c>
      <c r="T1756" s="11">
        <f>I1756/86400+DATE(1970,1,1)</f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19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7">
        <f>IF(L1757&gt;0,E1757/L1757,0)</f>
        <v>7.5</v>
      </c>
      <c r="Q1757" t="s">
        <v>8338</v>
      </c>
      <c r="R1757" t="s">
        <v>8339</v>
      </c>
      <c r="S1757" s="11">
        <f>J1757/86400+DATE(1970,1,1)</f>
        <v>42252.788900462961</v>
      </c>
      <c r="T1757" s="11">
        <f>I1757/86400+DATE(1970,1,1)</f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19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7">
        <f>IF(L1758&gt;0,E1758/L1758,0)</f>
        <v>47.13</v>
      </c>
      <c r="Q1758" t="s">
        <v>8338</v>
      </c>
      <c r="R1758" t="s">
        <v>8339</v>
      </c>
      <c r="S1758" s="11">
        <f>J1758/86400+DATE(1970,1,1)</f>
        <v>42571.167465277773</v>
      </c>
      <c r="T1758" s="11">
        <f>I1758/86400+DATE(1970,1,1)</f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19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7">
        <f>IF(L1759&gt;0,E1759/L1759,0)</f>
        <v>414.28571428571428</v>
      </c>
      <c r="Q1759" t="s">
        <v>8338</v>
      </c>
      <c r="R1759" t="s">
        <v>8339</v>
      </c>
      <c r="S1759" s="11">
        <f>J1759/86400+DATE(1970,1,1)</f>
        <v>42733.827349537038</v>
      </c>
      <c r="T1759" s="11">
        <f>I1759/86400+DATE(1970,1,1)</f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19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7">
        <f>IF(L1760&gt;0,E1760/L1760,0)</f>
        <v>42.481481481481481</v>
      </c>
      <c r="Q1760" t="s">
        <v>8338</v>
      </c>
      <c r="R1760" t="s">
        <v>8339</v>
      </c>
      <c r="S1760" s="11">
        <f>J1760/86400+DATE(1970,1,1)</f>
        <v>42505.955925925926</v>
      </c>
      <c r="T1760" s="11">
        <f>I1760/86400+DATE(1970,1,1)</f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19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7">
        <f>IF(L1761&gt;0,E1761/L1761,0)</f>
        <v>108.77551020408163</v>
      </c>
      <c r="Q1761" t="s">
        <v>8338</v>
      </c>
      <c r="R1761" t="s">
        <v>8339</v>
      </c>
      <c r="S1761" s="11">
        <f>J1761/86400+DATE(1970,1,1)</f>
        <v>42068.829039351855</v>
      </c>
      <c r="T1761" s="11">
        <f>I1761/86400+DATE(1970,1,1)</f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19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7">
        <f>IF(L1762&gt;0,E1762/L1762,0)</f>
        <v>81.098039215686271</v>
      </c>
      <c r="Q1762" t="s">
        <v>8338</v>
      </c>
      <c r="R1762" t="s">
        <v>8339</v>
      </c>
      <c r="S1762" s="11">
        <f>J1762/86400+DATE(1970,1,1)</f>
        <v>42405.67260416667</v>
      </c>
      <c r="T1762" s="11">
        <f>I1762/86400+DATE(1970,1,1)</f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19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7">
        <f>IF(L1763&gt;0,E1763/L1763,0)</f>
        <v>51.666666666666664</v>
      </c>
      <c r="Q1763" t="s">
        <v>8338</v>
      </c>
      <c r="R1763" t="s">
        <v>8339</v>
      </c>
      <c r="S1763" s="11">
        <f>J1763/86400+DATE(1970,1,1)</f>
        <v>42209.567824074074</v>
      </c>
      <c r="T1763" s="11">
        <f>I1763/86400+DATE(1970,1,1)</f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19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7">
        <f>IF(L1764&gt;0,E1764/L1764,0)</f>
        <v>35.4</v>
      </c>
      <c r="Q1764" t="s">
        <v>8338</v>
      </c>
      <c r="R1764" t="s">
        <v>8339</v>
      </c>
      <c r="S1764" s="11">
        <f>J1764/86400+DATE(1970,1,1)</f>
        <v>42410.982002314813</v>
      </c>
      <c r="T1764" s="11">
        <f>I1764/86400+DATE(1970,1,1)</f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19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7">
        <f>IF(L1765&gt;0,E1765/L1765,0)</f>
        <v>103.63559322033899</v>
      </c>
      <c r="Q1765" t="s">
        <v>8338</v>
      </c>
      <c r="R1765" t="s">
        <v>8339</v>
      </c>
      <c r="S1765" s="11">
        <f>J1765/86400+DATE(1970,1,1)</f>
        <v>42636.868518518517</v>
      </c>
      <c r="T1765" s="11">
        <f>I1765/86400+DATE(1970,1,1)</f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19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7">
        <f>IF(L1766&gt;0,E1766/L1766,0)</f>
        <v>55.282051282051285</v>
      </c>
      <c r="Q1766" t="s">
        <v>8338</v>
      </c>
      <c r="R1766" t="s">
        <v>8339</v>
      </c>
      <c r="S1766" s="11">
        <f>J1766/86400+DATE(1970,1,1)</f>
        <v>41825.485868055555</v>
      </c>
      <c r="T1766" s="11">
        <f>I1766/86400+DATE(1970,1,1)</f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19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7">
        <f>IF(L1767&gt;0,E1767/L1767,0)</f>
        <v>72.16970873786407</v>
      </c>
      <c r="Q1767" t="s">
        <v>8338</v>
      </c>
      <c r="R1767" t="s">
        <v>8339</v>
      </c>
      <c r="S1767" s="11">
        <f>J1767/86400+DATE(1970,1,1)</f>
        <v>41834.980462962965</v>
      </c>
      <c r="T1767" s="11">
        <f>I1767/86400+DATE(1970,1,1)</f>
        <v>41864.980462962965</v>
      </c>
    </row>
    <row r="1768" spans="1:20" ht="45" x14ac:dyDescent="0.25">
      <c r="A1768">
        <v>1766</v>
      </c>
      <c r="B1768" s="1" t="s">
        <v>1767</v>
      </c>
      <c r="C1768" s="1" t="s">
        <v>5876</v>
      </c>
      <c r="D1768" s="19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7">
        <f>IF(L1768&gt;0,E1768/L1768,0)</f>
        <v>0</v>
      </c>
      <c r="Q1768" t="s">
        <v>8338</v>
      </c>
      <c r="R1768" t="s">
        <v>8339</v>
      </c>
      <c r="S1768" s="11">
        <f>J1768/86400+DATE(1970,1,1)</f>
        <v>41855.859814814816</v>
      </c>
      <c r="T1768" s="11">
        <f>I1768/86400+DATE(1970,1,1)</f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19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7">
        <f>IF(L1769&gt;0,E1769/L1769,0)</f>
        <v>58.615384615384613</v>
      </c>
      <c r="Q1769" t="s">
        <v>8338</v>
      </c>
      <c r="R1769" t="s">
        <v>8339</v>
      </c>
      <c r="S1769" s="11">
        <f>J1769/86400+DATE(1970,1,1)</f>
        <v>41824.658379629633</v>
      </c>
      <c r="T1769" s="11">
        <f>I1769/86400+DATE(1970,1,1)</f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19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7">
        <f>IF(L1770&gt;0,E1770/L1770,0)</f>
        <v>12.466666666666667</v>
      </c>
      <c r="Q1770" t="s">
        <v>8338</v>
      </c>
      <c r="R1770" t="s">
        <v>8339</v>
      </c>
      <c r="S1770" s="11">
        <f>J1770/86400+DATE(1970,1,1)</f>
        <v>41849.560694444444</v>
      </c>
      <c r="T1770" s="11">
        <f>I1770/86400+DATE(1970,1,1)</f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19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7">
        <f>IF(L1771&gt;0,E1771/L1771,0)</f>
        <v>49.136363636363633</v>
      </c>
      <c r="Q1771" t="s">
        <v>8338</v>
      </c>
      <c r="R1771" t="s">
        <v>8339</v>
      </c>
      <c r="S1771" s="11">
        <f>J1771/86400+DATE(1970,1,1)</f>
        <v>41987.818969907406</v>
      </c>
      <c r="T1771" s="11">
        <f>I1771/86400+DATE(1970,1,1)</f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19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7">
        <f>IF(L1772&gt;0,E1772/L1772,0)</f>
        <v>150.5</v>
      </c>
      <c r="Q1772" t="s">
        <v>8338</v>
      </c>
      <c r="R1772" t="s">
        <v>8339</v>
      </c>
      <c r="S1772" s="11">
        <f>J1772/86400+DATE(1970,1,1)</f>
        <v>41891.780023148152</v>
      </c>
      <c r="T1772" s="11">
        <f>I1772/86400+DATE(1970,1,1)</f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19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7">
        <f>IF(L1773&gt;0,E1773/L1773,0)</f>
        <v>35.799999999999997</v>
      </c>
      <c r="Q1773" t="s">
        <v>8338</v>
      </c>
      <c r="R1773" t="s">
        <v>8339</v>
      </c>
      <c r="S1773" s="11">
        <f>J1773/86400+DATE(1970,1,1)</f>
        <v>41905.979629629626</v>
      </c>
      <c r="T1773" s="11">
        <f>I1773/86400+DATE(1970,1,1)</f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19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7">
        <f>IF(L1774&gt;0,E1774/L1774,0)</f>
        <v>45.157894736842103</v>
      </c>
      <c r="Q1774" t="s">
        <v>8338</v>
      </c>
      <c r="R1774" t="s">
        <v>8339</v>
      </c>
      <c r="S1774" s="11">
        <f>J1774/86400+DATE(1970,1,1)</f>
        <v>41766.718009259261</v>
      </c>
      <c r="T1774" s="11">
        <f>I1774/86400+DATE(1970,1,1)</f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19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7">
        <f>IF(L1775&gt;0,E1775/L1775,0)</f>
        <v>98.78947368421052</v>
      </c>
      <c r="Q1775" t="s">
        <v>8338</v>
      </c>
      <c r="R1775" t="s">
        <v>8339</v>
      </c>
      <c r="S1775" s="11">
        <f>J1775/86400+DATE(1970,1,1)</f>
        <v>41978.760393518518</v>
      </c>
      <c r="T1775" s="11">
        <f>I1775/86400+DATE(1970,1,1)</f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19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7">
        <f>IF(L1776&gt;0,E1776/L1776,0)</f>
        <v>88.307692307692307</v>
      </c>
      <c r="Q1776" t="s">
        <v>8338</v>
      </c>
      <c r="R1776" t="s">
        <v>8339</v>
      </c>
      <c r="S1776" s="11">
        <f>J1776/86400+DATE(1970,1,1)</f>
        <v>41930.218657407408</v>
      </c>
      <c r="T1776" s="11">
        <f>I1776/86400+DATE(1970,1,1)</f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19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7">
        <f>IF(L1777&gt;0,E1777/L1777,0)</f>
        <v>170.62903225806451</v>
      </c>
      <c r="Q1777" t="s">
        <v>8338</v>
      </c>
      <c r="R1777" t="s">
        <v>8339</v>
      </c>
      <c r="S1777" s="11">
        <f>J1777/86400+DATE(1970,1,1)</f>
        <v>41891.976388888885</v>
      </c>
      <c r="T1777" s="11">
        <f>I1777/86400+DATE(1970,1,1)</f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19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7">
        <f>IF(L1778&gt;0,E1778/L1778,0)</f>
        <v>83.75</v>
      </c>
      <c r="Q1778" t="s">
        <v>8338</v>
      </c>
      <c r="R1778" t="s">
        <v>8339</v>
      </c>
      <c r="S1778" s="11">
        <f>J1778/86400+DATE(1970,1,1)</f>
        <v>41905.95684027778</v>
      </c>
      <c r="T1778" s="11">
        <f>I1778/86400+DATE(1970,1,1)</f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19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7">
        <f>IF(L1779&gt;0,E1779/L1779,0)</f>
        <v>65.099999999999994</v>
      </c>
      <c r="Q1779" t="s">
        <v>8338</v>
      </c>
      <c r="R1779" t="s">
        <v>8339</v>
      </c>
      <c r="S1779" s="11">
        <f>J1779/86400+DATE(1970,1,1)</f>
        <v>42025.357094907406</v>
      </c>
      <c r="T1779" s="11">
        <f>I1779/86400+DATE(1970,1,1)</f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19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7">
        <f>IF(L1780&gt;0,E1780/L1780,0)</f>
        <v>66.333333333333329</v>
      </c>
      <c r="Q1780" t="s">
        <v>8338</v>
      </c>
      <c r="R1780" t="s">
        <v>8339</v>
      </c>
      <c r="S1780" s="11">
        <f>J1780/86400+DATE(1970,1,1)</f>
        <v>42045.86336805555</v>
      </c>
      <c r="T1780" s="11">
        <f>I1780/86400+DATE(1970,1,1)</f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19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7">
        <f>IF(L1781&gt;0,E1781/L1781,0)</f>
        <v>104.89473684210526</v>
      </c>
      <c r="Q1781" t="s">
        <v>8338</v>
      </c>
      <c r="R1781" t="s">
        <v>8339</v>
      </c>
      <c r="S1781" s="11">
        <f>J1781/86400+DATE(1970,1,1)</f>
        <v>42585.691898148143</v>
      </c>
      <c r="T1781" s="11">
        <f>I1781/86400+DATE(1970,1,1)</f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19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7">
        <f>IF(L1782&gt;0,E1782/L1782,0)</f>
        <v>78.440789473684205</v>
      </c>
      <c r="Q1782" t="s">
        <v>8338</v>
      </c>
      <c r="R1782" t="s">
        <v>8339</v>
      </c>
      <c r="S1782" s="11">
        <f>J1782/86400+DATE(1970,1,1)</f>
        <v>42493.600810185184</v>
      </c>
      <c r="T1782" s="11">
        <f>I1782/86400+DATE(1970,1,1)</f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19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7">
        <f>IF(L1783&gt;0,E1783/L1783,0)</f>
        <v>59.041666666666664</v>
      </c>
      <c r="Q1783" t="s">
        <v>8338</v>
      </c>
      <c r="R1783" t="s">
        <v>8339</v>
      </c>
      <c r="S1783" s="11">
        <f>J1783/86400+DATE(1970,1,1)</f>
        <v>42597.617418981477</v>
      </c>
      <c r="T1783" s="11">
        <f>I1783/86400+DATE(1970,1,1)</f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19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7">
        <f>IF(L1784&gt;0,E1784/L1784,0)</f>
        <v>71.34210526315789</v>
      </c>
      <c r="Q1784" t="s">
        <v>8338</v>
      </c>
      <c r="R1784" t="s">
        <v>8339</v>
      </c>
      <c r="S1784" s="11">
        <f>J1784/86400+DATE(1970,1,1)</f>
        <v>42388.575104166666</v>
      </c>
      <c r="T1784" s="11">
        <f>I1784/86400+DATE(1970,1,1)</f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19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7">
        <f>IF(L1785&gt;0,E1785/L1785,0)</f>
        <v>51.227027027027027</v>
      </c>
      <c r="Q1785" t="s">
        <v>8338</v>
      </c>
      <c r="R1785" t="s">
        <v>8339</v>
      </c>
      <c r="S1785" s="11">
        <f>J1785/86400+DATE(1970,1,1)</f>
        <v>42115.949976851851</v>
      </c>
      <c r="T1785" s="11">
        <f>I1785/86400+DATE(1970,1,1)</f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19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7">
        <f>IF(L1786&gt;0,E1786/L1786,0)</f>
        <v>60.242424242424242</v>
      </c>
      <c r="Q1786" t="s">
        <v>8338</v>
      </c>
      <c r="R1786" t="s">
        <v>8339</v>
      </c>
      <c r="S1786" s="11">
        <f>J1786/86400+DATE(1970,1,1)</f>
        <v>42003.655555555553</v>
      </c>
      <c r="T1786" s="11">
        <f>I1786/86400+DATE(1970,1,1)</f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19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7">
        <f>IF(L1787&gt;0,E1787/L1787,0)</f>
        <v>44.935185185185183</v>
      </c>
      <c r="Q1787" t="s">
        <v>8338</v>
      </c>
      <c r="R1787" t="s">
        <v>8339</v>
      </c>
      <c r="S1787" s="11">
        <f>J1787/86400+DATE(1970,1,1)</f>
        <v>41897.134895833333</v>
      </c>
      <c r="T1787" s="11">
        <f>I1787/86400+DATE(1970,1,1)</f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19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7">
        <f>IF(L1788&gt;0,E1788/L1788,0)</f>
        <v>31.206896551724139</v>
      </c>
      <c r="Q1788" t="s">
        <v>8338</v>
      </c>
      <c r="R1788" t="s">
        <v>8339</v>
      </c>
      <c r="S1788" s="11">
        <f>J1788/86400+DATE(1970,1,1)</f>
        <v>41958.550659722227</v>
      </c>
      <c r="T1788" s="11">
        <f>I1788/86400+DATE(1970,1,1)</f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19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7">
        <f>IF(L1789&gt;0,E1789/L1789,0)</f>
        <v>63.875</v>
      </c>
      <c r="Q1789" t="s">
        <v>8338</v>
      </c>
      <c r="R1789" t="s">
        <v>8339</v>
      </c>
      <c r="S1789" s="11">
        <f>J1789/86400+DATE(1970,1,1)</f>
        <v>42068.65552083333</v>
      </c>
      <c r="T1789" s="11">
        <f>I1789/86400+DATE(1970,1,1)</f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19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7">
        <f>IF(L1790&gt;0,E1790/L1790,0)</f>
        <v>19</v>
      </c>
      <c r="Q1790" t="s">
        <v>8338</v>
      </c>
      <c r="R1790" t="s">
        <v>8339</v>
      </c>
      <c r="S1790" s="11">
        <f>J1790/86400+DATE(1970,1,1)</f>
        <v>41913.94840277778</v>
      </c>
      <c r="T1790" s="11">
        <f>I1790/86400+DATE(1970,1,1)</f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19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7">
        <f>IF(L1791&gt;0,E1791/L1791,0)</f>
        <v>10</v>
      </c>
      <c r="Q1791" t="s">
        <v>8338</v>
      </c>
      <c r="R1791" t="s">
        <v>8339</v>
      </c>
      <c r="S1791" s="11">
        <f>J1791/86400+DATE(1970,1,1)</f>
        <v>41956.250034722223</v>
      </c>
      <c r="T1791" s="11">
        <f>I1791/86400+DATE(1970,1,1)</f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19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7">
        <f>IF(L1792&gt;0,E1792/L1792,0)</f>
        <v>109.06666666666666</v>
      </c>
      <c r="Q1792" t="s">
        <v>8338</v>
      </c>
      <c r="R1792" t="s">
        <v>8339</v>
      </c>
      <c r="S1792" s="11">
        <f>J1792/86400+DATE(1970,1,1)</f>
        <v>42010.674513888887</v>
      </c>
      <c r="T1792" s="11">
        <f>I1792/86400+DATE(1970,1,1)</f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19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7">
        <f>IF(L1793&gt;0,E1793/L1793,0)</f>
        <v>26.75</v>
      </c>
      <c r="Q1793" t="s">
        <v>8338</v>
      </c>
      <c r="R1793" t="s">
        <v>8339</v>
      </c>
      <c r="S1793" s="11">
        <f>J1793/86400+DATE(1970,1,1)</f>
        <v>41973.740335648152</v>
      </c>
      <c r="T1793" s="11">
        <f>I1793/86400+DATE(1970,1,1)</f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19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7">
        <f>IF(L1794&gt;0,E1794/L1794,0)</f>
        <v>109.93525179856115</v>
      </c>
      <c r="Q1794" t="s">
        <v>8338</v>
      </c>
      <c r="R1794" t="s">
        <v>8339</v>
      </c>
      <c r="S1794" s="11">
        <f>J1794/86400+DATE(1970,1,1)</f>
        <v>42189.031041666662</v>
      </c>
      <c r="T1794" s="11">
        <f>I1794/86400+DATE(1970,1,1)</f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19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7">
        <f>IF(L1795&gt;0,E1795/L1795,0)</f>
        <v>20</v>
      </c>
      <c r="Q1795" t="s">
        <v>8338</v>
      </c>
      <c r="R1795" t="s">
        <v>8339</v>
      </c>
      <c r="S1795" s="11">
        <f>J1795/86400+DATE(1970,1,1)</f>
        <v>41940.891666666663</v>
      </c>
      <c r="T1795" s="11">
        <f>I1795/86400+DATE(1970,1,1)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19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7">
        <f>IF(L1796&gt;0,E1796/L1796,0)</f>
        <v>55.388888888888886</v>
      </c>
      <c r="Q1796" t="s">
        <v>8338</v>
      </c>
      <c r="R1796" t="s">
        <v>8339</v>
      </c>
      <c r="S1796" s="11">
        <f>J1796/86400+DATE(1970,1,1)</f>
        <v>42011.551180555558</v>
      </c>
      <c r="T1796" s="11">
        <f>I1796/86400+DATE(1970,1,1)</f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19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7">
        <f>IF(L1797&gt;0,E1797/L1797,0)</f>
        <v>133.90123456790124</v>
      </c>
      <c r="Q1797" t="s">
        <v>8338</v>
      </c>
      <c r="R1797" t="s">
        <v>8339</v>
      </c>
      <c r="S1797" s="11">
        <f>J1797/86400+DATE(1970,1,1)</f>
        <v>42628.288668981477</v>
      </c>
      <c r="T1797" s="11">
        <f>I1797/86400+DATE(1970,1,1)</f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19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7">
        <f>IF(L1798&gt;0,E1798/L1798,0)</f>
        <v>48.720930232558139</v>
      </c>
      <c r="Q1798" t="s">
        <v>8338</v>
      </c>
      <c r="R1798" t="s">
        <v>8339</v>
      </c>
      <c r="S1798" s="11">
        <f>J1798/86400+DATE(1970,1,1)</f>
        <v>42515.439421296294</v>
      </c>
      <c r="T1798" s="11">
        <f>I1798/86400+DATE(1970,1,1)</f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19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7">
        <f>IF(L1799&gt;0,E1799/L1799,0)</f>
        <v>48.25</v>
      </c>
      <c r="Q1799" t="s">
        <v>8338</v>
      </c>
      <c r="R1799" t="s">
        <v>8339</v>
      </c>
      <c r="S1799" s="11">
        <f>J1799/86400+DATE(1970,1,1)</f>
        <v>42689.56931712963</v>
      </c>
      <c r="T1799" s="11">
        <f>I1799/86400+DATE(1970,1,1)</f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19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7">
        <f>IF(L1800&gt;0,E1800/L1800,0)</f>
        <v>58.972972972972975</v>
      </c>
      <c r="Q1800" t="s">
        <v>8338</v>
      </c>
      <c r="R1800" t="s">
        <v>8339</v>
      </c>
      <c r="S1800" s="11">
        <f>J1800/86400+DATE(1970,1,1)</f>
        <v>42344.32677083333</v>
      </c>
      <c r="T1800" s="11">
        <f>I1800/86400+DATE(1970,1,1)</f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19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7">
        <f>IF(L1801&gt;0,E1801/L1801,0)</f>
        <v>11.638333333333334</v>
      </c>
      <c r="Q1801" t="s">
        <v>8338</v>
      </c>
      <c r="R1801" t="s">
        <v>8339</v>
      </c>
      <c r="S1801" s="11">
        <f>J1801/86400+DATE(1970,1,1)</f>
        <v>41934.842685185184</v>
      </c>
      <c r="T1801" s="11">
        <f>I1801/86400+DATE(1970,1,1)</f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19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7">
        <f>IF(L1802&gt;0,E1802/L1802,0)</f>
        <v>83.716814159292042</v>
      </c>
      <c r="Q1802" t="s">
        <v>8338</v>
      </c>
      <c r="R1802" t="s">
        <v>8339</v>
      </c>
      <c r="S1802" s="11">
        <f>J1802/86400+DATE(1970,1,1)</f>
        <v>42623.606134259258</v>
      </c>
      <c r="T1802" s="11">
        <f>I1802/86400+DATE(1970,1,1)</f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19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7">
        <f>IF(L1803&gt;0,E1803/L1803,0)</f>
        <v>63.648648648648646</v>
      </c>
      <c r="Q1803" t="s">
        <v>8338</v>
      </c>
      <c r="R1803" t="s">
        <v>8339</v>
      </c>
      <c r="S1803" s="11">
        <f>J1803/86400+DATE(1970,1,1)</f>
        <v>42321.660509259258</v>
      </c>
      <c r="T1803" s="11">
        <f>I1803/86400+DATE(1970,1,1)</f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19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7">
        <f>IF(L1804&gt;0,E1804/L1804,0)</f>
        <v>94.277777777777771</v>
      </c>
      <c r="Q1804" t="s">
        <v>8338</v>
      </c>
      <c r="R1804" t="s">
        <v>8339</v>
      </c>
      <c r="S1804" s="11">
        <f>J1804/86400+DATE(1970,1,1)</f>
        <v>42159.47256944445</v>
      </c>
      <c r="T1804" s="11">
        <f>I1804/86400+DATE(1970,1,1)</f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19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7">
        <f>IF(L1805&gt;0,E1805/L1805,0)</f>
        <v>71.86666666666666</v>
      </c>
      <c r="Q1805" t="s">
        <v>8338</v>
      </c>
      <c r="R1805" t="s">
        <v>8339</v>
      </c>
      <c r="S1805" s="11">
        <f>J1805/86400+DATE(1970,1,1)</f>
        <v>42018.071550925924</v>
      </c>
      <c r="T1805" s="11">
        <f>I1805/86400+DATE(1970,1,1)</f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19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7">
        <f>IF(L1806&gt;0,E1806/L1806,0)</f>
        <v>104.84615384615384</v>
      </c>
      <c r="Q1806" t="s">
        <v>8338</v>
      </c>
      <c r="R1806" t="s">
        <v>8339</v>
      </c>
      <c r="S1806" s="11">
        <f>J1806/86400+DATE(1970,1,1)</f>
        <v>42282.678287037037</v>
      </c>
      <c r="T1806" s="11">
        <f>I1806/86400+DATE(1970,1,1)</f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19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7">
        <f>IF(L1807&gt;0,E1807/L1807,0)</f>
        <v>67.139344262295083</v>
      </c>
      <c r="Q1807" t="s">
        <v>8338</v>
      </c>
      <c r="R1807" t="s">
        <v>8339</v>
      </c>
      <c r="S1807" s="11">
        <f>J1807/86400+DATE(1970,1,1)</f>
        <v>42247.803912037038</v>
      </c>
      <c r="T1807" s="11">
        <f>I1807/86400+DATE(1970,1,1)</f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19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7">
        <f>IF(L1808&gt;0,E1808/L1808,0)</f>
        <v>73.875</v>
      </c>
      <c r="Q1808" t="s">
        <v>8338</v>
      </c>
      <c r="R1808" t="s">
        <v>8339</v>
      </c>
      <c r="S1808" s="11">
        <f>J1808/86400+DATE(1970,1,1)</f>
        <v>41877.638298611113</v>
      </c>
      <c r="T1808" s="11">
        <f>I1808/86400+DATE(1970,1,1)</f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19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7">
        <f>IF(L1809&gt;0,E1809/L1809,0)</f>
        <v>69.125</v>
      </c>
      <c r="Q1809" t="s">
        <v>8338</v>
      </c>
      <c r="R1809" t="s">
        <v>8339</v>
      </c>
      <c r="S1809" s="11">
        <f>J1809/86400+DATE(1970,1,1)</f>
        <v>41880.068437499998</v>
      </c>
      <c r="T1809" s="11">
        <f>I1809/86400+DATE(1970,1,1)</f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19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7">
        <f>IF(L1810&gt;0,E1810/L1810,0)</f>
        <v>120.77083333333333</v>
      </c>
      <c r="Q1810" t="s">
        <v>8338</v>
      </c>
      <c r="R1810" t="s">
        <v>8339</v>
      </c>
      <c r="S1810" s="11">
        <f>J1810/86400+DATE(1970,1,1)</f>
        <v>42742.680902777778</v>
      </c>
      <c r="T1810" s="11">
        <f>I1810/86400+DATE(1970,1,1)</f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19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7">
        <f>IF(L1811&gt;0,E1811/L1811,0)</f>
        <v>42.222222222222221</v>
      </c>
      <c r="Q1811" t="s">
        <v>8338</v>
      </c>
      <c r="R1811" t="s">
        <v>8339</v>
      </c>
      <c r="S1811" s="11">
        <f>J1811/86400+DATE(1970,1,1)</f>
        <v>42029.907858796301</v>
      </c>
      <c r="T1811" s="11">
        <f>I1811/86400+DATE(1970,1,1)</f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19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7">
        <f>IF(L1812&gt;0,E1812/L1812,0)</f>
        <v>7.5</v>
      </c>
      <c r="Q1812" t="s">
        <v>8338</v>
      </c>
      <c r="R1812" t="s">
        <v>8339</v>
      </c>
      <c r="S1812" s="11">
        <f>J1812/86400+DATE(1970,1,1)</f>
        <v>41860.91002314815</v>
      </c>
      <c r="T1812" s="11">
        <f>I1812/86400+DATE(1970,1,1)</f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19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7">
        <f>IF(L1813&gt;0,E1813/L1813,0)</f>
        <v>1.5384615384615385</v>
      </c>
      <c r="Q1813" t="s">
        <v>8338</v>
      </c>
      <c r="R1813" t="s">
        <v>8339</v>
      </c>
      <c r="S1813" s="11">
        <f>J1813/86400+DATE(1970,1,1)</f>
        <v>41876.433680555558</v>
      </c>
      <c r="T1813" s="11">
        <f>I1813/86400+DATE(1970,1,1)</f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19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7">
        <f>IF(L1814&gt;0,E1814/L1814,0)</f>
        <v>37.608695652173914</v>
      </c>
      <c r="Q1814" t="s">
        <v>8338</v>
      </c>
      <c r="R1814" t="s">
        <v>8339</v>
      </c>
      <c r="S1814" s="11">
        <f>J1814/86400+DATE(1970,1,1)</f>
        <v>42524.318703703699</v>
      </c>
      <c r="T1814" s="11">
        <f>I1814/86400+DATE(1970,1,1)</f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19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7">
        <f>IF(L1815&gt;0,E1815/L1815,0)</f>
        <v>0</v>
      </c>
      <c r="Q1815" t="s">
        <v>8338</v>
      </c>
      <c r="R1815" t="s">
        <v>8339</v>
      </c>
      <c r="S1815" s="11">
        <f>J1815/86400+DATE(1970,1,1)</f>
        <v>41829.889027777775</v>
      </c>
      <c r="T1815" s="11">
        <f>I1815/86400+DATE(1970,1,1)</f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19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7">
        <f>IF(L1816&gt;0,E1816/L1816,0)</f>
        <v>42.157142857142858</v>
      </c>
      <c r="Q1816" t="s">
        <v>8338</v>
      </c>
      <c r="R1816" t="s">
        <v>8339</v>
      </c>
      <c r="S1816" s="11">
        <f>J1816/86400+DATE(1970,1,1)</f>
        <v>42033.314074074078</v>
      </c>
      <c r="T1816" s="11">
        <f>I1816/86400+DATE(1970,1,1)</f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19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7">
        <f>IF(L1817&gt;0,E1817/L1817,0)</f>
        <v>0</v>
      </c>
      <c r="Q1817" t="s">
        <v>8338</v>
      </c>
      <c r="R1817" t="s">
        <v>8339</v>
      </c>
      <c r="S1817" s="11">
        <f>J1817/86400+DATE(1970,1,1)</f>
        <v>42172.906678240739</v>
      </c>
      <c r="T1817" s="11">
        <f>I1817/86400+DATE(1970,1,1)</f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19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7">
        <f>IF(L1818&gt;0,E1818/L1818,0)</f>
        <v>84.833333333333329</v>
      </c>
      <c r="Q1818" t="s">
        <v>8338</v>
      </c>
      <c r="R1818" t="s">
        <v>8339</v>
      </c>
      <c r="S1818" s="11">
        <f>J1818/86400+DATE(1970,1,1)</f>
        <v>42548.876192129625</v>
      </c>
      <c r="T1818" s="11">
        <f>I1818/86400+DATE(1970,1,1)</f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19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7">
        <f>IF(L1819&gt;0,E1819/L1819,0)</f>
        <v>94.19</v>
      </c>
      <c r="Q1819" t="s">
        <v>8338</v>
      </c>
      <c r="R1819" t="s">
        <v>8339</v>
      </c>
      <c r="S1819" s="11">
        <f>J1819/86400+DATE(1970,1,1)</f>
        <v>42705.662118055552</v>
      </c>
      <c r="T1819" s="11">
        <f>I1819/86400+DATE(1970,1,1)</f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19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7">
        <f>IF(L1820&gt;0,E1820/L1820,0)</f>
        <v>0</v>
      </c>
      <c r="Q1820" t="s">
        <v>8338</v>
      </c>
      <c r="R1820" t="s">
        <v>8339</v>
      </c>
      <c r="S1820" s="11">
        <f>J1820/86400+DATE(1970,1,1)</f>
        <v>42067.234375</v>
      </c>
      <c r="T1820" s="11">
        <f>I1820/86400+DATE(1970,1,1)</f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19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7">
        <f>IF(L1821&gt;0,E1821/L1821,0)</f>
        <v>6.25</v>
      </c>
      <c r="Q1821" t="s">
        <v>8338</v>
      </c>
      <c r="R1821" t="s">
        <v>8339</v>
      </c>
      <c r="S1821" s="11">
        <f>J1821/86400+DATE(1970,1,1)</f>
        <v>41820.752268518518</v>
      </c>
      <c r="T1821" s="11">
        <f>I1821/86400+DATE(1970,1,1)</f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19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7">
        <f>IF(L1822&gt;0,E1822/L1822,0)</f>
        <v>213.375</v>
      </c>
      <c r="Q1822" t="s">
        <v>8338</v>
      </c>
      <c r="R1822" t="s">
        <v>8339</v>
      </c>
      <c r="S1822" s="11">
        <f>J1822/86400+DATE(1970,1,1)</f>
        <v>42065.084374999999</v>
      </c>
      <c r="T1822" s="11">
        <f>I1822/86400+DATE(1970,1,1)</f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19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7">
        <f>IF(L1823&gt;0,E1823/L1823,0)</f>
        <v>59.162280701754383</v>
      </c>
      <c r="Q1823" t="s">
        <v>8325</v>
      </c>
      <c r="R1823" t="s">
        <v>8326</v>
      </c>
      <c r="S1823" s="11">
        <f>J1823/86400+DATE(1970,1,1)</f>
        <v>40926.319062499999</v>
      </c>
      <c r="T1823" s="11">
        <f>I1823/86400+DATE(1970,1,1)</f>
        <v>40971.319062499999</v>
      </c>
    </row>
    <row r="1824" spans="1:20" ht="45" x14ac:dyDescent="0.25">
      <c r="A1824">
        <v>1822</v>
      </c>
      <c r="B1824" s="1" t="s">
        <v>1823</v>
      </c>
      <c r="C1824" s="1" t="s">
        <v>5932</v>
      </c>
      <c r="D1824" s="19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7">
        <f>IF(L1824&gt;0,E1824/L1824,0)</f>
        <v>27.272727272727273</v>
      </c>
      <c r="Q1824" t="s">
        <v>8325</v>
      </c>
      <c r="R1824" t="s">
        <v>8326</v>
      </c>
      <c r="S1824" s="11">
        <f>J1824/86400+DATE(1970,1,1)</f>
        <v>41634.797013888892</v>
      </c>
      <c r="T1824" s="11">
        <f>I1824/86400+DATE(1970,1,1)</f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19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7">
        <f>IF(L1825&gt;0,E1825/L1825,0)</f>
        <v>24.575757575757574</v>
      </c>
      <c r="Q1825" t="s">
        <v>8325</v>
      </c>
      <c r="R1825" t="s">
        <v>8326</v>
      </c>
      <c r="S1825" s="11">
        <f>J1825/86400+DATE(1970,1,1)</f>
        <v>41176.684907407405</v>
      </c>
      <c r="T1825" s="11">
        <f>I1825/86400+DATE(1970,1,1)</f>
        <v>41206.684907407405</v>
      </c>
    </row>
    <row r="1826" spans="1:20" ht="30" x14ac:dyDescent="0.25">
      <c r="A1826">
        <v>1824</v>
      </c>
      <c r="B1826" s="1" t="s">
        <v>1825</v>
      </c>
      <c r="C1826" s="1" t="s">
        <v>5934</v>
      </c>
      <c r="D1826" s="19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7">
        <f>IF(L1826&gt;0,E1826/L1826,0)</f>
        <v>75.05</v>
      </c>
      <c r="Q1826" t="s">
        <v>8325</v>
      </c>
      <c r="R1826" t="s">
        <v>8326</v>
      </c>
      <c r="S1826" s="11">
        <f>J1826/86400+DATE(1970,1,1)</f>
        <v>41626.916284722218</v>
      </c>
      <c r="T1826" s="11">
        <f>I1826/86400+DATE(1970,1,1)</f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19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7">
        <f>IF(L1827&gt;0,E1827/L1827,0)</f>
        <v>42.02</v>
      </c>
      <c r="Q1827" t="s">
        <v>8325</v>
      </c>
      <c r="R1827" t="s">
        <v>8326</v>
      </c>
      <c r="S1827" s="11">
        <f>J1827/86400+DATE(1970,1,1)</f>
        <v>41443.83452546296</v>
      </c>
      <c r="T1827" s="11">
        <f>I1827/86400+DATE(1970,1,1)</f>
        <v>41466.83452546296</v>
      </c>
    </row>
    <row r="1828" spans="1:20" ht="45" x14ac:dyDescent="0.25">
      <c r="A1828">
        <v>1826</v>
      </c>
      <c r="B1828" s="1" t="s">
        <v>1827</v>
      </c>
      <c r="C1828" s="1" t="s">
        <v>5936</v>
      </c>
      <c r="D1828" s="19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7">
        <f>IF(L1828&gt;0,E1828/L1828,0)</f>
        <v>53.157894736842103</v>
      </c>
      <c r="Q1828" t="s">
        <v>8325</v>
      </c>
      <c r="R1828" t="s">
        <v>8326</v>
      </c>
      <c r="S1828" s="11">
        <f>J1828/86400+DATE(1970,1,1)</f>
        <v>41657.923807870371</v>
      </c>
      <c r="T1828" s="11">
        <f>I1828/86400+DATE(1970,1,1)</f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19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7">
        <f>IF(L1829&gt;0,E1829/L1829,0)</f>
        <v>83.885416666666671</v>
      </c>
      <c r="Q1829" t="s">
        <v>8325</v>
      </c>
      <c r="R1829" t="s">
        <v>8326</v>
      </c>
      <c r="S1829" s="11">
        <f>J1829/86400+DATE(1970,1,1)</f>
        <v>40555.325937499998</v>
      </c>
      <c r="T1829" s="11">
        <f>I1829/86400+DATE(1970,1,1)</f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19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7">
        <f>IF(L1830&gt;0,E1830/L1830,0)</f>
        <v>417.33333333333331</v>
      </c>
      <c r="Q1830" t="s">
        <v>8325</v>
      </c>
      <c r="R1830" t="s">
        <v>8326</v>
      </c>
      <c r="S1830" s="11">
        <f>J1830/86400+DATE(1970,1,1)</f>
        <v>41736.899652777778</v>
      </c>
      <c r="T1830" s="11">
        <f>I1830/86400+DATE(1970,1,1)</f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19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7">
        <f>IF(L1831&gt;0,E1831/L1831,0)</f>
        <v>75.765151515151516</v>
      </c>
      <c r="Q1831" t="s">
        <v>8325</v>
      </c>
      <c r="R1831" t="s">
        <v>8326</v>
      </c>
      <c r="S1831" s="11">
        <f>J1831/86400+DATE(1970,1,1)</f>
        <v>40516.087627314817</v>
      </c>
      <c r="T1831" s="11">
        <f>I1831/86400+DATE(1970,1,1)</f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19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7">
        <f>IF(L1832&gt;0,E1832/L1832,0)</f>
        <v>67.389380530973455</v>
      </c>
      <c r="Q1832" t="s">
        <v>8325</v>
      </c>
      <c r="R1832" t="s">
        <v>8326</v>
      </c>
      <c r="S1832" s="11">
        <f>J1832/86400+DATE(1970,1,1)</f>
        <v>41664.684108796297</v>
      </c>
      <c r="T1832" s="11">
        <f>I1832/86400+DATE(1970,1,1)</f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19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7">
        <f>IF(L1833&gt;0,E1833/L1833,0)</f>
        <v>73.571428571428569</v>
      </c>
      <c r="Q1833" t="s">
        <v>8325</v>
      </c>
      <c r="R1833" t="s">
        <v>8326</v>
      </c>
      <c r="S1833" s="11">
        <f>J1833/86400+DATE(1970,1,1)</f>
        <v>41026.996099537035</v>
      </c>
      <c r="T1833" s="11">
        <f>I1833/86400+DATE(1970,1,1)</f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19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7">
        <f>IF(L1834&gt;0,E1834/L1834,0)</f>
        <v>25</v>
      </c>
      <c r="Q1834" t="s">
        <v>8325</v>
      </c>
      <c r="R1834" t="s">
        <v>8326</v>
      </c>
      <c r="S1834" s="11">
        <f>J1834/86400+DATE(1970,1,1)</f>
        <v>40576.539664351854</v>
      </c>
      <c r="T1834" s="11">
        <f>I1834/86400+DATE(1970,1,1)</f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19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7">
        <f>IF(L1835&gt;0,E1835/L1835,0)</f>
        <v>42</v>
      </c>
      <c r="Q1835" t="s">
        <v>8325</v>
      </c>
      <c r="R1835" t="s">
        <v>8326</v>
      </c>
      <c r="S1835" s="11">
        <f>J1835/86400+DATE(1970,1,1)</f>
        <v>41303.044016203705</v>
      </c>
      <c r="T1835" s="11">
        <f>I1835/86400+DATE(1970,1,1)</f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19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7">
        <f>IF(L1836&gt;0,E1836/L1836,0)</f>
        <v>131.16666666666666</v>
      </c>
      <c r="Q1836" t="s">
        <v>8325</v>
      </c>
      <c r="R1836" t="s">
        <v>8326</v>
      </c>
      <c r="S1836" s="11">
        <f>J1836/86400+DATE(1970,1,1)</f>
        <v>41988.964062500003</v>
      </c>
      <c r="T1836" s="11">
        <f>I1836/86400+DATE(1970,1,1)</f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19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7">
        <f>IF(L1837&gt;0,E1837/L1837,0)</f>
        <v>47.272727272727273</v>
      </c>
      <c r="Q1837" t="s">
        <v>8325</v>
      </c>
      <c r="R1837" t="s">
        <v>8326</v>
      </c>
      <c r="S1837" s="11">
        <f>J1837/86400+DATE(1970,1,1)</f>
        <v>42430.702210648145</v>
      </c>
      <c r="T1837" s="11">
        <f>I1837/86400+DATE(1970,1,1)</f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19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7">
        <f>IF(L1838&gt;0,E1838/L1838,0)</f>
        <v>182.12727272727273</v>
      </c>
      <c r="Q1838" t="s">
        <v>8325</v>
      </c>
      <c r="R1838" t="s">
        <v>8326</v>
      </c>
      <c r="S1838" s="11">
        <f>J1838/86400+DATE(1970,1,1)</f>
        <v>41305.809363425928</v>
      </c>
      <c r="T1838" s="11">
        <f>I1838/86400+DATE(1970,1,1)</f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19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7">
        <f>IF(L1839&gt;0,E1839/L1839,0)</f>
        <v>61.366666666666667</v>
      </c>
      <c r="Q1839" t="s">
        <v>8325</v>
      </c>
      <c r="R1839" t="s">
        <v>8326</v>
      </c>
      <c r="S1839" s="11">
        <f>J1839/86400+DATE(1970,1,1)</f>
        <v>40926.047858796301</v>
      </c>
      <c r="T1839" s="11">
        <f>I1839/86400+DATE(1970,1,1)</f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19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7">
        <f>IF(L1840&gt;0,E1840/L1840,0)</f>
        <v>35.767499999999998</v>
      </c>
      <c r="Q1840" t="s">
        <v>8325</v>
      </c>
      <c r="R1840" t="s">
        <v>8326</v>
      </c>
      <c r="S1840" s="11">
        <f>J1840/86400+DATE(1970,1,1)</f>
        <v>40788.786539351851</v>
      </c>
      <c r="T1840" s="11">
        <f>I1840/86400+DATE(1970,1,1)</f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19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7">
        <f>IF(L1841&gt;0,E1841/L1841,0)</f>
        <v>45.62222222222222</v>
      </c>
      <c r="Q1841" t="s">
        <v>8325</v>
      </c>
      <c r="R1841" t="s">
        <v>8326</v>
      </c>
      <c r="S1841" s="11">
        <f>J1841/86400+DATE(1970,1,1)</f>
        <v>42614.722013888888</v>
      </c>
      <c r="T1841" s="11">
        <f>I1841/86400+DATE(1970,1,1)</f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19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7">
        <f>IF(L1842&gt;0,E1842/L1842,0)</f>
        <v>75.384615384615387</v>
      </c>
      <c r="Q1842" t="s">
        <v>8325</v>
      </c>
      <c r="R1842" t="s">
        <v>8326</v>
      </c>
      <c r="S1842" s="11">
        <f>J1842/86400+DATE(1970,1,1)</f>
        <v>41382.096180555556</v>
      </c>
      <c r="T1842" s="11">
        <f>I1842/86400+DATE(1970,1,1)</f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19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7">
        <f>IF(L1843&gt;0,E1843/L1843,0)</f>
        <v>50.875</v>
      </c>
      <c r="Q1843" t="s">
        <v>8325</v>
      </c>
      <c r="R1843" t="s">
        <v>8326</v>
      </c>
      <c r="S1843" s="11">
        <f>J1843/86400+DATE(1970,1,1)</f>
        <v>41745.84542824074</v>
      </c>
      <c r="T1843" s="11">
        <f>I1843/86400+DATE(1970,1,1)</f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19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7">
        <f>IF(L1844&gt;0,E1844/L1844,0)</f>
        <v>119.28571428571429</v>
      </c>
      <c r="Q1844" t="s">
        <v>8325</v>
      </c>
      <c r="R1844" t="s">
        <v>8326</v>
      </c>
      <c r="S1844" s="11">
        <f>J1844/86400+DATE(1970,1,1)</f>
        <v>42031.631724537037</v>
      </c>
      <c r="T1844" s="11">
        <f>I1844/86400+DATE(1970,1,1)</f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19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7">
        <f>IF(L1845&gt;0,E1845/L1845,0)</f>
        <v>92.541865671641801</v>
      </c>
      <c r="Q1845" t="s">
        <v>8325</v>
      </c>
      <c r="R1845" t="s">
        <v>8326</v>
      </c>
      <c r="S1845" s="11">
        <f>J1845/86400+DATE(1970,1,1)</f>
        <v>40564.994837962964</v>
      </c>
      <c r="T1845" s="11">
        <f>I1845/86400+DATE(1970,1,1)</f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19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7">
        <f>IF(L1846&gt;0,E1846/L1846,0)</f>
        <v>76.05</v>
      </c>
      <c r="Q1846" t="s">
        <v>8325</v>
      </c>
      <c r="R1846" t="s">
        <v>8326</v>
      </c>
      <c r="S1846" s="11">
        <f>J1846/86400+DATE(1970,1,1)</f>
        <v>40666.973541666666</v>
      </c>
      <c r="T1846" s="11">
        <f>I1846/86400+DATE(1970,1,1)</f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19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7">
        <f>IF(L1847&gt;0,E1847/L1847,0)</f>
        <v>52.631578947368418</v>
      </c>
      <c r="Q1847" t="s">
        <v>8325</v>
      </c>
      <c r="R1847" t="s">
        <v>8326</v>
      </c>
      <c r="S1847" s="11">
        <f>J1847/86400+DATE(1970,1,1)</f>
        <v>42523.333310185189</v>
      </c>
      <c r="T1847" s="11">
        <f>I1847/86400+DATE(1970,1,1)</f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19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7">
        <f>IF(L1848&gt;0,E1848/L1848,0)</f>
        <v>98.990430622009569</v>
      </c>
      <c r="Q1848" t="s">
        <v>8325</v>
      </c>
      <c r="R1848" t="s">
        <v>8326</v>
      </c>
      <c r="S1848" s="11">
        <f>J1848/86400+DATE(1970,1,1)</f>
        <v>41228.650196759263</v>
      </c>
      <c r="T1848" s="11">
        <f>I1848/86400+DATE(1970,1,1)</f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19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7">
        <f>IF(L1849&gt;0,E1849/L1849,0)</f>
        <v>79.526315789473685</v>
      </c>
      <c r="Q1849" t="s">
        <v>8325</v>
      </c>
      <c r="R1849" t="s">
        <v>8326</v>
      </c>
      <c r="S1849" s="11">
        <f>J1849/86400+DATE(1970,1,1)</f>
        <v>42094.236481481479</v>
      </c>
      <c r="T1849" s="11">
        <f>I1849/86400+DATE(1970,1,1)</f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19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7">
        <f>IF(L1850&gt;0,E1850/L1850,0)</f>
        <v>134.20833333333334</v>
      </c>
      <c r="Q1850" t="s">
        <v>8325</v>
      </c>
      <c r="R1850" t="s">
        <v>8326</v>
      </c>
      <c r="S1850" s="11">
        <f>J1850/86400+DATE(1970,1,1)</f>
        <v>40691.788055555553</v>
      </c>
      <c r="T1850" s="11">
        <f>I1850/86400+DATE(1970,1,1)</f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19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7">
        <f>IF(L1851&gt;0,E1851/L1851,0)</f>
        <v>37.625</v>
      </c>
      <c r="Q1851" t="s">
        <v>8325</v>
      </c>
      <c r="R1851" t="s">
        <v>8326</v>
      </c>
      <c r="S1851" s="11">
        <f>J1851/86400+DATE(1970,1,1)</f>
        <v>41169.845590277779</v>
      </c>
      <c r="T1851" s="11">
        <f>I1851/86400+DATE(1970,1,1)</f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19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7">
        <f>IF(L1852&gt;0,E1852/L1852,0)</f>
        <v>51.044692737430168</v>
      </c>
      <c r="Q1852" t="s">
        <v>8325</v>
      </c>
      <c r="R1852" t="s">
        <v>8326</v>
      </c>
      <c r="S1852" s="11">
        <f>J1852/86400+DATE(1970,1,1)</f>
        <v>41800.959490740745</v>
      </c>
      <c r="T1852" s="11">
        <f>I1852/86400+DATE(1970,1,1)</f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19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7">
        <f>IF(L1853&gt;0,E1853/L1853,0)</f>
        <v>50.03846153846154</v>
      </c>
      <c r="Q1853" t="s">
        <v>8325</v>
      </c>
      <c r="R1853" t="s">
        <v>8326</v>
      </c>
      <c r="S1853" s="11">
        <f>J1853/86400+DATE(1970,1,1)</f>
        <v>41827.906689814816</v>
      </c>
      <c r="T1853" s="11">
        <f>I1853/86400+DATE(1970,1,1)</f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19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7">
        <f>IF(L1854&gt;0,E1854/L1854,0)</f>
        <v>133.93129770992365</v>
      </c>
      <c r="Q1854" t="s">
        <v>8325</v>
      </c>
      <c r="R1854" t="s">
        <v>8326</v>
      </c>
      <c r="S1854" s="11">
        <f>J1854/86400+DATE(1970,1,1)</f>
        <v>42081.77143518519</v>
      </c>
      <c r="T1854" s="11">
        <f>I1854/86400+DATE(1970,1,1)</f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19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7">
        <f>IF(L1855&gt;0,E1855/L1855,0)</f>
        <v>58.214285714285715</v>
      </c>
      <c r="Q1855" t="s">
        <v>8325</v>
      </c>
      <c r="R1855" t="s">
        <v>8326</v>
      </c>
      <c r="S1855" s="11">
        <f>J1855/86400+DATE(1970,1,1)</f>
        <v>41177.060381944444</v>
      </c>
      <c r="T1855" s="11">
        <f>I1855/86400+DATE(1970,1,1)</f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19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7">
        <f>IF(L1856&gt;0,E1856/L1856,0)</f>
        <v>88.037643678160919</v>
      </c>
      <c r="Q1856" t="s">
        <v>8325</v>
      </c>
      <c r="R1856" t="s">
        <v>8326</v>
      </c>
      <c r="S1856" s="11">
        <f>J1856/86400+DATE(1970,1,1)</f>
        <v>41388.021261574075</v>
      </c>
      <c r="T1856" s="11">
        <f>I1856/86400+DATE(1970,1,1)</f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19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7">
        <f>IF(L1857&gt;0,E1857/L1857,0)</f>
        <v>70.576753926701571</v>
      </c>
      <c r="Q1857" t="s">
        <v>8325</v>
      </c>
      <c r="R1857" t="s">
        <v>8326</v>
      </c>
      <c r="S1857" s="11">
        <f>J1857/86400+DATE(1970,1,1)</f>
        <v>41600.538657407407</v>
      </c>
      <c r="T1857" s="11">
        <f>I1857/86400+DATE(1970,1,1)</f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19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7">
        <f>IF(L1858&gt;0,E1858/L1858,0)</f>
        <v>53.289473684210527</v>
      </c>
      <c r="Q1858" t="s">
        <v>8325</v>
      </c>
      <c r="R1858" t="s">
        <v>8326</v>
      </c>
      <c r="S1858" s="11">
        <f>J1858/86400+DATE(1970,1,1)</f>
        <v>41817.854999999996</v>
      </c>
      <c r="T1858" s="11">
        <f>I1858/86400+DATE(1970,1,1)</f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19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7">
        <f>IF(L1859&gt;0,E1859/L1859,0)</f>
        <v>136.36363636363637</v>
      </c>
      <c r="Q1859" t="s">
        <v>8325</v>
      </c>
      <c r="R1859" t="s">
        <v>8326</v>
      </c>
      <c r="S1859" s="11">
        <f>J1859/86400+DATE(1970,1,1)</f>
        <v>41864.76866898148</v>
      </c>
      <c r="T1859" s="11">
        <f>I1859/86400+DATE(1970,1,1)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19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7">
        <f>IF(L1860&gt;0,E1860/L1860,0)</f>
        <v>40.547315436241611</v>
      </c>
      <c r="Q1860" t="s">
        <v>8325</v>
      </c>
      <c r="R1860" t="s">
        <v>8326</v>
      </c>
      <c r="S1860" s="11">
        <f>J1860/86400+DATE(1970,1,1)</f>
        <v>40833.200474537036</v>
      </c>
      <c r="T1860" s="11">
        <f>I1860/86400+DATE(1970,1,1)</f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19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7">
        <f>IF(L1861&gt;0,E1861/L1861,0)</f>
        <v>70.625</v>
      </c>
      <c r="Q1861" t="s">
        <v>8325</v>
      </c>
      <c r="R1861" t="s">
        <v>8326</v>
      </c>
      <c r="S1861" s="11">
        <f>J1861/86400+DATE(1970,1,1)</f>
        <v>40778.770011574074</v>
      </c>
      <c r="T1861" s="11">
        <f>I1861/86400+DATE(1970,1,1)</f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19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7">
        <f>IF(L1862&gt;0,E1862/L1862,0)</f>
        <v>52.684210526315788</v>
      </c>
      <c r="Q1862" t="s">
        <v>8325</v>
      </c>
      <c r="R1862" t="s">
        <v>8326</v>
      </c>
      <c r="S1862" s="11">
        <f>J1862/86400+DATE(1970,1,1)</f>
        <v>41655.70930555556</v>
      </c>
      <c r="T1862" s="11">
        <f>I1862/86400+DATE(1970,1,1)</f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19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7">
        <f>IF(L1863&gt;0,E1863/L1863,0)</f>
        <v>0</v>
      </c>
      <c r="Q1863" t="s">
        <v>8333</v>
      </c>
      <c r="R1863" t="s">
        <v>8335</v>
      </c>
      <c r="S1863" s="11">
        <f>J1863/86400+DATE(1970,1,1)</f>
        <v>42000.300243055557</v>
      </c>
      <c r="T1863" s="11">
        <f>I1863/86400+DATE(1970,1,1)</f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19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7">
        <f>IF(L1864&gt;0,E1864/L1864,0)</f>
        <v>90.9375</v>
      </c>
      <c r="Q1864" t="s">
        <v>8333</v>
      </c>
      <c r="R1864" t="s">
        <v>8335</v>
      </c>
      <c r="S1864" s="11">
        <f>J1864/86400+DATE(1970,1,1)</f>
        <v>42755.492754629631</v>
      </c>
      <c r="T1864" s="11">
        <f>I1864/86400+DATE(1970,1,1)</f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19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7">
        <f>IF(L1865&gt;0,E1865/L1865,0)</f>
        <v>5</v>
      </c>
      <c r="Q1865" t="s">
        <v>8333</v>
      </c>
      <c r="R1865" t="s">
        <v>8335</v>
      </c>
      <c r="S1865" s="11">
        <f>J1865/86400+DATE(1970,1,1)</f>
        <v>41772.797280092593</v>
      </c>
      <c r="T1865" s="11">
        <f>I1865/86400+DATE(1970,1,1)</f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19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7">
        <f>IF(L1866&gt;0,E1866/L1866,0)</f>
        <v>58.083333333333336</v>
      </c>
      <c r="Q1866" t="s">
        <v>8333</v>
      </c>
      <c r="R1866" t="s">
        <v>8335</v>
      </c>
      <c r="S1866" s="11">
        <f>J1866/86400+DATE(1970,1,1)</f>
        <v>41733.716435185182</v>
      </c>
      <c r="T1866" s="11">
        <f>I1866/86400+DATE(1970,1,1)</f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19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7">
        <f>IF(L1867&gt;0,E1867/L1867,0)</f>
        <v>2</v>
      </c>
      <c r="Q1867" t="s">
        <v>8333</v>
      </c>
      <c r="R1867" t="s">
        <v>8335</v>
      </c>
      <c r="S1867" s="11">
        <f>J1867/86400+DATE(1970,1,1)</f>
        <v>42645.367442129631</v>
      </c>
      <c r="T1867" s="11">
        <f>I1867/86400+DATE(1970,1,1)</f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19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7">
        <f>IF(L1868&gt;0,E1868/L1868,0)</f>
        <v>62.5</v>
      </c>
      <c r="Q1868" t="s">
        <v>8333</v>
      </c>
      <c r="R1868" t="s">
        <v>8335</v>
      </c>
      <c r="S1868" s="11">
        <f>J1868/86400+DATE(1970,1,1)</f>
        <v>42742.246493055558</v>
      </c>
      <c r="T1868" s="11">
        <f>I1868/86400+DATE(1970,1,1)</f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19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7">
        <f>IF(L1869&gt;0,E1869/L1869,0)</f>
        <v>10</v>
      </c>
      <c r="Q1869" t="s">
        <v>8333</v>
      </c>
      <c r="R1869" t="s">
        <v>8335</v>
      </c>
      <c r="S1869" s="11">
        <f>J1869/86400+DATE(1970,1,1)</f>
        <v>42649.924907407403</v>
      </c>
      <c r="T1869" s="11">
        <f>I1869/86400+DATE(1970,1,1)</f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19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7">
        <f>IF(L1870&gt;0,E1870/L1870,0)</f>
        <v>71.588235294117652</v>
      </c>
      <c r="Q1870" t="s">
        <v>8333</v>
      </c>
      <c r="R1870" t="s">
        <v>8335</v>
      </c>
      <c r="S1870" s="11">
        <f>J1870/86400+DATE(1970,1,1)</f>
        <v>42328.779224537036</v>
      </c>
      <c r="T1870" s="11">
        <f>I1870/86400+DATE(1970,1,1)</f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19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7">
        <f>IF(L1871&gt;0,E1871/L1871,0)</f>
        <v>0</v>
      </c>
      <c r="Q1871" t="s">
        <v>8333</v>
      </c>
      <c r="R1871" t="s">
        <v>8335</v>
      </c>
      <c r="S1871" s="11">
        <f>J1871/86400+DATE(1970,1,1)</f>
        <v>42709.002881944441</v>
      </c>
      <c r="T1871" s="11">
        <f>I1871/86400+DATE(1970,1,1)</f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19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7">
        <f>IF(L1872&gt;0,E1872/L1872,0)</f>
        <v>32.81818181818182</v>
      </c>
      <c r="Q1872" t="s">
        <v>8333</v>
      </c>
      <c r="R1872" t="s">
        <v>8335</v>
      </c>
      <c r="S1872" s="11">
        <f>J1872/86400+DATE(1970,1,1)</f>
        <v>42371.355729166666</v>
      </c>
      <c r="T1872" s="11">
        <f>I1872/86400+DATE(1970,1,1)</f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19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7">
        <f>IF(L1873&gt;0,E1873/L1873,0)</f>
        <v>49.11578947368421</v>
      </c>
      <c r="Q1873" t="s">
        <v>8333</v>
      </c>
      <c r="R1873" t="s">
        <v>8335</v>
      </c>
      <c r="S1873" s="11">
        <f>J1873/86400+DATE(1970,1,1)</f>
        <v>41923.783576388887</v>
      </c>
      <c r="T1873" s="11">
        <f>I1873/86400+DATE(1970,1,1)</f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19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7">
        <f>IF(L1874&gt;0,E1874/L1874,0)</f>
        <v>16.307692307692307</v>
      </c>
      <c r="Q1874" t="s">
        <v>8333</v>
      </c>
      <c r="R1874" t="s">
        <v>8335</v>
      </c>
      <c r="S1874" s="11">
        <f>J1874/86400+DATE(1970,1,1)</f>
        <v>42155.129652777774</v>
      </c>
      <c r="T1874" s="11">
        <f>I1874/86400+DATE(1970,1,1)</f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19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7">
        <f>IF(L1875&gt;0,E1875/L1875,0)</f>
        <v>18</v>
      </c>
      <c r="Q1875" t="s">
        <v>8333</v>
      </c>
      <c r="R1875" t="s">
        <v>8335</v>
      </c>
      <c r="S1875" s="11">
        <f>J1875/86400+DATE(1970,1,1)</f>
        <v>42164.615856481483</v>
      </c>
      <c r="T1875" s="11">
        <f>I1875/86400+DATE(1970,1,1)</f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19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7">
        <f>IF(L1876&gt;0,E1876/L1876,0)</f>
        <v>13</v>
      </c>
      <c r="Q1876" t="s">
        <v>8333</v>
      </c>
      <c r="R1876" t="s">
        <v>8335</v>
      </c>
      <c r="S1876" s="11">
        <f>J1876/86400+DATE(1970,1,1)</f>
        <v>42529.969131944439</v>
      </c>
      <c r="T1876" s="11">
        <f>I1876/86400+DATE(1970,1,1)</f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19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7">
        <f>IF(L1877&gt;0,E1877/L1877,0)</f>
        <v>17</v>
      </c>
      <c r="Q1877" t="s">
        <v>8333</v>
      </c>
      <c r="R1877" t="s">
        <v>8335</v>
      </c>
      <c r="S1877" s="11">
        <f>J1877/86400+DATE(1970,1,1)</f>
        <v>42528.899398148147</v>
      </c>
      <c r="T1877" s="11">
        <f>I1877/86400+DATE(1970,1,1)</f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19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7">
        <f>IF(L1878&gt;0,E1878/L1878,0)</f>
        <v>0</v>
      </c>
      <c r="Q1878" t="s">
        <v>8333</v>
      </c>
      <c r="R1878" t="s">
        <v>8335</v>
      </c>
      <c r="S1878" s="11">
        <f>J1878/86400+DATE(1970,1,1)</f>
        <v>41776.284780092596</v>
      </c>
      <c r="T1878" s="11">
        <f>I1878/86400+DATE(1970,1,1)</f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19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7">
        <f>IF(L1879&gt;0,E1879/L1879,0)</f>
        <v>0</v>
      </c>
      <c r="Q1879" t="s">
        <v>8333</v>
      </c>
      <c r="R1879" t="s">
        <v>8335</v>
      </c>
      <c r="S1879" s="11">
        <f>J1879/86400+DATE(1970,1,1)</f>
        <v>42035.029224537036</v>
      </c>
      <c r="T1879" s="11">
        <f>I1879/86400+DATE(1970,1,1)</f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19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7">
        <f>IF(L1880&gt;0,E1880/L1880,0)</f>
        <v>0</v>
      </c>
      <c r="Q1880" t="s">
        <v>8333</v>
      </c>
      <c r="R1880" t="s">
        <v>8335</v>
      </c>
      <c r="S1880" s="11">
        <f>J1880/86400+DATE(1970,1,1)</f>
        <v>41773.008738425924</v>
      </c>
      <c r="T1880" s="11">
        <f>I1880/86400+DATE(1970,1,1)</f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19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7">
        <f>IF(L1881&gt;0,E1881/L1881,0)</f>
        <v>3</v>
      </c>
      <c r="Q1881" t="s">
        <v>8333</v>
      </c>
      <c r="R1881" t="s">
        <v>8335</v>
      </c>
      <c r="S1881" s="11">
        <f>J1881/86400+DATE(1970,1,1)</f>
        <v>42413.649641203709</v>
      </c>
      <c r="T1881" s="11">
        <f>I1881/86400+DATE(1970,1,1)</f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19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7">
        <f>IF(L1882&gt;0,E1882/L1882,0)</f>
        <v>41.833333333333336</v>
      </c>
      <c r="Q1882" t="s">
        <v>8333</v>
      </c>
      <c r="R1882" t="s">
        <v>8335</v>
      </c>
      <c r="S1882" s="11">
        <f>J1882/86400+DATE(1970,1,1)</f>
        <v>42430.566898148143</v>
      </c>
      <c r="T1882" s="11">
        <f>I1882/86400+DATE(1970,1,1)</f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19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7">
        <f>IF(L1883&gt;0,E1883/L1883,0)</f>
        <v>49.338428571428572</v>
      </c>
      <c r="Q1883" t="s">
        <v>8325</v>
      </c>
      <c r="R1883" t="s">
        <v>8329</v>
      </c>
      <c r="S1883" s="11">
        <f>J1883/86400+DATE(1970,1,1)</f>
        <v>42043.152650462958</v>
      </c>
      <c r="T1883" s="11">
        <f>I1883/86400+DATE(1970,1,1)</f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19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7">
        <f>IF(L1884&gt;0,E1884/L1884,0)</f>
        <v>41.728395061728392</v>
      </c>
      <c r="Q1884" t="s">
        <v>8325</v>
      </c>
      <c r="R1884" t="s">
        <v>8329</v>
      </c>
      <c r="S1884" s="11">
        <f>J1884/86400+DATE(1970,1,1)</f>
        <v>41067.949212962965</v>
      </c>
      <c r="T1884" s="11">
        <f>I1884/86400+DATE(1970,1,1)</f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19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7">
        <f>IF(L1885&gt;0,E1885/L1885,0)</f>
        <v>32.71875</v>
      </c>
      <c r="Q1885" t="s">
        <v>8325</v>
      </c>
      <c r="R1885" t="s">
        <v>8329</v>
      </c>
      <c r="S1885" s="11">
        <f>J1885/86400+DATE(1970,1,1)</f>
        <v>40977.948009259257</v>
      </c>
      <c r="T1885" s="11">
        <f>I1885/86400+DATE(1970,1,1)</f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19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7">
        <f>IF(L1886&gt;0,E1886/L1886,0)</f>
        <v>51.96153846153846</v>
      </c>
      <c r="Q1886" t="s">
        <v>8325</v>
      </c>
      <c r="R1886" t="s">
        <v>8329</v>
      </c>
      <c r="S1886" s="11">
        <f>J1886/86400+DATE(1970,1,1)</f>
        <v>41205.198321759257</v>
      </c>
      <c r="T1886" s="11">
        <f>I1886/86400+DATE(1970,1,1)</f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19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7">
        <f>IF(L1887&gt;0,E1887/L1887,0)</f>
        <v>50.685714285714283</v>
      </c>
      <c r="Q1887" t="s">
        <v>8325</v>
      </c>
      <c r="R1887" t="s">
        <v>8329</v>
      </c>
      <c r="S1887" s="11">
        <f>J1887/86400+DATE(1970,1,1)</f>
        <v>41099.093865740739</v>
      </c>
      <c r="T1887" s="11">
        <f>I1887/86400+DATE(1970,1,1)</f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19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7">
        <f>IF(L1888&gt;0,E1888/L1888,0)</f>
        <v>42.241379310344826</v>
      </c>
      <c r="Q1888" t="s">
        <v>8325</v>
      </c>
      <c r="R1888" t="s">
        <v>8329</v>
      </c>
      <c r="S1888" s="11">
        <f>J1888/86400+DATE(1970,1,1)</f>
        <v>41925.906689814816</v>
      </c>
      <c r="T1888" s="11">
        <f>I1888/86400+DATE(1970,1,1)</f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19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7">
        <f>IF(L1889&gt;0,E1889/L1889,0)</f>
        <v>416.875</v>
      </c>
      <c r="Q1889" t="s">
        <v>8325</v>
      </c>
      <c r="R1889" t="s">
        <v>8329</v>
      </c>
      <c r="S1889" s="11">
        <f>J1889/86400+DATE(1970,1,1)</f>
        <v>42323.800138888888</v>
      </c>
      <c r="T1889" s="11">
        <f>I1889/86400+DATE(1970,1,1)</f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19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7">
        <f>IF(L1890&gt;0,E1890/L1890,0)</f>
        <v>46.651685393258425</v>
      </c>
      <c r="Q1890" t="s">
        <v>8325</v>
      </c>
      <c r="R1890" t="s">
        <v>8329</v>
      </c>
      <c r="S1890" s="11">
        <f>J1890/86400+DATE(1970,1,1)</f>
        <v>40299.239953703705</v>
      </c>
      <c r="T1890" s="11">
        <f>I1890/86400+DATE(1970,1,1)</f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19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7">
        <f>IF(L1891&gt;0,E1891/L1891,0)</f>
        <v>48.454545454545453</v>
      </c>
      <c r="Q1891" t="s">
        <v>8325</v>
      </c>
      <c r="R1891" t="s">
        <v>8329</v>
      </c>
      <c r="S1891" s="11">
        <f>J1891/86400+DATE(1970,1,1)</f>
        <v>41299.793356481481</v>
      </c>
      <c r="T1891" s="11">
        <f>I1891/86400+DATE(1970,1,1)</f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19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7">
        <f>IF(L1892&gt;0,E1892/L1892,0)</f>
        <v>70.5289837398374</v>
      </c>
      <c r="Q1892" t="s">
        <v>8325</v>
      </c>
      <c r="R1892" t="s">
        <v>8329</v>
      </c>
      <c r="S1892" s="11">
        <f>J1892/86400+DATE(1970,1,1)</f>
        <v>41228.786203703705</v>
      </c>
      <c r="T1892" s="11">
        <f>I1892/86400+DATE(1970,1,1)</f>
        <v>41258.786203703705</v>
      </c>
    </row>
    <row r="1893" spans="1:20" ht="75" x14ac:dyDescent="0.25">
      <c r="A1893">
        <v>1891</v>
      </c>
      <c r="B1893" s="1" t="s">
        <v>1892</v>
      </c>
      <c r="C1893" s="1" t="s">
        <v>6001</v>
      </c>
      <c r="D1893" s="19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7">
        <f>IF(L1893&gt;0,E1893/L1893,0)</f>
        <v>87.958333333333329</v>
      </c>
      <c r="Q1893" t="s">
        <v>8325</v>
      </c>
      <c r="R1893" t="s">
        <v>8329</v>
      </c>
      <c r="S1893" s="11">
        <f>J1893/86400+DATE(1970,1,1)</f>
        <v>40335.798078703701</v>
      </c>
      <c r="T1893" s="11">
        <f>I1893/86400+DATE(1970,1,1)</f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19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7">
        <f>IF(L1894&gt;0,E1894/L1894,0)</f>
        <v>26.26923076923077</v>
      </c>
      <c r="Q1894" t="s">
        <v>8325</v>
      </c>
      <c r="R1894" t="s">
        <v>8329</v>
      </c>
      <c r="S1894" s="11">
        <f>J1894/86400+DATE(1970,1,1)</f>
        <v>40671.637511574074</v>
      </c>
      <c r="T1894" s="11">
        <f>I1894/86400+DATE(1970,1,1)</f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19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7">
        <f>IF(L1895&gt;0,E1895/L1895,0)</f>
        <v>57.777777777777779</v>
      </c>
      <c r="Q1895" t="s">
        <v>8325</v>
      </c>
      <c r="R1895" t="s">
        <v>8329</v>
      </c>
      <c r="S1895" s="11">
        <f>J1895/86400+DATE(1970,1,1)</f>
        <v>40632.94195601852</v>
      </c>
      <c r="T1895" s="11">
        <f>I1895/86400+DATE(1970,1,1)</f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19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7">
        <f>IF(L1896&gt;0,E1896/L1896,0)</f>
        <v>57.25</v>
      </c>
      <c r="Q1896" t="s">
        <v>8325</v>
      </c>
      <c r="R1896" t="s">
        <v>8329</v>
      </c>
      <c r="S1896" s="11">
        <f>J1896/86400+DATE(1970,1,1)</f>
        <v>40920.90489583333</v>
      </c>
      <c r="T1896" s="11">
        <f>I1896/86400+DATE(1970,1,1)</f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19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7">
        <f>IF(L1897&gt;0,E1897/L1897,0)</f>
        <v>196.34042553191489</v>
      </c>
      <c r="Q1897" t="s">
        <v>8325</v>
      </c>
      <c r="R1897" t="s">
        <v>8329</v>
      </c>
      <c r="S1897" s="11">
        <f>J1897/86400+DATE(1970,1,1)</f>
        <v>42267.746782407412</v>
      </c>
      <c r="T1897" s="11">
        <f>I1897/86400+DATE(1970,1,1)</f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19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7">
        <f>IF(L1898&gt;0,E1898/L1898,0)</f>
        <v>43</v>
      </c>
      <c r="Q1898" t="s">
        <v>8325</v>
      </c>
      <c r="R1898" t="s">
        <v>8329</v>
      </c>
      <c r="S1898" s="11">
        <f>J1898/86400+DATE(1970,1,1)</f>
        <v>40981.710243055553</v>
      </c>
      <c r="T1898" s="11">
        <f>I1898/86400+DATE(1970,1,1)</f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19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7">
        <f>IF(L1899&gt;0,E1899/L1899,0)</f>
        <v>35.551912568306008</v>
      </c>
      <c r="Q1899" t="s">
        <v>8325</v>
      </c>
      <c r="R1899" t="s">
        <v>8329</v>
      </c>
      <c r="S1899" s="11">
        <f>J1899/86400+DATE(1970,1,1)</f>
        <v>41680.583402777775</v>
      </c>
      <c r="T1899" s="11">
        <f>I1899/86400+DATE(1970,1,1)</f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19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7">
        <f>IF(L1900&gt;0,E1900/L1900,0)</f>
        <v>68.80952380952381</v>
      </c>
      <c r="Q1900" t="s">
        <v>8325</v>
      </c>
      <c r="R1900" t="s">
        <v>8329</v>
      </c>
      <c r="S1900" s="11">
        <f>J1900/86400+DATE(1970,1,1)</f>
        <v>42366.192974537036</v>
      </c>
      <c r="T1900" s="11">
        <f>I1900/86400+DATE(1970,1,1)</f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19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7">
        <f>IF(L1901&gt;0,E1901/L1901,0)</f>
        <v>28.571428571428573</v>
      </c>
      <c r="Q1901" t="s">
        <v>8325</v>
      </c>
      <c r="R1901" t="s">
        <v>8329</v>
      </c>
      <c r="S1901" s="11">
        <f>J1901/86400+DATE(1970,1,1)</f>
        <v>42058.941736111112</v>
      </c>
      <c r="T1901" s="11">
        <f>I1901/86400+DATE(1970,1,1)</f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19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7">
        <f>IF(L1902&gt;0,E1902/L1902,0)</f>
        <v>50.631666666666668</v>
      </c>
      <c r="Q1902" t="s">
        <v>8325</v>
      </c>
      <c r="R1902" t="s">
        <v>8329</v>
      </c>
      <c r="S1902" s="11">
        <f>J1902/86400+DATE(1970,1,1)</f>
        <v>41160.871886574074</v>
      </c>
      <c r="T1902" s="11">
        <f>I1902/86400+DATE(1970,1,1)</f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19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7">
        <f>IF(L1903&gt;0,E1903/L1903,0)</f>
        <v>106.8</v>
      </c>
      <c r="Q1903" t="s">
        <v>8319</v>
      </c>
      <c r="R1903" t="s">
        <v>8348</v>
      </c>
      <c r="S1903" s="11">
        <f>J1903/86400+DATE(1970,1,1)</f>
        <v>42116.54315972222</v>
      </c>
      <c r="T1903" s="11">
        <f>I1903/86400+DATE(1970,1,1)</f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19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7">
        <f>IF(L1904&gt;0,E1904/L1904,0)</f>
        <v>4</v>
      </c>
      <c r="Q1904" t="s">
        <v>8319</v>
      </c>
      <c r="R1904" t="s">
        <v>8348</v>
      </c>
      <c r="S1904" s="11">
        <f>J1904/86400+DATE(1970,1,1)</f>
        <v>42037.789895833332</v>
      </c>
      <c r="T1904" s="11">
        <f>I1904/86400+DATE(1970,1,1)</f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19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7">
        <f>IF(L1905&gt;0,E1905/L1905,0)</f>
        <v>34.097560975609753</v>
      </c>
      <c r="Q1905" t="s">
        <v>8319</v>
      </c>
      <c r="R1905" t="s">
        <v>8348</v>
      </c>
      <c r="S1905" s="11">
        <f>J1905/86400+DATE(1970,1,1)</f>
        <v>42702.770729166667</v>
      </c>
      <c r="T1905" s="11">
        <f>I1905/86400+DATE(1970,1,1)</f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19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7">
        <f>IF(L1906&gt;0,E1906/L1906,0)</f>
        <v>25</v>
      </c>
      <c r="Q1906" t="s">
        <v>8319</v>
      </c>
      <c r="R1906" t="s">
        <v>8348</v>
      </c>
      <c r="S1906" s="11">
        <f>J1906/86400+DATE(1970,1,1)</f>
        <v>42326.685428240744</v>
      </c>
      <c r="T1906" s="11">
        <f>I1906/86400+DATE(1970,1,1)</f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19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7">
        <f>IF(L1907&gt;0,E1907/L1907,0)</f>
        <v>10.5</v>
      </c>
      <c r="Q1907" t="s">
        <v>8319</v>
      </c>
      <c r="R1907" t="s">
        <v>8348</v>
      </c>
      <c r="S1907" s="11">
        <f>J1907/86400+DATE(1970,1,1)</f>
        <v>41859.925856481481</v>
      </c>
      <c r="T1907" s="11">
        <f>I1907/86400+DATE(1970,1,1)</f>
        <v>41889.925856481481</v>
      </c>
    </row>
    <row r="1908" spans="1:20" ht="60" x14ac:dyDescent="0.25">
      <c r="A1908">
        <v>1906</v>
      </c>
      <c r="B1908" s="1" t="s">
        <v>1907</v>
      </c>
      <c r="C1908" s="1" t="s">
        <v>6016</v>
      </c>
      <c r="D1908" s="19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7">
        <f>IF(L1908&gt;0,E1908/L1908,0)</f>
        <v>215.95959595959596</v>
      </c>
      <c r="Q1908" t="s">
        <v>8319</v>
      </c>
      <c r="R1908" t="s">
        <v>8348</v>
      </c>
      <c r="S1908" s="11">
        <f>J1908/86400+DATE(1970,1,1)</f>
        <v>42514.671099537038</v>
      </c>
      <c r="T1908" s="11">
        <f>I1908/86400+DATE(1970,1,1)</f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19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7">
        <f>IF(L1909&gt;0,E1909/L1909,0)</f>
        <v>21.25</v>
      </c>
      <c r="Q1909" t="s">
        <v>8319</v>
      </c>
      <c r="R1909" t="s">
        <v>8348</v>
      </c>
      <c r="S1909" s="11">
        <f>J1909/86400+DATE(1970,1,1)</f>
        <v>41767.587094907409</v>
      </c>
      <c r="T1909" s="11">
        <f>I1909/86400+DATE(1970,1,1)</f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19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7">
        <f>IF(L1910&gt;0,E1910/L1910,0)</f>
        <v>108.25</v>
      </c>
      <c r="Q1910" t="s">
        <v>8319</v>
      </c>
      <c r="R1910" t="s">
        <v>8348</v>
      </c>
      <c r="S1910" s="11">
        <f>J1910/86400+DATE(1970,1,1)</f>
        <v>42703.917824074073</v>
      </c>
      <c r="T1910" s="11">
        <f>I1910/86400+DATE(1970,1,1)</f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19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7">
        <f>IF(L1911&gt;0,E1911/L1911,0)</f>
        <v>129.97368421052633</v>
      </c>
      <c r="Q1911" t="s">
        <v>8319</v>
      </c>
      <c r="R1911" t="s">
        <v>8348</v>
      </c>
      <c r="S1911" s="11">
        <f>J1911/86400+DATE(1970,1,1)</f>
        <v>41905.429155092592</v>
      </c>
      <c r="T1911" s="11">
        <f>I1911/86400+DATE(1970,1,1)</f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19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7">
        <f>IF(L1912&gt;0,E1912/L1912,0)</f>
        <v>117.49473684210527</v>
      </c>
      <c r="Q1912" t="s">
        <v>8319</v>
      </c>
      <c r="R1912" t="s">
        <v>8348</v>
      </c>
      <c r="S1912" s="11">
        <f>J1912/86400+DATE(1970,1,1)</f>
        <v>42264.963159722218</v>
      </c>
      <c r="T1912" s="11">
        <f>I1912/86400+DATE(1970,1,1)</f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19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7">
        <f>IF(L1913&gt;0,E1913/L1913,0)</f>
        <v>10</v>
      </c>
      <c r="Q1913" t="s">
        <v>8319</v>
      </c>
      <c r="R1913" t="s">
        <v>8348</v>
      </c>
      <c r="S1913" s="11">
        <f>J1913/86400+DATE(1970,1,1)</f>
        <v>41830.033958333333</v>
      </c>
      <c r="T1913" s="11">
        <f>I1913/86400+DATE(1970,1,1)</f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19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7">
        <f>IF(L1914&gt;0,E1914/L1914,0)</f>
        <v>70.595238095238102</v>
      </c>
      <c r="Q1914" t="s">
        <v>8319</v>
      </c>
      <c r="R1914" t="s">
        <v>8348</v>
      </c>
      <c r="S1914" s="11">
        <f>J1914/86400+DATE(1970,1,1)</f>
        <v>42129.226388888885</v>
      </c>
      <c r="T1914" s="11">
        <f>I1914/86400+DATE(1970,1,1)</f>
        <v>42159.226388888885</v>
      </c>
    </row>
    <row r="1915" spans="1:20" ht="45" x14ac:dyDescent="0.25">
      <c r="A1915">
        <v>1913</v>
      </c>
      <c r="B1915" s="1" t="s">
        <v>1914</v>
      </c>
      <c r="C1915" s="1" t="s">
        <v>6023</v>
      </c>
      <c r="D1915" s="19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7">
        <f>IF(L1915&gt;0,E1915/L1915,0)</f>
        <v>24.5</v>
      </c>
      <c r="Q1915" t="s">
        <v>8319</v>
      </c>
      <c r="R1915" t="s">
        <v>8348</v>
      </c>
      <c r="S1915" s="11">
        <f>J1915/86400+DATE(1970,1,1)</f>
        <v>41890.511319444442</v>
      </c>
      <c r="T1915" s="11">
        <f>I1915/86400+DATE(1970,1,1)</f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19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7">
        <f>IF(L1916&gt;0,E1916/L1916,0)</f>
        <v>30</v>
      </c>
      <c r="Q1916" t="s">
        <v>8319</v>
      </c>
      <c r="R1916" t="s">
        <v>8348</v>
      </c>
      <c r="S1916" s="11">
        <f>J1916/86400+DATE(1970,1,1)</f>
        <v>41929.174456018518</v>
      </c>
      <c r="T1916" s="11">
        <f>I1916/86400+DATE(1970,1,1)</f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19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7">
        <f>IF(L1917&gt;0,E1917/L1917,0)</f>
        <v>2</v>
      </c>
      <c r="Q1917" t="s">
        <v>8319</v>
      </c>
      <c r="R1917" t="s">
        <v>8348</v>
      </c>
      <c r="S1917" s="11">
        <f>J1917/86400+DATE(1970,1,1)</f>
        <v>41864.04886574074</v>
      </c>
      <c r="T1917" s="11">
        <f>I1917/86400+DATE(1970,1,1)</f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19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7">
        <f>IF(L1918&gt;0,E1918/L1918,0)</f>
        <v>17</v>
      </c>
      <c r="Q1918" t="s">
        <v>8319</v>
      </c>
      <c r="R1918" t="s">
        <v>8348</v>
      </c>
      <c r="S1918" s="11">
        <f>J1918/86400+DATE(1970,1,1)</f>
        <v>42656.717303240745</v>
      </c>
      <c r="T1918" s="11">
        <f>I1918/86400+DATE(1970,1,1)</f>
        <v>42681.758969907409</v>
      </c>
    </row>
    <row r="1919" spans="1:20" ht="45" x14ac:dyDescent="0.25">
      <c r="A1919">
        <v>1917</v>
      </c>
      <c r="B1919" s="1" t="s">
        <v>1918</v>
      </c>
      <c r="C1919" s="1" t="s">
        <v>6027</v>
      </c>
      <c r="D1919" s="19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7">
        <f>IF(L1919&gt;0,E1919/L1919,0)</f>
        <v>2928.9285714285716</v>
      </c>
      <c r="Q1919" t="s">
        <v>8319</v>
      </c>
      <c r="R1919" t="s">
        <v>8348</v>
      </c>
      <c r="S1919" s="11">
        <f>J1919/86400+DATE(1970,1,1)</f>
        <v>42746.270057870366</v>
      </c>
      <c r="T1919" s="11">
        <f>I1919/86400+DATE(1970,1,1)</f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19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7">
        <f>IF(L1920&gt;0,E1920/L1920,0)</f>
        <v>28.888888888888889</v>
      </c>
      <c r="Q1920" t="s">
        <v>8319</v>
      </c>
      <c r="R1920" t="s">
        <v>8348</v>
      </c>
      <c r="S1920" s="11">
        <f>J1920/86400+DATE(1970,1,1)</f>
        <v>41828.789942129632</v>
      </c>
      <c r="T1920" s="11">
        <f>I1920/86400+DATE(1970,1,1)</f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19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7">
        <f>IF(L1921&gt;0,E1921/L1921,0)</f>
        <v>29.625</v>
      </c>
      <c r="Q1921" t="s">
        <v>8319</v>
      </c>
      <c r="R1921" t="s">
        <v>8348</v>
      </c>
      <c r="S1921" s="11">
        <f>J1921/86400+DATE(1970,1,1)</f>
        <v>42113.875567129631</v>
      </c>
      <c r="T1921" s="11">
        <f>I1921/86400+DATE(1970,1,1)</f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19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7">
        <f>IF(L1922&gt;0,E1922/L1922,0)</f>
        <v>40.980952380952381</v>
      </c>
      <c r="Q1922" t="s">
        <v>8319</v>
      </c>
      <c r="R1922" t="s">
        <v>8348</v>
      </c>
      <c r="S1922" s="11">
        <f>J1922/86400+DATE(1970,1,1)</f>
        <v>42270.875706018516</v>
      </c>
      <c r="T1922" s="11">
        <f>I1922/86400+DATE(1970,1,1)</f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19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7">
        <f>IF(L1923&gt;0,E1923/L1923,0)</f>
        <v>54</v>
      </c>
      <c r="Q1923" t="s">
        <v>8325</v>
      </c>
      <c r="R1923" t="s">
        <v>8329</v>
      </c>
      <c r="S1923" s="11">
        <f>J1923/86400+DATE(1970,1,1)</f>
        <v>41074.221562500003</v>
      </c>
      <c r="T1923" s="11">
        <f>I1923/86400+DATE(1970,1,1)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19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7">
        <f>IF(L1924&gt;0,E1924/L1924,0)</f>
        <v>36.109375</v>
      </c>
      <c r="Q1924" t="s">
        <v>8325</v>
      </c>
      <c r="R1924" t="s">
        <v>8329</v>
      </c>
      <c r="S1924" s="11">
        <f>J1924/86400+DATE(1970,1,1)</f>
        <v>41590.255868055552</v>
      </c>
      <c r="T1924" s="11">
        <f>I1924/86400+DATE(1970,1,1)</f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19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7">
        <f>IF(L1925&gt;0,E1925/L1925,0)</f>
        <v>23.153846153846153</v>
      </c>
      <c r="Q1925" t="s">
        <v>8325</v>
      </c>
      <c r="R1925" t="s">
        <v>8329</v>
      </c>
      <c r="S1925" s="11">
        <f>J1925/86400+DATE(1970,1,1)</f>
        <v>40772.848749999997</v>
      </c>
      <c r="T1925" s="11">
        <f>I1925/86400+DATE(1970,1,1)</f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19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7">
        <f>IF(L1926&gt;0,E1926/L1926,0)</f>
        <v>104</v>
      </c>
      <c r="Q1926" t="s">
        <v>8325</v>
      </c>
      <c r="R1926" t="s">
        <v>8329</v>
      </c>
      <c r="S1926" s="11">
        <f>J1926/86400+DATE(1970,1,1)</f>
        <v>41626.761053240742</v>
      </c>
      <c r="T1926" s="11">
        <f>I1926/86400+DATE(1970,1,1)</f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19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7">
        <f>IF(L1927&gt;0,E1927/L1927,0)</f>
        <v>31.826923076923077</v>
      </c>
      <c r="Q1927" t="s">
        <v>8325</v>
      </c>
      <c r="R1927" t="s">
        <v>8329</v>
      </c>
      <c r="S1927" s="11">
        <f>J1927/86400+DATE(1970,1,1)</f>
        <v>41535.90148148148</v>
      </c>
      <c r="T1927" s="11">
        <f>I1927/86400+DATE(1970,1,1)</f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19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7">
        <f>IF(L1928&gt;0,E1928/L1928,0)</f>
        <v>27.3896261682243</v>
      </c>
      <c r="Q1928" t="s">
        <v>8325</v>
      </c>
      <c r="R1928" t="s">
        <v>8329</v>
      </c>
      <c r="S1928" s="11">
        <f>J1928/86400+DATE(1970,1,1)</f>
        <v>40456.954351851848</v>
      </c>
      <c r="T1928" s="11">
        <f>I1928/86400+DATE(1970,1,1)</f>
        <v>40484.018055555556</v>
      </c>
    </row>
    <row r="1929" spans="1:20" ht="30" x14ac:dyDescent="0.25">
      <c r="A1929">
        <v>1927</v>
      </c>
      <c r="B1929" s="1" t="s">
        <v>1928</v>
      </c>
      <c r="C1929" s="1" t="s">
        <v>6037</v>
      </c>
      <c r="D1929" s="19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7">
        <f>IF(L1929&gt;0,E1929/L1929,0)</f>
        <v>56.363636363636367</v>
      </c>
      <c r="Q1929" t="s">
        <v>8325</v>
      </c>
      <c r="R1929" t="s">
        <v>8329</v>
      </c>
      <c r="S1929" s="11">
        <f>J1929/86400+DATE(1970,1,1)</f>
        <v>40960.861562500002</v>
      </c>
      <c r="T1929" s="11">
        <f>I1929/86400+DATE(1970,1,1)</f>
        <v>40976.207638888889</v>
      </c>
    </row>
    <row r="1930" spans="1:20" ht="45" x14ac:dyDescent="0.25">
      <c r="A1930">
        <v>1928</v>
      </c>
      <c r="B1930" s="1" t="s">
        <v>1929</v>
      </c>
      <c r="C1930" s="1" t="s">
        <v>6038</v>
      </c>
      <c r="D1930" s="19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7">
        <f>IF(L1930&gt;0,E1930/L1930,0)</f>
        <v>77.352941176470594</v>
      </c>
      <c r="Q1930" t="s">
        <v>8325</v>
      </c>
      <c r="R1930" t="s">
        <v>8329</v>
      </c>
      <c r="S1930" s="11">
        <f>J1930/86400+DATE(1970,1,1)</f>
        <v>41371.6480787037</v>
      </c>
      <c r="T1930" s="11">
        <f>I1930/86400+DATE(1970,1,1)</f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19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7">
        <f>IF(L1931&gt;0,E1931/L1931,0)</f>
        <v>42.8</v>
      </c>
      <c r="Q1931" t="s">
        <v>8325</v>
      </c>
      <c r="R1931" t="s">
        <v>8329</v>
      </c>
      <c r="S1931" s="11">
        <f>J1931/86400+DATE(1970,1,1)</f>
        <v>40687.021597222221</v>
      </c>
      <c r="T1931" s="11">
        <f>I1931/86400+DATE(1970,1,1)</f>
        <v>40729.021597222221</v>
      </c>
    </row>
    <row r="1932" spans="1:20" ht="45" x14ac:dyDescent="0.25">
      <c r="A1932">
        <v>1930</v>
      </c>
      <c r="B1932" s="1" t="s">
        <v>1931</v>
      </c>
      <c r="C1932" s="1" t="s">
        <v>6040</v>
      </c>
      <c r="D1932" s="19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7">
        <f>IF(L1932&gt;0,E1932/L1932,0)</f>
        <v>48.846153846153847</v>
      </c>
      <c r="Q1932" t="s">
        <v>8325</v>
      </c>
      <c r="R1932" t="s">
        <v>8329</v>
      </c>
      <c r="S1932" s="11">
        <f>J1932/86400+DATE(1970,1,1)</f>
        <v>41402.558819444443</v>
      </c>
      <c r="T1932" s="11">
        <f>I1932/86400+DATE(1970,1,1)</f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19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7">
        <f>IF(L1933&gt;0,E1933/L1933,0)</f>
        <v>48.240400000000001</v>
      </c>
      <c r="Q1933" t="s">
        <v>8325</v>
      </c>
      <c r="R1933" t="s">
        <v>8329</v>
      </c>
      <c r="S1933" s="11">
        <f>J1933/86400+DATE(1970,1,1)</f>
        <v>41037.892465277779</v>
      </c>
      <c r="T1933" s="11">
        <f>I1933/86400+DATE(1970,1,1)</f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19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7">
        <f>IF(L1934&gt;0,E1934/L1934,0)</f>
        <v>70.212500000000006</v>
      </c>
      <c r="Q1934" t="s">
        <v>8325</v>
      </c>
      <c r="R1934" t="s">
        <v>8329</v>
      </c>
      <c r="S1934" s="11">
        <f>J1934/86400+DATE(1970,1,1)</f>
        <v>40911.809872685189</v>
      </c>
      <c r="T1934" s="11">
        <f>I1934/86400+DATE(1970,1,1)</f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19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7">
        <f>IF(L1935&gt;0,E1935/L1935,0)</f>
        <v>94.054545454545448</v>
      </c>
      <c r="Q1935" t="s">
        <v>8325</v>
      </c>
      <c r="R1935" t="s">
        <v>8329</v>
      </c>
      <c r="S1935" s="11">
        <f>J1935/86400+DATE(1970,1,1)</f>
        <v>41879.130868055552</v>
      </c>
      <c r="T1935" s="11">
        <f>I1935/86400+DATE(1970,1,1)</f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19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7">
        <f>IF(L1936&gt;0,E1936/L1936,0)</f>
        <v>80.272727272727266</v>
      </c>
      <c r="Q1936" t="s">
        <v>8325</v>
      </c>
      <c r="R1936" t="s">
        <v>8329</v>
      </c>
      <c r="S1936" s="11">
        <f>J1936/86400+DATE(1970,1,1)</f>
        <v>40865.867141203707</v>
      </c>
      <c r="T1936" s="11">
        <f>I1936/86400+DATE(1970,1,1)</f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19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7">
        <f>IF(L1937&gt;0,E1937/L1937,0)</f>
        <v>54.2</v>
      </c>
      <c r="Q1937" t="s">
        <v>8325</v>
      </c>
      <c r="R1937" t="s">
        <v>8329</v>
      </c>
      <c r="S1937" s="11">
        <f>J1937/86400+DATE(1970,1,1)</f>
        <v>41773.932534722218</v>
      </c>
      <c r="T1937" s="11">
        <f>I1937/86400+DATE(1970,1,1)</f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19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7">
        <f>IF(L1938&gt;0,E1938/L1938,0)</f>
        <v>60.26903448275862</v>
      </c>
      <c r="Q1938" t="s">
        <v>8325</v>
      </c>
      <c r="R1938" t="s">
        <v>8329</v>
      </c>
      <c r="S1938" s="11">
        <f>J1938/86400+DATE(1970,1,1)</f>
        <v>40852.889699074076</v>
      </c>
      <c r="T1938" s="11">
        <f>I1938/86400+DATE(1970,1,1)</f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19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7">
        <f>IF(L1939&gt;0,E1939/L1939,0)</f>
        <v>38.740344827586206</v>
      </c>
      <c r="Q1939" t="s">
        <v>8325</v>
      </c>
      <c r="R1939" t="s">
        <v>8329</v>
      </c>
      <c r="S1939" s="11">
        <f>J1939/86400+DATE(1970,1,1)</f>
        <v>41059.118993055556</v>
      </c>
      <c r="T1939" s="11">
        <f>I1939/86400+DATE(1970,1,1)</f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19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7">
        <f>IF(L1940&gt;0,E1940/L1940,0)</f>
        <v>152.54385964912279</v>
      </c>
      <c r="Q1940" t="s">
        <v>8325</v>
      </c>
      <c r="R1940" t="s">
        <v>8329</v>
      </c>
      <c r="S1940" s="11">
        <f>J1940/86400+DATE(1970,1,1)</f>
        <v>41426.259618055556</v>
      </c>
      <c r="T1940" s="11">
        <f>I1940/86400+DATE(1970,1,1)</f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19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7">
        <f>IF(L1941&gt;0,E1941/L1941,0)</f>
        <v>115.3125</v>
      </c>
      <c r="Q1941" t="s">
        <v>8325</v>
      </c>
      <c r="R1941" t="s">
        <v>8329</v>
      </c>
      <c r="S1941" s="11">
        <f>J1941/86400+DATE(1970,1,1)</f>
        <v>41313.985046296293</v>
      </c>
      <c r="T1941" s="11">
        <f>I1941/86400+DATE(1970,1,1)</f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19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7">
        <f>IF(L1942&gt;0,E1942/L1942,0)</f>
        <v>35.838709677419352</v>
      </c>
      <c r="Q1942" t="s">
        <v>8325</v>
      </c>
      <c r="R1942" t="s">
        <v>8329</v>
      </c>
      <c r="S1942" s="11">
        <f>J1942/86400+DATE(1970,1,1)</f>
        <v>40670.507326388892</v>
      </c>
      <c r="T1942" s="11">
        <f>I1942/86400+DATE(1970,1,1)</f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19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7">
        <f>IF(L1943&gt;0,E1943/L1943,0)</f>
        <v>64.570118779438872</v>
      </c>
      <c r="Q1943" t="s">
        <v>8319</v>
      </c>
      <c r="R1943" t="s">
        <v>8349</v>
      </c>
      <c r="S1943" s="11">
        <f>J1943/86400+DATE(1970,1,1)</f>
        <v>41744.290868055556</v>
      </c>
      <c r="T1943" s="11">
        <f>I1943/86400+DATE(1970,1,1)</f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19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7">
        <f>IF(L1944&gt;0,E1944/L1944,0)</f>
        <v>87.436000000000007</v>
      </c>
      <c r="Q1944" t="s">
        <v>8319</v>
      </c>
      <c r="R1944" t="s">
        <v>8349</v>
      </c>
      <c r="S1944" s="11">
        <f>J1944/86400+DATE(1970,1,1)</f>
        <v>40638.828009259261</v>
      </c>
      <c r="T1944" s="11">
        <f>I1944/86400+DATE(1970,1,1)</f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19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7">
        <f>IF(L1945&gt;0,E1945/L1945,0)</f>
        <v>68.815577078288939</v>
      </c>
      <c r="Q1945" t="s">
        <v>8319</v>
      </c>
      <c r="R1945" t="s">
        <v>8349</v>
      </c>
      <c r="S1945" s="11">
        <f>J1945/86400+DATE(1970,1,1)</f>
        <v>42548.269861111112</v>
      </c>
      <c r="T1945" s="11">
        <f>I1945/86400+DATE(1970,1,1)</f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19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7">
        <f>IF(L1946&gt;0,E1946/L1946,0)</f>
        <v>176.200223588597</v>
      </c>
      <c r="Q1946" t="s">
        <v>8319</v>
      </c>
      <c r="R1946" t="s">
        <v>8349</v>
      </c>
      <c r="S1946" s="11">
        <f>J1946/86400+DATE(1970,1,1)</f>
        <v>41730.584374999999</v>
      </c>
      <c r="T1946" s="11">
        <f>I1946/86400+DATE(1970,1,1)</f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19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7">
        <f>IF(L1947&gt;0,E1947/L1947,0)</f>
        <v>511.79117647058825</v>
      </c>
      <c r="Q1947" t="s">
        <v>8319</v>
      </c>
      <c r="R1947" t="s">
        <v>8349</v>
      </c>
      <c r="S1947" s="11">
        <f>J1947/86400+DATE(1970,1,1)</f>
        <v>42157.251828703702</v>
      </c>
      <c r="T1947" s="11">
        <f>I1947/86400+DATE(1970,1,1)</f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19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7">
        <f>IF(L1948&gt;0,E1948/L1948,0)</f>
        <v>160.44285714285715</v>
      </c>
      <c r="Q1948" t="s">
        <v>8319</v>
      </c>
      <c r="R1948" t="s">
        <v>8349</v>
      </c>
      <c r="S1948" s="11">
        <f>J1948/86400+DATE(1970,1,1)</f>
        <v>41689.150011574078</v>
      </c>
      <c r="T1948" s="11">
        <f>I1948/86400+DATE(1970,1,1)</f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19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7">
        <f>IF(L1949&gt;0,E1949/L1949,0)</f>
        <v>35.003043478260871</v>
      </c>
      <c r="Q1949" t="s">
        <v>8319</v>
      </c>
      <c r="R1949" t="s">
        <v>8349</v>
      </c>
      <c r="S1949" s="11">
        <f>J1949/86400+DATE(1970,1,1)</f>
        <v>40102.918055555558</v>
      </c>
      <c r="T1949" s="11">
        <f>I1949/86400+DATE(1970,1,1)</f>
        <v>40140.249305555553</v>
      </c>
    </row>
    <row r="1950" spans="1:20" ht="45" x14ac:dyDescent="0.25">
      <c r="A1950">
        <v>1948</v>
      </c>
      <c r="B1950" s="1" t="s">
        <v>1949</v>
      </c>
      <c r="C1950" s="1" t="s">
        <v>6058</v>
      </c>
      <c r="D1950" s="19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7">
        <f>IF(L1950&gt;0,E1950/L1950,0)</f>
        <v>188.50671378091872</v>
      </c>
      <c r="Q1950" t="s">
        <v>8319</v>
      </c>
      <c r="R1950" t="s">
        <v>8349</v>
      </c>
      <c r="S1950" s="11">
        <f>J1950/86400+DATE(1970,1,1)</f>
        <v>42473.604270833333</v>
      </c>
      <c r="T1950" s="11">
        <f>I1950/86400+DATE(1970,1,1)</f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19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7">
        <f>IF(L1951&gt;0,E1951/L1951,0)</f>
        <v>56.204984093319197</v>
      </c>
      <c r="Q1951" t="s">
        <v>8319</v>
      </c>
      <c r="R1951" t="s">
        <v>8349</v>
      </c>
      <c r="S1951" s="11">
        <f>J1951/86400+DATE(1970,1,1)</f>
        <v>41800.423043981486</v>
      </c>
      <c r="T1951" s="11">
        <f>I1951/86400+DATE(1970,1,1)</f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19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7">
        <f>IF(L1952&gt;0,E1952/L1952,0)</f>
        <v>51.3054157782516</v>
      </c>
      <c r="Q1952" t="s">
        <v>8319</v>
      </c>
      <c r="R1952" t="s">
        <v>8349</v>
      </c>
      <c r="S1952" s="11">
        <f>J1952/86400+DATE(1970,1,1)</f>
        <v>40624.181400462963</v>
      </c>
      <c r="T1952" s="11">
        <f>I1952/86400+DATE(1970,1,1)</f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19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7">
        <f>IF(L1953&gt;0,E1953/L1953,0)</f>
        <v>127.36450839328538</v>
      </c>
      <c r="Q1953" t="s">
        <v>8319</v>
      </c>
      <c r="R1953" t="s">
        <v>8349</v>
      </c>
      <c r="S1953" s="11">
        <f>J1953/86400+DATE(1970,1,1)</f>
        <v>42651.420567129629</v>
      </c>
      <c r="T1953" s="11">
        <f>I1953/86400+DATE(1970,1,1)</f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19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7">
        <f>IF(L1954&gt;0,E1954/L1954,0)</f>
        <v>101.85532258064516</v>
      </c>
      <c r="Q1954" t="s">
        <v>8319</v>
      </c>
      <c r="R1954" t="s">
        <v>8349</v>
      </c>
      <c r="S1954" s="11">
        <f>J1954/86400+DATE(1970,1,1)</f>
        <v>41526.60665509259</v>
      </c>
      <c r="T1954" s="11">
        <f>I1954/86400+DATE(1970,1,1)</f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19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7">
        <f>IF(L1955&gt;0,E1955/L1955,0)</f>
        <v>230.55782312925169</v>
      </c>
      <c r="Q1955" t="s">
        <v>8319</v>
      </c>
      <c r="R1955" t="s">
        <v>8349</v>
      </c>
      <c r="S1955" s="11">
        <f>J1955/86400+DATE(1970,1,1)</f>
        <v>40941.199826388889</v>
      </c>
      <c r="T1955" s="11">
        <f>I1955/86400+DATE(1970,1,1)</f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19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7">
        <f>IF(L1956&gt;0,E1956/L1956,0)</f>
        <v>842.10602409638557</v>
      </c>
      <c r="Q1956" t="s">
        <v>8319</v>
      </c>
      <c r="R1956" t="s">
        <v>8349</v>
      </c>
      <c r="S1956" s="11">
        <f>J1956/86400+DATE(1970,1,1)</f>
        <v>42394.580740740741</v>
      </c>
      <c r="T1956" s="11">
        <f>I1956/86400+DATE(1970,1,1)</f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19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7">
        <f>IF(L1957&gt;0,E1957/L1957,0)</f>
        <v>577.27593103448271</v>
      </c>
      <c r="Q1957" t="s">
        <v>8319</v>
      </c>
      <c r="R1957" t="s">
        <v>8349</v>
      </c>
      <c r="S1957" s="11">
        <f>J1957/86400+DATE(1970,1,1)</f>
        <v>41020.271770833337</v>
      </c>
      <c r="T1957" s="11">
        <f>I1957/86400+DATE(1970,1,1)</f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19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7">
        <f>IF(L1958&gt;0,E1958/L1958,0)</f>
        <v>483.34246575342468</v>
      </c>
      <c r="Q1958" t="s">
        <v>8319</v>
      </c>
      <c r="R1958" t="s">
        <v>8349</v>
      </c>
      <c r="S1958" s="11">
        <f>J1958/86400+DATE(1970,1,1)</f>
        <v>42067.923668981486</v>
      </c>
      <c r="T1958" s="11">
        <f>I1958/86400+DATE(1970,1,1)</f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19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7">
        <f>IF(L1959&gt;0,E1959/L1959,0)</f>
        <v>76.138500000000008</v>
      </c>
      <c r="Q1959" t="s">
        <v>8319</v>
      </c>
      <c r="R1959" t="s">
        <v>8349</v>
      </c>
      <c r="S1959" s="11">
        <f>J1959/86400+DATE(1970,1,1)</f>
        <v>41179.098530092597</v>
      </c>
      <c r="T1959" s="11">
        <f>I1959/86400+DATE(1970,1,1)</f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19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7">
        <f>IF(L1960&gt;0,E1960/L1960,0)</f>
        <v>74.107684365781708</v>
      </c>
      <c r="Q1960" t="s">
        <v>8319</v>
      </c>
      <c r="R1960" t="s">
        <v>8349</v>
      </c>
      <c r="S1960" s="11">
        <f>J1960/86400+DATE(1970,1,1)</f>
        <v>41326.987974537034</v>
      </c>
      <c r="T1960" s="11">
        <f>I1960/86400+DATE(1970,1,1)</f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19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7">
        <f>IF(L1961&gt;0,E1961/L1961,0)</f>
        <v>36.965660377358489</v>
      </c>
      <c r="Q1961" t="s">
        <v>8319</v>
      </c>
      <c r="R1961" t="s">
        <v>8349</v>
      </c>
      <c r="S1961" s="11">
        <f>J1961/86400+DATE(1970,1,1)</f>
        <v>41871.845601851848</v>
      </c>
      <c r="T1961" s="11">
        <f>I1961/86400+DATE(1970,1,1)</f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19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7">
        <f>IF(L1962&gt;0,E1962/L1962,0)</f>
        <v>2500.969696969697</v>
      </c>
      <c r="Q1962" t="s">
        <v>8319</v>
      </c>
      <c r="R1962" t="s">
        <v>8349</v>
      </c>
      <c r="S1962" s="11">
        <f>J1962/86400+DATE(1970,1,1)</f>
        <v>41964.362743055557</v>
      </c>
      <c r="T1962" s="11">
        <f>I1962/86400+DATE(1970,1,1)</f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19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7">
        <f>IF(L1963&gt;0,E1963/L1963,0)</f>
        <v>67.690214329454989</v>
      </c>
      <c r="Q1963" t="s">
        <v>8319</v>
      </c>
      <c r="R1963" t="s">
        <v>8349</v>
      </c>
      <c r="S1963" s="11">
        <f>J1963/86400+DATE(1970,1,1)</f>
        <v>41148.194641203707</v>
      </c>
      <c r="T1963" s="11">
        <f>I1963/86400+DATE(1970,1,1)</f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19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7">
        <f>IF(L1964&gt;0,E1964/L1964,0)</f>
        <v>63.04738562091503</v>
      </c>
      <c r="Q1964" t="s">
        <v>8319</v>
      </c>
      <c r="R1964" t="s">
        <v>8349</v>
      </c>
      <c r="S1964" s="11">
        <f>J1964/86400+DATE(1970,1,1)</f>
        <v>41742.780509259261</v>
      </c>
      <c r="T1964" s="11">
        <f>I1964/86400+DATE(1970,1,1)</f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19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7">
        <f>IF(L1965&gt;0,E1965/L1965,0)</f>
        <v>117.6</v>
      </c>
      <c r="Q1965" t="s">
        <v>8319</v>
      </c>
      <c r="R1965" t="s">
        <v>8349</v>
      </c>
      <c r="S1965" s="11">
        <f>J1965/86400+DATE(1970,1,1)</f>
        <v>41863.429791666669</v>
      </c>
      <c r="T1965" s="11">
        <f>I1965/86400+DATE(1970,1,1)</f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19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7">
        <f>IF(L1966&gt;0,E1966/L1966,0)</f>
        <v>180.75185011709601</v>
      </c>
      <c r="Q1966" t="s">
        <v>8319</v>
      </c>
      <c r="R1966" t="s">
        <v>8349</v>
      </c>
      <c r="S1966" s="11">
        <f>J1966/86400+DATE(1970,1,1)</f>
        <v>42452.272824074069</v>
      </c>
      <c r="T1966" s="11">
        <f>I1966/86400+DATE(1970,1,1)</f>
        <v>42482.272824074069</v>
      </c>
    </row>
    <row r="1967" spans="1:20" ht="60" x14ac:dyDescent="0.25">
      <c r="A1967">
        <v>1965</v>
      </c>
      <c r="B1967" s="1" t="s">
        <v>1966</v>
      </c>
      <c r="C1967" s="1" t="s">
        <v>6075</v>
      </c>
      <c r="D1967" s="19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7">
        <f>IF(L1967&gt;0,E1967/L1967,0)</f>
        <v>127.32038834951456</v>
      </c>
      <c r="Q1967" t="s">
        <v>8319</v>
      </c>
      <c r="R1967" t="s">
        <v>8349</v>
      </c>
      <c r="S1967" s="11">
        <f>J1967/86400+DATE(1970,1,1)</f>
        <v>40898.089236111111</v>
      </c>
      <c r="T1967" s="11">
        <f>I1967/86400+DATE(1970,1,1)</f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19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7">
        <f>IF(L1968&gt;0,E1968/L1968,0)</f>
        <v>136.6444745538665</v>
      </c>
      <c r="Q1968" t="s">
        <v>8319</v>
      </c>
      <c r="R1968" t="s">
        <v>8349</v>
      </c>
      <c r="S1968" s="11">
        <f>J1968/86400+DATE(1970,1,1)</f>
        <v>41835.540486111109</v>
      </c>
      <c r="T1968" s="11">
        <f>I1968/86400+DATE(1970,1,1)</f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19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7">
        <f>IF(L1969&gt;0,E1969/L1969,0)</f>
        <v>182.78024691358024</v>
      </c>
      <c r="Q1969" t="s">
        <v>8319</v>
      </c>
      <c r="R1969" t="s">
        <v>8349</v>
      </c>
      <c r="S1969" s="11">
        <f>J1969/86400+DATE(1970,1,1)</f>
        <v>41730.663530092592</v>
      </c>
      <c r="T1969" s="11">
        <f>I1969/86400+DATE(1970,1,1)</f>
        <v>41760.663530092592</v>
      </c>
    </row>
    <row r="1970" spans="1:20" ht="45" x14ac:dyDescent="0.25">
      <c r="A1970">
        <v>1968</v>
      </c>
      <c r="B1970" s="1" t="s">
        <v>1969</v>
      </c>
      <c r="C1970" s="1" t="s">
        <v>6078</v>
      </c>
      <c r="D1970" s="19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7">
        <f>IF(L1970&gt;0,E1970/L1970,0)</f>
        <v>279.37843137254902</v>
      </c>
      <c r="Q1970" t="s">
        <v>8319</v>
      </c>
      <c r="R1970" t="s">
        <v>8349</v>
      </c>
      <c r="S1970" s="11">
        <f>J1970/86400+DATE(1970,1,1)</f>
        <v>42676.586979166663</v>
      </c>
      <c r="T1970" s="11">
        <f>I1970/86400+DATE(1970,1,1)</f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19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7">
        <f>IF(L1971&gt;0,E1971/L1971,0)</f>
        <v>61.375728669846318</v>
      </c>
      <c r="Q1971" t="s">
        <v>8319</v>
      </c>
      <c r="R1971" t="s">
        <v>8349</v>
      </c>
      <c r="S1971" s="11">
        <f>J1971/86400+DATE(1970,1,1)</f>
        <v>42557.792453703703</v>
      </c>
      <c r="T1971" s="11">
        <f>I1971/86400+DATE(1970,1,1)</f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19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7">
        <f>IF(L1972&gt;0,E1972/L1972,0)</f>
        <v>80.727532097004286</v>
      </c>
      <c r="Q1972" t="s">
        <v>8319</v>
      </c>
      <c r="R1972" t="s">
        <v>8349</v>
      </c>
      <c r="S1972" s="11">
        <f>J1972/86400+DATE(1970,1,1)</f>
        <v>41324.193298611113</v>
      </c>
      <c r="T1972" s="11">
        <f>I1972/86400+DATE(1970,1,1)</f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19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7">
        <f>IF(L1973&gt;0,E1973/L1973,0)</f>
        <v>272.35590732591254</v>
      </c>
      <c r="Q1973" t="s">
        <v>8319</v>
      </c>
      <c r="R1973" t="s">
        <v>8349</v>
      </c>
      <c r="S1973" s="11">
        <f>J1973/86400+DATE(1970,1,1)</f>
        <v>41561.500706018516</v>
      </c>
      <c r="T1973" s="11">
        <f>I1973/86400+DATE(1970,1,1)</f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19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7">
        <f>IF(L1974&gt;0,E1974/L1974,0)</f>
        <v>70.848739495798313</v>
      </c>
      <c r="Q1974" t="s">
        <v>8319</v>
      </c>
      <c r="R1974" t="s">
        <v>8349</v>
      </c>
      <c r="S1974" s="11">
        <f>J1974/86400+DATE(1970,1,1)</f>
        <v>41201.012083333335</v>
      </c>
      <c r="T1974" s="11">
        <f>I1974/86400+DATE(1970,1,1)</f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19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7">
        <f>IF(L1975&gt;0,E1975/L1975,0)</f>
        <v>247.94003412969283</v>
      </c>
      <c r="Q1975" t="s">
        <v>8319</v>
      </c>
      <c r="R1975" t="s">
        <v>8349</v>
      </c>
      <c r="S1975" s="11">
        <f>J1975/86400+DATE(1970,1,1)</f>
        <v>42549.722962962958</v>
      </c>
      <c r="T1975" s="11">
        <f>I1975/86400+DATE(1970,1,1)</f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19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7">
        <f>IF(L1976&gt;0,E1976/L1976,0)</f>
        <v>186.81393034825871</v>
      </c>
      <c r="Q1976" t="s">
        <v>8319</v>
      </c>
      <c r="R1976" t="s">
        <v>8349</v>
      </c>
      <c r="S1976" s="11">
        <f>J1976/86400+DATE(1970,1,1)</f>
        <v>41445.334131944444</v>
      </c>
      <c r="T1976" s="11">
        <f>I1976/86400+DATE(1970,1,1)</f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19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7">
        <f>IF(L1977&gt;0,E1977/L1977,0)</f>
        <v>131.98948616600788</v>
      </c>
      <c r="Q1977" t="s">
        <v>8319</v>
      </c>
      <c r="R1977" t="s">
        <v>8349</v>
      </c>
      <c r="S1977" s="11">
        <f>J1977/86400+DATE(1970,1,1)</f>
        <v>41313.755219907405</v>
      </c>
      <c r="T1977" s="11">
        <f>I1977/86400+DATE(1970,1,1)</f>
        <v>41343.755219907405</v>
      </c>
    </row>
    <row r="1978" spans="1:20" ht="45" x14ac:dyDescent="0.25">
      <c r="A1978">
        <v>1976</v>
      </c>
      <c r="B1978" s="1" t="s">
        <v>1977</v>
      </c>
      <c r="C1978" s="1" t="s">
        <v>6086</v>
      </c>
      <c r="D1978" s="19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7">
        <f>IF(L1978&gt;0,E1978/L1978,0)</f>
        <v>29.310782241014799</v>
      </c>
      <c r="Q1978" t="s">
        <v>8319</v>
      </c>
      <c r="R1978" t="s">
        <v>8349</v>
      </c>
      <c r="S1978" s="11">
        <f>J1978/86400+DATE(1970,1,1)</f>
        <v>41438.899594907409</v>
      </c>
      <c r="T1978" s="11">
        <f>I1978/86400+DATE(1970,1,1)</f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19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7">
        <f>IF(L1979&gt;0,E1979/L1979,0)</f>
        <v>245.02436053593178</v>
      </c>
      <c r="Q1979" t="s">
        <v>8319</v>
      </c>
      <c r="R1979" t="s">
        <v>8349</v>
      </c>
      <c r="S1979" s="11">
        <f>J1979/86400+DATE(1970,1,1)</f>
        <v>42311.216898148152</v>
      </c>
      <c r="T1979" s="11">
        <f>I1979/86400+DATE(1970,1,1)</f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19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7">
        <f>IF(L1980&gt;0,E1980/L1980,0)</f>
        <v>1323.2540463917526</v>
      </c>
      <c r="Q1980" t="s">
        <v>8319</v>
      </c>
      <c r="R1980" t="s">
        <v>8349</v>
      </c>
      <c r="S1980" s="11">
        <f>J1980/86400+DATE(1970,1,1)</f>
        <v>41039.225601851853</v>
      </c>
      <c r="T1980" s="11">
        <f>I1980/86400+DATE(1970,1,1)</f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19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7">
        <f>IF(L1981&gt;0,E1981/L1981,0)</f>
        <v>282.65966789667897</v>
      </c>
      <c r="Q1981" t="s">
        <v>8319</v>
      </c>
      <c r="R1981" t="s">
        <v>8349</v>
      </c>
      <c r="S1981" s="11">
        <f>J1981/86400+DATE(1970,1,1)</f>
        <v>42290.460023148145</v>
      </c>
      <c r="T1981" s="11">
        <f>I1981/86400+DATE(1970,1,1)</f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19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7">
        <f>IF(L1982&gt;0,E1982/L1982,0)</f>
        <v>91.214401028277635</v>
      </c>
      <c r="Q1982" t="s">
        <v>8319</v>
      </c>
      <c r="R1982" t="s">
        <v>8349</v>
      </c>
      <c r="S1982" s="11">
        <f>J1982/86400+DATE(1970,1,1)</f>
        <v>42423.542384259257</v>
      </c>
      <c r="T1982" s="11">
        <f>I1982/86400+DATE(1970,1,1)</f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19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7">
        <f>IF(L1983&gt;0,E1983/L1983,0)</f>
        <v>31.75</v>
      </c>
      <c r="Q1983" t="s">
        <v>8338</v>
      </c>
      <c r="R1983" t="s">
        <v>8350</v>
      </c>
      <c r="S1983" s="11">
        <f>J1983/86400+DATE(1970,1,1)</f>
        <v>41799.725289351853</v>
      </c>
      <c r="T1983" s="11">
        <f>I1983/86400+DATE(1970,1,1)</f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19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7">
        <f>IF(L1984&gt;0,E1984/L1984,0)</f>
        <v>0</v>
      </c>
      <c r="Q1984" t="s">
        <v>8338</v>
      </c>
      <c r="R1984" t="s">
        <v>8350</v>
      </c>
      <c r="S1984" s="11">
        <f>J1984/86400+DATE(1970,1,1)</f>
        <v>42678.586655092593</v>
      </c>
      <c r="T1984" s="11">
        <f>I1984/86400+DATE(1970,1,1)</f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19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7">
        <f>IF(L1985&gt;0,E1985/L1985,0)</f>
        <v>88.6875</v>
      </c>
      <c r="Q1985" t="s">
        <v>8338</v>
      </c>
      <c r="R1985" t="s">
        <v>8350</v>
      </c>
      <c r="S1985" s="11">
        <f>J1985/86400+DATE(1970,1,1)</f>
        <v>42593.011782407411</v>
      </c>
      <c r="T1985" s="11">
        <f>I1985/86400+DATE(1970,1,1)</f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19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7">
        <f>IF(L1986&gt;0,E1986/L1986,0)</f>
        <v>453.14285714285717</v>
      </c>
      <c r="Q1986" t="s">
        <v>8338</v>
      </c>
      <c r="R1986" t="s">
        <v>8350</v>
      </c>
      <c r="S1986" s="11">
        <f>J1986/86400+DATE(1970,1,1)</f>
        <v>41913.790289351848</v>
      </c>
      <c r="T1986" s="11">
        <f>I1986/86400+DATE(1970,1,1)</f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19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7">
        <f>IF(L1987&gt;0,E1987/L1987,0)</f>
        <v>12.75</v>
      </c>
      <c r="Q1987" t="s">
        <v>8338</v>
      </c>
      <c r="R1987" t="s">
        <v>8350</v>
      </c>
      <c r="S1987" s="11">
        <f>J1987/86400+DATE(1970,1,1)</f>
        <v>42555.698738425926</v>
      </c>
      <c r="T1987" s="11">
        <f>I1987/86400+DATE(1970,1,1)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19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7">
        <f>IF(L1988&gt;0,E1988/L1988,0)</f>
        <v>1</v>
      </c>
      <c r="Q1988" t="s">
        <v>8338</v>
      </c>
      <c r="R1988" t="s">
        <v>8350</v>
      </c>
      <c r="S1988" s="11">
        <f>J1988/86400+DATE(1970,1,1)</f>
        <v>42413.433831018519</v>
      </c>
      <c r="T1988" s="11">
        <f>I1988/86400+DATE(1970,1,1)</f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19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7">
        <f>IF(L1989&gt;0,E1989/L1989,0)</f>
        <v>83.428571428571431</v>
      </c>
      <c r="Q1989" t="s">
        <v>8338</v>
      </c>
      <c r="R1989" t="s">
        <v>8350</v>
      </c>
      <c r="S1989" s="11">
        <f>J1989/86400+DATE(1970,1,1)</f>
        <v>42034.639768518522</v>
      </c>
      <c r="T1989" s="11">
        <f>I1989/86400+DATE(1970,1,1)</f>
        <v>42064.639768518522</v>
      </c>
    </row>
    <row r="1990" spans="1:20" ht="30" x14ac:dyDescent="0.25">
      <c r="A1990">
        <v>1988</v>
      </c>
      <c r="B1990" s="1" t="s">
        <v>1989</v>
      </c>
      <c r="C1990" s="1" t="s">
        <v>6098</v>
      </c>
      <c r="D1990" s="19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7">
        <f>IF(L1990&gt;0,E1990/L1990,0)</f>
        <v>25</v>
      </c>
      <c r="Q1990" t="s">
        <v>8338</v>
      </c>
      <c r="R1990" t="s">
        <v>8350</v>
      </c>
      <c r="S1990" s="11">
        <f>J1990/86400+DATE(1970,1,1)</f>
        <v>42206.763217592597</v>
      </c>
      <c r="T1990" s="11">
        <f>I1990/86400+DATE(1970,1,1)</f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19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7">
        <f>IF(L1991&gt;0,E1991/L1991,0)</f>
        <v>50</v>
      </c>
      <c r="Q1991" t="s">
        <v>8338</v>
      </c>
      <c r="R1991" t="s">
        <v>8350</v>
      </c>
      <c r="S1991" s="11">
        <f>J1991/86400+DATE(1970,1,1)</f>
        <v>42685.680648148147</v>
      </c>
      <c r="T1991" s="11">
        <f>I1991/86400+DATE(1970,1,1)</f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19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7">
        <f>IF(L1992&gt;0,E1992/L1992,0)</f>
        <v>101.8</v>
      </c>
      <c r="Q1992" t="s">
        <v>8338</v>
      </c>
      <c r="R1992" t="s">
        <v>8350</v>
      </c>
      <c r="S1992" s="11">
        <f>J1992/86400+DATE(1970,1,1)</f>
        <v>42398.195972222224</v>
      </c>
      <c r="T1992" s="11">
        <f>I1992/86400+DATE(1970,1,1)</f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19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7">
        <f>IF(L1993&gt;0,E1993/L1993,0)</f>
        <v>46.666666666666664</v>
      </c>
      <c r="Q1993" t="s">
        <v>8338</v>
      </c>
      <c r="R1993" t="s">
        <v>8350</v>
      </c>
      <c r="S1993" s="11">
        <f>J1993/86400+DATE(1970,1,1)</f>
        <v>42167.89335648148</v>
      </c>
      <c r="T1993" s="11">
        <f>I1993/86400+DATE(1970,1,1)</f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19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7">
        <f>IF(L1994&gt;0,E1994/L1994,0)</f>
        <v>1</v>
      </c>
      <c r="Q1994" t="s">
        <v>8338</v>
      </c>
      <c r="R1994" t="s">
        <v>8350</v>
      </c>
      <c r="S1994" s="11">
        <f>J1994/86400+DATE(1970,1,1)</f>
        <v>42023.143414351856</v>
      </c>
      <c r="T1994" s="11">
        <f>I1994/86400+DATE(1970,1,1)</f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19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7">
        <f>IF(L1995&gt;0,E1995/L1995,0)</f>
        <v>0</v>
      </c>
      <c r="Q1995" t="s">
        <v>8338</v>
      </c>
      <c r="R1995" t="s">
        <v>8350</v>
      </c>
      <c r="S1995" s="11">
        <f>J1995/86400+DATE(1970,1,1)</f>
        <v>42329.588391203702</v>
      </c>
      <c r="T1995" s="11">
        <f>I1995/86400+DATE(1970,1,1)</f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19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7">
        <f>IF(L1996&gt;0,E1996/L1996,0)</f>
        <v>0</v>
      </c>
      <c r="Q1996" t="s">
        <v>8338</v>
      </c>
      <c r="R1996" t="s">
        <v>8350</v>
      </c>
      <c r="S1996" s="11">
        <f>J1996/86400+DATE(1970,1,1)</f>
        <v>42651.006273148145</v>
      </c>
      <c r="T1996" s="11">
        <f>I1996/86400+DATE(1970,1,1)</f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19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7">
        <f>IF(L1997&gt;0,E1997/L1997,0)</f>
        <v>26</v>
      </c>
      <c r="Q1997" t="s">
        <v>8338</v>
      </c>
      <c r="R1997" t="s">
        <v>8350</v>
      </c>
      <c r="S1997" s="11">
        <f>J1997/86400+DATE(1970,1,1)</f>
        <v>42181.902037037042</v>
      </c>
      <c r="T1997" s="11">
        <f>I1997/86400+DATE(1970,1,1)</f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19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7">
        <f>IF(L1998&gt;0,E1998/L1998,0)</f>
        <v>0</v>
      </c>
      <c r="Q1998" t="s">
        <v>8338</v>
      </c>
      <c r="R1998" t="s">
        <v>8350</v>
      </c>
      <c r="S1998" s="11">
        <f>J1998/86400+DATE(1970,1,1)</f>
        <v>41800.819571759261</v>
      </c>
      <c r="T1998" s="11">
        <f>I1998/86400+DATE(1970,1,1)</f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19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7">
        <f>IF(L1999&gt;0,E1999/L1999,0)</f>
        <v>0</v>
      </c>
      <c r="Q1999" t="s">
        <v>8338</v>
      </c>
      <c r="R1999" t="s">
        <v>8350</v>
      </c>
      <c r="S1999" s="11">
        <f>J1999/86400+DATE(1970,1,1)</f>
        <v>41847.930694444447</v>
      </c>
      <c r="T1999" s="11">
        <f>I1999/86400+DATE(1970,1,1)</f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19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7">
        <f>IF(L2000&gt;0,E2000/L2000,0)</f>
        <v>218.33333333333334</v>
      </c>
      <c r="Q2000" t="s">
        <v>8338</v>
      </c>
      <c r="R2000" t="s">
        <v>8350</v>
      </c>
      <c r="S2000" s="11">
        <f>J2000/86400+DATE(1970,1,1)</f>
        <v>41807.118495370371</v>
      </c>
      <c r="T2000" s="11">
        <f>I2000/86400+DATE(1970,1,1)</f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19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7">
        <f>IF(L2001&gt;0,E2001/L2001,0)</f>
        <v>33.714285714285715</v>
      </c>
      <c r="Q2001" t="s">
        <v>8338</v>
      </c>
      <c r="R2001" t="s">
        <v>8350</v>
      </c>
      <c r="S2001" s="11">
        <f>J2001/86400+DATE(1970,1,1)</f>
        <v>41926.482731481483</v>
      </c>
      <c r="T2001" s="11">
        <f>I2001/86400+DATE(1970,1,1)</f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19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7">
        <f>IF(L2002&gt;0,E2002/L2002,0)</f>
        <v>25</v>
      </c>
      <c r="Q2002" t="s">
        <v>8338</v>
      </c>
      <c r="R2002" t="s">
        <v>8350</v>
      </c>
      <c r="S2002" s="11">
        <f>J2002/86400+DATE(1970,1,1)</f>
        <v>42345.951539351852</v>
      </c>
      <c r="T2002" s="11">
        <f>I2002/86400+DATE(1970,1,1)</f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19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7">
        <f>IF(L2003&gt;0,E2003/L2003,0)</f>
        <v>128.38790470372632</v>
      </c>
      <c r="Q2003" t="s">
        <v>8319</v>
      </c>
      <c r="R2003" t="s">
        <v>8349</v>
      </c>
      <c r="S2003" s="11">
        <f>J2003/86400+DATE(1970,1,1)</f>
        <v>42136.209675925929</v>
      </c>
      <c r="T2003" s="11">
        <f>I2003/86400+DATE(1970,1,1)</f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19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7">
        <f>IF(L2004&gt;0,E2004/L2004,0)</f>
        <v>78.834261818181815</v>
      </c>
      <c r="Q2004" t="s">
        <v>8319</v>
      </c>
      <c r="R2004" t="s">
        <v>8349</v>
      </c>
      <c r="S2004" s="11">
        <f>J2004/86400+DATE(1970,1,1)</f>
        <v>42728.71230324074</v>
      </c>
      <c r="T2004" s="11">
        <f>I2004/86400+DATE(1970,1,1)</f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19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7">
        <f>IF(L2005&gt;0,E2005/L2005,0)</f>
        <v>91.764705882352942</v>
      </c>
      <c r="Q2005" t="s">
        <v>8319</v>
      </c>
      <c r="R2005" t="s">
        <v>8349</v>
      </c>
      <c r="S2005" s="11">
        <f>J2005/86400+DATE(1970,1,1)</f>
        <v>40347.125601851854</v>
      </c>
      <c r="T2005" s="11">
        <f>I2005/86400+DATE(1970,1,1)</f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19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7">
        <f>IF(L2006&gt;0,E2006/L2006,0)</f>
        <v>331.10237288135596</v>
      </c>
      <c r="Q2006" t="s">
        <v>8319</v>
      </c>
      <c r="R2006" t="s">
        <v>8349</v>
      </c>
      <c r="S2006" s="11">
        <f>J2006/86400+DATE(1970,1,1)</f>
        <v>41800.604895833334</v>
      </c>
      <c r="T2006" s="11">
        <f>I2006/86400+DATE(1970,1,1)</f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19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7">
        <f>IF(L2007&gt;0,E2007/L2007,0)</f>
        <v>194.26193717277485</v>
      </c>
      <c r="Q2007" t="s">
        <v>8319</v>
      </c>
      <c r="R2007" t="s">
        <v>8349</v>
      </c>
      <c r="S2007" s="11">
        <f>J2007/86400+DATE(1970,1,1)</f>
        <v>41535.812708333331</v>
      </c>
      <c r="T2007" s="11">
        <f>I2007/86400+DATE(1970,1,1)</f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19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7">
        <f>IF(L2008&gt;0,E2008/L2008,0)</f>
        <v>408.97689768976898</v>
      </c>
      <c r="Q2008" t="s">
        <v>8319</v>
      </c>
      <c r="R2008" t="s">
        <v>8349</v>
      </c>
      <c r="S2008" s="11">
        <f>J2008/86400+DATE(1970,1,1)</f>
        <v>41941.500520833331</v>
      </c>
      <c r="T2008" s="11">
        <f>I2008/86400+DATE(1970,1,1)</f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19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7">
        <f>IF(L2009&gt;0,E2009/L2009,0)</f>
        <v>84.459270072992695</v>
      </c>
      <c r="Q2009" t="s">
        <v>8319</v>
      </c>
      <c r="R2009" t="s">
        <v>8349</v>
      </c>
      <c r="S2009" s="11">
        <f>J2009/86400+DATE(1970,1,1)</f>
        <v>40347.837800925925</v>
      </c>
      <c r="T2009" s="11">
        <f>I2009/86400+DATE(1970,1,1)</f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19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7">
        <f>IF(L2010&gt;0,E2010/L2010,0)</f>
        <v>44.853658536585364</v>
      </c>
      <c r="Q2010" t="s">
        <v>8319</v>
      </c>
      <c r="R2010" t="s">
        <v>8349</v>
      </c>
      <c r="S2010" s="11">
        <f>J2010/86400+DATE(1970,1,1)</f>
        <v>40761.604421296295</v>
      </c>
      <c r="T2010" s="11">
        <f>I2010/86400+DATE(1970,1,1)</f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19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7">
        <f>IF(L2011&gt;0,E2011/L2011,0)</f>
        <v>383.3643216080402</v>
      </c>
      <c r="Q2011" t="s">
        <v>8319</v>
      </c>
      <c r="R2011" t="s">
        <v>8349</v>
      </c>
      <c r="S2011" s="11">
        <f>J2011/86400+DATE(1970,1,1)</f>
        <v>42661.323414351849</v>
      </c>
      <c r="T2011" s="11">
        <f>I2011/86400+DATE(1970,1,1)</f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19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7">
        <f>IF(L2012&gt;0,E2012/L2012,0)</f>
        <v>55.276856649395505</v>
      </c>
      <c r="Q2012" t="s">
        <v>8319</v>
      </c>
      <c r="R2012" t="s">
        <v>8349</v>
      </c>
      <c r="S2012" s="11">
        <f>J2012/86400+DATE(1970,1,1)</f>
        <v>42570.996423611112</v>
      </c>
      <c r="T2012" s="11">
        <f>I2012/86400+DATE(1970,1,1)</f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19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7">
        <f>IF(L2013&gt;0,E2013/L2013,0)</f>
        <v>422.02059732234807</v>
      </c>
      <c r="Q2013" t="s">
        <v>8319</v>
      </c>
      <c r="R2013" t="s">
        <v>8349</v>
      </c>
      <c r="S2013" s="11">
        <f>J2013/86400+DATE(1970,1,1)</f>
        <v>42347.358483796299</v>
      </c>
      <c r="T2013" s="11">
        <f>I2013/86400+DATE(1970,1,1)</f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19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7">
        <f>IF(L2014&gt;0,E2014/L2014,0)</f>
        <v>64.180327868852459</v>
      </c>
      <c r="Q2014" t="s">
        <v>8319</v>
      </c>
      <c r="R2014" t="s">
        <v>8349</v>
      </c>
      <c r="S2014" s="11">
        <f>J2014/86400+DATE(1970,1,1)</f>
        <v>42010.822233796294</v>
      </c>
      <c r="T2014" s="11">
        <f>I2014/86400+DATE(1970,1,1)</f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19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7">
        <f>IF(L2015&gt;0,E2015/L2015,0)</f>
        <v>173.57781674704077</v>
      </c>
      <c r="Q2015" t="s">
        <v>8319</v>
      </c>
      <c r="R2015" t="s">
        <v>8349</v>
      </c>
      <c r="S2015" s="11">
        <f>J2015/86400+DATE(1970,1,1)</f>
        <v>42499.960810185185</v>
      </c>
      <c r="T2015" s="11">
        <f>I2015/86400+DATE(1970,1,1)</f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19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7">
        <f>IF(L2016&gt;0,E2016/L2016,0)</f>
        <v>88.601680840609291</v>
      </c>
      <c r="Q2016" t="s">
        <v>8319</v>
      </c>
      <c r="R2016" t="s">
        <v>8349</v>
      </c>
      <c r="S2016" s="11">
        <f>J2016/86400+DATE(1970,1,1)</f>
        <v>41324.214571759258</v>
      </c>
      <c r="T2016" s="11">
        <f>I2016/86400+DATE(1970,1,1)</f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19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7">
        <f>IF(L2017&gt;0,E2017/L2017,0)</f>
        <v>50.222283950617282</v>
      </c>
      <c r="Q2017" t="s">
        <v>8319</v>
      </c>
      <c r="R2017" t="s">
        <v>8349</v>
      </c>
      <c r="S2017" s="11">
        <f>J2017/86400+DATE(1970,1,1)</f>
        <v>40765.876886574071</v>
      </c>
      <c r="T2017" s="11">
        <f>I2017/86400+DATE(1970,1,1)</f>
        <v>40795.876886574071</v>
      </c>
    </row>
    <row r="2018" spans="1:20" ht="45" x14ac:dyDescent="0.25">
      <c r="A2018">
        <v>2016</v>
      </c>
      <c r="B2018" s="1" t="s">
        <v>2017</v>
      </c>
      <c r="C2018" s="1" t="s">
        <v>6126</v>
      </c>
      <c r="D2018" s="19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7">
        <f>IF(L2018&gt;0,E2018/L2018,0)</f>
        <v>192.38876826722338</v>
      </c>
      <c r="Q2018" t="s">
        <v>8319</v>
      </c>
      <c r="R2018" t="s">
        <v>8349</v>
      </c>
      <c r="S2018" s="11">
        <f>J2018/86400+DATE(1970,1,1)</f>
        <v>41312.880775462967</v>
      </c>
      <c r="T2018" s="11">
        <f>I2018/86400+DATE(1970,1,1)</f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19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7">
        <f>IF(L2019&gt;0,E2019/L2019,0)</f>
        <v>73.416901408450698</v>
      </c>
      <c r="Q2019" t="s">
        <v>8319</v>
      </c>
      <c r="R2019" t="s">
        <v>8349</v>
      </c>
      <c r="S2019" s="11">
        <f>J2019/86400+DATE(1970,1,1)</f>
        <v>40961.057349537034</v>
      </c>
      <c r="T2019" s="11">
        <f>I2019/86400+DATE(1970,1,1)</f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19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7">
        <f>IF(L2020&gt;0,E2020/L2020,0)</f>
        <v>147.68495555555555</v>
      </c>
      <c r="Q2020" t="s">
        <v>8319</v>
      </c>
      <c r="R2020" t="s">
        <v>8349</v>
      </c>
      <c r="S2020" s="11">
        <f>J2020/86400+DATE(1970,1,1)</f>
        <v>42199.365844907406</v>
      </c>
      <c r="T2020" s="11">
        <f>I2020/86400+DATE(1970,1,1)</f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19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7">
        <f>IF(L2021&gt;0,E2021/L2021,0)</f>
        <v>108.96848314606741</v>
      </c>
      <c r="Q2021" t="s">
        <v>8319</v>
      </c>
      <c r="R2021" t="s">
        <v>8349</v>
      </c>
      <c r="S2021" s="11">
        <f>J2021/86400+DATE(1970,1,1)</f>
        <v>42605.70857638889</v>
      </c>
      <c r="T2021" s="11">
        <f>I2021/86400+DATE(1970,1,1)</f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19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7">
        <f>IF(L2022&gt;0,E2022/L2022,0)</f>
        <v>23.647540983606557</v>
      </c>
      <c r="Q2022" t="s">
        <v>8319</v>
      </c>
      <c r="R2022" t="s">
        <v>8349</v>
      </c>
      <c r="S2022" s="11">
        <f>J2022/86400+DATE(1970,1,1)</f>
        <v>41737.097500000003</v>
      </c>
      <c r="T2022" s="11">
        <f>I2022/86400+DATE(1970,1,1)</f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19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7">
        <f>IF(L2023&gt;0,E2023/L2023,0)</f>
        <v>147.94736842105263</v>
      </c>
      <c r="Q2023" t="s">
        <v>8319</v>
      </c>
      <c r="R2023" t="s">
        <v>8349</v>
      </c>
      <c r="S2023" s="11">
        <f>J2023/86400+DATE(1970,1,1)</f>
        <v>41861.070567129631</v>
      </c>
      <c r="T2023" s="11">
        <f>I2023/86400+DATE(1970,1,1)</f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19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7">
        <f>IF(L2024&gt;0,E2024/L2024,0)</f>
        <v>385.03692307692307</v>
      </c>
      <c r="Q2024" t="s">
        <v>8319</v>
      </c>
      <c r="R2024" t="s">
        <v>8349</v>
      </c>
      <c r="S2024" s="11">
        <f>J2024/86400+DATE(1970,1,1)</f>
        <v>42502.569120370375</v>
      </c>
      <c r="T2024" s="11">
        <f>I2024/86400+DATE(1970,1,1)</f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19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7">
        <f>IF(L2025&gt;0,E2025/L2025,0)</f>
        <v>457.39093484419266</v>
      </c>
      <c r="Q2025" t="s">
        <v>8319</v>
      </c>
      <c r="R2025" t="s">
        <v>8349</v>
      </c>
      <c r="S2025" s="11">
        <f>J2025/86400+DATE(1970,1,1)</f>
        <v>42136.420752314814</v>
      </c>
      <c r="T2025" s="11">
        <f>I2025/86400+DATE(1970,1,1)</f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19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7">
        <f>IF(L2026&gt;0,E2026/L2026,0)</f>
        <v>222.99047619047619</v>
      </c>
      <c r="Q2026" t="s">
        <v>8319</v>
      </c>
      <c r="R2026" t="s">
        <v>8349</v>
      </c>
      <c r="S2026" s="11">
        <f>J2026/86400+DATE(1970,1,1)</f>
        <v>41099.966944444444</v>
      </c>
      <c r="T2026" s="11">
        <f>I2026/86400+DATE(1970,1,1)</f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19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7">
        <f>IF(L2027&gt;0,E2027/L2027,0)</f>
        <v>220.74074074074073</v>
      </c>
      <c r="Q2027" t="s">
        <v>8319</v>
      </c>
      <c r="R2027" t="s">
        <v>8349</v>
      </c>
      <c r="S2027" s="11">
        <f>J2027/86400+DATE(1970,1,1)</f>
        <v>42136.184560185182</v>
      </c>
      <c r="T2027" s="11">
        <f>I2027/86400+DATE(1970,1,1)</f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19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7">
        <f>IF(L2028&gt;0,E2028/L2028,0)</f>
        <v>73.503898678414089</v>
      </c>
      <c r="Q2028" t="s">
        <v>8319</v>
      </c>
      <c r="R2028" t="s">
        <v>8349</v>
      </c>
      <c r="S2028" s="11">
        <f>J2028/86400+DATE(1970,1,1)</f>
        <v>41704.735937500001</v>
      </c>
      <c r="T2028" s="11">
        <f>I2028/86400+DATE(1970,1,1)</f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19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7">
        <f>IF(L2029&gt;0,E2029/L2029,0)</f>
        <v>223.09647495361781</v>
      </c>
      <c r="Q2029" t="s">
        <v>8319</v>
      </c>
      <c r="R2029" t="s">
        <v>8349</v>
      </c>
      <c r="S2029" s="11">
        <f>J2029/86400+DATE(1970,1,1)</f>
        <v>42048.813877314809</v>
      </c>
      <c r="T2029" s="11">
        <f>I2029/86400+DATE(1970,1,1)</f>
        <v>42093.772210648152</v>
      </c>
    </row>
    <row r="2030" spans="1:20" ht="45" x14ac:dyDescent="0.25">
      <c r="A2030">
        <v>2028</v>
      </c>
      <c r="B2030" s="1" t="s">
        <v>2029</v>
      </c>
      <c r="C2030" s="1" t="s">
        <v>6138</v>
      </c>
      <c r="D2030" s="19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7">
        <f>IF(L2030&gt;0,E2030/L2030,0)</f>
        <v>47.911392405063289</v>
      </c>
      <c r="Q2030" t="s">
        <v>8319</v>
      </c>
      <c r="R2030" t="s">
        <v>8349</v>
      </c>
      <c r="S2030" s="11">
        <f>J2030/86400+DATE(1970,1,1)</f>
        <v>40215.919050925928</v>
      </c>
      <c r="T2030" s="11">
        <f>I2030/86400+DATE(1970,1,1)</f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19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7">
        <f>IF(L2031&gt;0,E2031/L2031,0)</f>
        <v>96.063829787234042</v>
      </c>
      <c r="Q2031" t="s">
        <v>8319</v>
      </c>
      <c r="R2031" t="s">
        <v>8349</v>
      </c>
      <c r="S2031" s="11">
        <f>J2031/86400+DATE(1970,1,1)</f>
        <v>41848.021770833337</v>
      </c>
      <c r="T2031" s="11">
        <f>I2031/86400+DATE(1970,1,1)</f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19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7">
        <f>IF(L2032&gt;0,E2032/L2032,0)</f>
        <v>118.6144</v>
      </c>
      <c r="Q2032" t="s">
        <v>8319</v>
      </c>
      <c r="R2032" t="s">
        <v>8349</v>
      </c>
      <c r="S2032" s="11">
        <f>J2032/86400+DATE(1970,1,1)</f>
        <v>41212.996481481481</v>
      </c>
      <c r="T2032" s="11">
        <f>I2032/86400+DATE(1970,1,1)</f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19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7">
        <f>IF(L2033&gt;0,E2033/L2033,0)</f>
        <v>118.45472440944881</v>
      </c>
      <c r="Q2033" t="s">
        <v>8319</v>
      </c>
      <c r="R2033" t="s">
        <v>8349</v>
      </c>
      <c r="S2033" s="11">
        <f>J2033/86400+DATE(1970,1,1)</f>
        <v>41975.329317129625</v>
      </c>
      <c r="T2033" s="11">
        <f>I2033/86400+DATE(1970,1,1)</f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19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7">
        <f>IF(L2034&gt;0,E2034/L2034,0)</f>
        <v>143.21468926553672</v>
      </c>
      <c r="Q2034" t="s">
        <v>8319</v>
      </c>
      <c r="R2034" t="s">
        <v>8349</v>
      </c>
      <c r="S2034" s="11">
        <f>J2034/86400+DATE(1970,1,1)</f>
        <v>42689.565671296295</v>
      </c>
      <c r="T2034" s="11">
        <f>I2034/86400+DATE(1970,1,1)</f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19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7">
        <f>IF(L2035&gt;0,E2035/L2035,0)</f>
        <v>282.71518987341773</v>
      </c>
      <c r="Q2035" t="s">
        <v>8319</v>
      </c>
      <c r="R2035" t="s">
        <v>8349</v>
      </c>
      <c r="S2035" s="11">
        <f>J2035/86400+DATE(1970,1,1)</f>
        <v>41725.082384259258</v>
      </c>
      <c r="T2035" s="11">
        <f>I2035/86400+DATE(1970,1,1)</f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19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7">
        <f>IF(L2036&gt;0,E2036/L2036,0)</f>
        <v>593.93620078740162</v>
      </c>
      <c r="Q2036" t="s">
        <v>8319</v>
      </c>
      <c r="R2036" t="s">
        <v>8349</v>
      </c>
      <c r="S2036" s="11">
        <f>J2036/86400+DATE(1970,1,1)</f>
        <v>42076.130011574074</v>
      </c>
      <c r="T2036" s="11">
        <f>I2036/86400+DATE(1970,1,1)</f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19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7">
        <f>IF(L2037&gt;0,E2037/L2037,0)</f>
        <v>262.15704968944101</v>
      </c>
      <c r="Q2037" t="s">
        <v>8319</v>
      </c>
      <c r="R2037" t="s">
        <v>8349</v>
      </c>
      <c r="S2037" s="11">
        <f>J2037/86400+DATE(1970,1,1)</f>
        <v>42311.625081018516</v>
      </c>
      <c r="T2037" s="11">
        <f>I2037/86400+DATE(1970,1,1)</f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19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7">
        <f>IF(L2038&gt;0,E2038/L2038,0)</f>
        <v>46.580778301886795</v>
      </c>
      <c r="Q2038" t="s">
        <v>8319</v>
      </c>
      <c r="R2038" t="s">
        <v>8349</v>
      </c>
      <c r="S2038" s="11">
        <f>J2038/86400+DATE(1970,1,1)</f>
        <v>41738.864803240736</v>
      </c>
      <c r="T2038" s="11">
        <f>I2038/86400+DATE(1970,1,1)</f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19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7">
        <f>IF(L2039&gt;0,E2039/L2039,0)</f>
        <v>70.041118881118877</v>
      </c>
      <c r="Q2039" t="s">
        <v>8319</v>
      </c>
      <c r="R2039" t="s">
        <v>8349</v>
      </c>
      <c r="S2039" s="11">
        <f>J2039/86400+DATE(1970,1,1)</f>
        <v>41578.210104166668</v>
      </c>
      <c r="T2039" s="11">
        <f>I2039/86400+DATE(1970,1,1)</f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19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7">
        <f>IF(L2040&gt;0,E2040/L2040,0)</f>
        <v>164.90686274509804</v>
      </c>
      <c r="Q2040" t="s">
        <v>8319</v>
      </c>
      <c r="R2040" t="s">
        <v>8349</v>
      </c>
      <c r="S2040" s="11">
        <f>J2040/86400+DATE(1970,1,1)</f>
        <v>41424.27107638889</v>
      </c>
      <c r="T2040" s="11">
        <f>I2040/86400+DATE(1970,1,1)</f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19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7">
        <f>IF(L2041&gt;0,E2041/L2041,0)</f>
        <v>449.26385224274406</v>
      </c>
      <c r="Q2041" t="s">
        <v>8319</v>
      </c>
      <c r="R2041" t="s">
        <v>8349</v>
      </c>
      <c r="S2041" s="11">
        <f>J2041/86400+DATE(1970,1,1)</f>
        <v>42675.438946759255</v>
      </c>
      <c r="T2041" s="11">
        <f>I2041/86400+DATE(1970,1,1)</f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19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7">
        <f>IF(L2042&gt;0,E2042/L2042,0)</f>
        <v>27.472841328413285</v>
      </c>
      <c r="Q2042" t="s">
        <v>8319</v>
      </c>
      <c r="R2042" t="s">
        <v>8349</v>
      </c>
      <c r="S2042" s="11">
        <f>J2042/86400+DATE(1970,1,1)</f>
        <v>41578.927118055552</v>
      </c>
      <c r="T2042" s="11">
        <f>I2042/86400+DATE(1970,1,1)</f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19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7">
        <f>IF(L2043&gt;0,E2043/L2043,0)</f>
        <v>143.97499999999999</v>
      </c>
      <c r="Q2043" t="s">
        <v>8319</v>
      </c>
      <c r="R2043" t="s">
        <v>8349</v>
      </c>
      <c r="S2043" s="11">
        <f>J2043/86400+DATE(1970,1,1)</f>
        <v>42654.525775462964</v>
      </c>
      <c r="T2043" s="11">
        <f>I2043/86400+DATE(1970,1,1)</f>
        <v>42684.567442129628</v>
      </c>
    </row>
    <row r="2044" spans="1:20" ht="60" x14ac:dyDescent="0.25">
      <c r="A2044">
        <v>2042</v>
      </c>
      <c r="B2044" s="1" t="s">
        <v>2043</v>
      </c>
      <c r="C2044" s="1" t="s">
        <v>6152</v>
      </c>
      <c r="D2044" s="19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7">
        <f>IF(L2044&gt;0,E2044/L2044,0)</f>
        <v>88.23571428571428</v>
      </c>
      <c r="Q2044" t="s">
        <v>8319</v>
      </c>
      <c r="R2044" t="s">
        <v>8349</v>
      </c>
      <c r="S2044" s="11">
        <f>J2044/86400+DATE(1970,1,1)</f>
        <v>42331.708032407405</v>
      </c>
      <c r="T2044" s="11">
        <f>I2044/86400+DATE(1970,1,1)</f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19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7">
        <f>IF(L2045&gt;0,E2045/L2045,0)</f>
        <v>36.326424870466319</v>
      </c>
      <c r="Q2045" t="s">
        <v>8319</v>
      </c>
      <c r="R2045" t="s">
        <v>8349</v>
      </c>
      <c r="S2045" s="11">
        <f>J2045/86400+DATE(1970,1,1)</f>
        <v>42661.176817129628</v>
      </c>
      <c r="T2045" s="11">
        <f>I2045/86400+DATE(1970,1,1)</f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19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7">
        <f>IF(L2046&gt;0,E2046/L2046,0)</f>
        <v>90.177777777777777</v>
      </c>
      <c r="Q2046" t="s">
        <v>8319</v>
      </c>
      <c r="R2046" t="s">
        <v>8349</v>
      </c>
      <c r="S2046" s="11">
        <f>J2046/86400+DATE(1970,1,1)</f>
        <v>42138.684189814812</v>
      </c>
      <c r="T2046" s="11">
        <f>I2046/86400+DATE(1970,1,1)</f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19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7">
        <f>IF(L2047&gt;0,E2047/L2047,0)</f>
        <v>152.62361216730039</v>
      </c>
      <c r="Q2047" t="s">
        <v>8319</v>
      </c>
      <c r="R2047" t="s">
        <v>8349</v>
      </c>
      <c r="S2047" s="11">
        <f>J2047/86400+DATE(1970,1,1)</f>
        <v>41069.088506944448</v>
      </c>
      <c r="T2047" s="11">
        <f>I2047/86400+DATE(1970,1,1)</f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19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7">
        <f>IF(L2048&gt;0,E2048/L2048,0)</f>
        <v>55.806451612903224</v>
      </c>
      <c r="Q2048" t="s">
        <v>8319</v>
      </c>
      <c r="R2048" t="s">
        <v>8349</v>
      </c>
      <c r="S2048" s="11">
        <f>J2048/86400+DATE(1970,1,1)</f>
        <v>41387.171805555554</v>
      </c>
      <c r="T2048" s="11">
        <f>I2048/86400+DATE(1970,1,1)</f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19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7">
        <f>IF(L2049&gt;0,E2049/L2049,0)</f>
        <v>227.85327313769753</v>
      </c>
      <c r="Q2049" t="s">
        <v>8319</v>
      </c>
      <c r="R2049" t="s">
        <v>8349</v>
      </c>
      <c r="S2049" s="11">
        <f>J2049/86400+DATE(1970,1,1)</f>
        <v>42081.903587962966</v>
      </c>
      <c r="T2049" s="11">
        <f>I2049/86400+DATE(1970,1,1)</f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19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7">
        <f>IF(L2050&gt;0,E2050/L2050,0)</f>
        <v>91.82989803350327</v>
      </c>
      <c r="Q2050" t="s">
        <v>8319</v>
      </c>
      <c r="R2050" t="s">
        <v>8349</v>
      </c>
      <c r="S2050" s="11">
        <f>J2050/86400+DATE(1970,1,1)</f>
        <v>41387.651516203703</v>
      </c>
      <c r="T2050" s="11">
        <f>I2050/86400+DATE(1970,1,1)</f>
        <v>41417.651516203703</v>
      </c>
    </row>
    <row r="2051" spans="1:20" ht="30" x14ac:dyDescent="0.25">
      <c r="A2051">
        <v>2049</v>
      </c>
      <c r="B2051" s="1" t="s">
        <v>2050</v>
      </c>
      <c r="C2051" s="1" t="s">
        <v>6159</v>
      </c>
      <c r="D2051" s="19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7">
        <f>IF(L2051&gt;0,E2051/L2051,0)</f>
        <v>80.991037735849048</v>
      </c>
      <c r="Q2051" t="s">
        <v>8319</v>
      </c>
      <c r="R2051" t="s">
        <v>8349</v>
      </c>
      <c r="S2051" s="11">
        <f>J2051/86400+DATE(1970,1,1)</f>
        <v>41575.527349537035</v>
      </c>
      <c r="T2051" s="11">
        <f>I2051/86400+DATE(1970,1,1)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19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7">
        <f>IF(L2052&gt;0,E2052/L2052,0)</f>
        <v>278.39411764705881</v>
      </c>
      <c r="Q2052" t="s">
        <v>8319</v>
      </c>
      <c r="R2052" t="s">
        <v>8349</v>
      </c>
      <c r="S2052" s="11">
        <f>J2052/86400+DATE(1970,1,1)</f>
        <v>42115.071504629625</v>
      </c>
      <c r="T2052" s="11">
        <f>I2052/86400+DATE(1970,1,1)</f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19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7">
        <f>IF(L2053&gt;0,E2053/L2053,0)</f>
        <v>43.095041322314053</v>
      </c>
      <c r="Q2053" t="s">
        <v>8319</v>
      </c>
      <c r="R2053" t="s">
        <v>8349</v>
      </c>
      <c r="S2053" s="11">
        <f>J2053/86400+DATE(1970,1,1)</f>
        <v>41604.022418981483</v>
      </c>
      <c r="T2053" s="11">
        <f>I2053/86400+DATE(1970,1,1)</f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19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7">
        <f>IF(L2054&gt;0,E2054/L2054,0)</f>
        <v>326.29205175600737</v>
      </c>
      <c r="Q2054" t="s">
        <v>8319</v>
      </c>
      <c r="R2054" t="s">
        <v>8349</v>
      </c>
      <c r="S2054" s="11">
        <f>J2054/86400+DATE(1970,1,1)</f>
        <v>42375.08394675926</v>
      </c>
      <c r="T2054" s="11">
        <f>I2054/86400+DATE(1970,1,1)</f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19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7">
        <f>IF(L2055&gt;0,E2055/L2055,0)</f>
        <v>41.743801652892564</v>
      </c>
      <c r="Q2055" t="s">
        <v>8319</v>
      </c>
      <c r="R2055" t="s">
        <v>8349</v>
      </c>
      <c r="S2055" s="11">
        <f>J2055/86400+DATE(1970,1,1)</f>
        <v>42303.617488425924</v>
      </c>
      <c r="T2055" s="11">
        <f>I2055/86400+DATE(1970,1,1)</f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19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7">
        <f>IF(L2056&gt;0,E2056/L2056,0)</f>
        <v>64.020933977455712</v>
      </c>
      <c r="Q2056" t="s">
        <v>8319</v>
      </c>
      <c r="R2056" t="s">
        <v>8349</v>
      </c>
      <c r="S2056" s="11">
        <f>J2056/86400+DATE(1970,1,1)</f>
        <v>41731.520949074074</v>
      </c>
      <c r="T2056" s="11">
        <f>I2056/86400+DATE(1970,1,1)</f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19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7">
        <f>IF(L2057&gt;0,E2057/L2057,0)</f>
        <v>99.455445544554451</v>
      </c>
      <c r="Q2057" t="s">
        <v>8319</v>
      </c>
      <c r="R2057" t="s">
        <v>8349</v>
      </c>
      <c r="S2057" s="11">
        <f>J2057/86400+DATE(1970,1,1)</f>
        <v>41946.674108796295</v>
      </c>
      <c r="T2057" s="11">
        <f>I2057/86400+DATE(1970,1,1)</f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19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7">
        <f>IF(L2058&gt;0,E2058/L2058,0)</f>
        <v>138.49458483754512</v>
      </c>
      <c r="Q2058" t="s">
        <v>8319</v>
      </c>
      <c r="R2058" t="s">
        <v>8349</v>
      </c>
      <c r="S2058" s="11">
        <f>J2058/86400+DATE(1970,1,1)</f>
        <v>41351.76090277778</v>
      </c>
      <c r="T2058" s="11">
        <f>I2058/86400+DATE(1970,1,1)</f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19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7">
        <f>IF(L2059&gt;0,E2059/L2059,0)</f>
        <v>45.547792792792798</v>
      </c>
      <c r="Q2059" t="s">
        <v>8319</v>
      </c>
      <c r="R2059" t="s">
        <v>8349</v>
      </c>
      <c r="S2059" s="11">
        <f>J2059/86400+DATE(1970,1,1)</f>
        <v>42396.494583333333</v>
      </c>
      <c r="T2059" s="11">
        <f>I2059/86400+DATE(1970,1,1)</f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19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7">
        <f>IF(L2060&gt;0,E2060/L2060,0)</f>
        <v>10.507317073170732</v>
      </c>
      <c r="Q2060" t="s">
        <v>8319</v>
      </c>
      <c r="R2060" t="s">
        <v>8349</v>
      </c>
      <c r="S2060" s="11">
        <f>J2060/86400+DATE(1970,1,1)</f>
        <v>42026.370717592596</v>
      </c>
      <c r="T2060" s="11">
        <f>I2060/86400+DATE(1970,1,1)</f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19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7">
        <f>IF(L2061&gt;0,E2061/L2061,0)</f>
        <v>114.76533333333333</v>
      </c>
      <c r="Q2061" t="s">
        <v>8319</v>
      </c>
      <c r="R2061" t="s">
        <v>8349</v>
      </c>
      <c r="S2061" s="11">
        <f>J2061/86400+DATE(1970,1,1)</f>
        <v>42361.602476851855</v>
      </c>
      <c r="T2061" s="11">
        <f>I2061/86400+DATE(1970,1,1)</f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19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7">
        <f>IF(L2062&gt;0,E2062/L2062,0)</f>
        <v>35.997067448680355</v>
      </c>
      <c r="Q2062" t="s">
        <v>8319</v>
      </c>
      <c r="R2062" t="s">
        <v>8349</v>
      </c>
      <c r="S2062" s="11">
        <f>J2062/86400+DATE(1970,1,1)</f>
        <v>41783.642939814818</v>
      </c>
      <c r="T2062" s="11">
        <f>I2062/86400+DATE(1970,1,1)</f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19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7">
        <f>IF(L2063&gt;0,E2063/L2063,0)</f>
        <v>154.17142857142858</v>
      </c>
      <c r="Q2063" t="s">
        <v>8319</v>
      </c>
      <c r="R2063" t="s">
        <v>8349</v>
      </c>
      <c r="S2063" s="11">
        <f>J2063/86400+DATE(1970,1,1)</f>
        <v>42705.764513888891</v>
      </c>
      <c r="T2063" s="11">
        <f>I2063/86400+DATE(1970,1,1)</f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19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7">
        <f>IF(L2064&gt;0,E2064/L2064,0)</f>
        <v>566.38916256157631</v>
      </c>
      <c r="Q2064" t="s">
        <v>8319</v>
      </c>
      <c r="R2064" t="s">
        <v>8349</v>
      </c>
      <c r="S2064" s="11">
        <f>J2064/86400+DATE(1970,1,1)</f>
        <v>42423.3830787037</v>
      </c>
      <c r="T2064" s="11">
        <f>I2064/86400+DATE(1970,1,1)</f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19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7">
        <f>IF(L2065&gt;0,E2065/L2065,0)</f>
        <v>120.85714285714286</v>
      </c>
      <c r="Q2065" t="s">
        <v>8319</v>
      </c>
      <c r="R2065" t="s">
        <v>8349</v>
      </c>
      <c r="S2065" s="11">
        <f>J2065/86400+DATE(1970,1,1)</f>
        <v>42472.73265046296</v>
      </c>
      <c r="T2065" s="11">
        <f>I2065/86400+DATE(1970,1,1)</f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19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7">
        <f>IF(L2066&gt;0,E2066/L2066,0)</f>
        <v>86.163845492085343</v>
      </c>
      <c r="Q2066" t="s">
        <v>8319</v>
      </c>
      <c r="R2066" t="s">
        <v>8349</v>
      </c>
      <c r="S2066" s="11">
        <f>J2066/86400+DATE(1970,1,1)</f>
        <v>41389.364849537036</v>
      </c>
      <c r="T2066" s="11">
        <f>I2066/86400+DATE(1970,1,1)</f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19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7">
        <f>IF(L2067&gt;0,E2067/L2067,0)</f>
        <v>51.212114395886893</v>
      </c>
      <c r="Q2067" t="s">
        <v>8319</v>
      </c>
      <c r="R2067" t="s">
        <v>8349</v>
      </c>
      <c r="S2067" s="11">
        <f>J2067/86400+DATE(1970,1,1)</f>
        <v>41603.333668981482</v>
      </c>
      <c r="T2067" s="11">
        <f>I2067/86400+DATE(1970,1,1)</f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19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7">
        <f>IF(L2068&gt;0,E2068/L2068,0)</f>
        <v>67.261538461538464</v>
      </c>
      <c r="Q2068" t="s">
        <v>8319</v>
      </c>
      <c r="R2068" t="s">
        <v>8349</v>
      </c>
      <c r="S2068" s="11">
        <f>J2068/86400+DATE(1970,1,1)</f>
        <v>41844.771793981483</v>
      </c>
      <c r="T2068" s="11">
        <f>I2068/86400+DATE(1970,1,1)</f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19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7">
        <f>IF(L2069&gt;0,E2069/L2069,0)</f>
        <v>62.8</v>
      </c>
      <c r="Q2069" t="s">
        <v>8319</v>
      </c>
      <c r="R2069" t="s">
        <v>8349</v>
      </c>
      <c r="S2069" s="11">
        <f>J2069/86400+DATE(1970,1,1)</f>
        <v>42115.853888888887</v>
      </c>
      <c r="T2069" s="11">
        <f>I2069/86400+DATE(1970,1,1)</f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19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7">
        <f>IF(L2070&gt;0,E2070/L2070,0)</f>
        <v>346.13118421052633</v>
      </c>
      <c r="Q2070" t="s">
        <v>8319</v>
      </c>
      <c r="R2070" t="s">
        <v>8349</v>
      </c>
      <c r="S2070" s="11">
        <f>J2070/86400+DATE(1970,1,1)</f>
        <v>42633.841608796298</v>
      </c>
      <c r="T2070" s="11">
        <f>I2070/86400+DATE(1970,1,1)</f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19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7">
        <f>IF(L2071&gt;0,E2071/L2071,0)</f>
        <v>244.11912547528519</v>
      </c>
      <c r="Q2071" t="s">
        <v>8319</v>
      </c>
      <c r="R2071" t="s">
        <v>8349</v>
      </c>
      <c r="S2071" s="11">
        <f>J2071/86400+DATE(1970,1,1)</f>
        <v>42340.972118055557</v>
      </c>
      <c r="T2071" s="11">
        <f>I2071/86400+DATE(1970,1,1)</f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19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7">
        <f>IF(L2072&gt;0,E2072/L2072,0)</f>
        <v>259.25424836601309</v>
      </c>
      <c r="Q2072" t="s">
        <v>8319</v>
      </c>
      <c r="R2072" t="s">
        <v>8349</v>
      </c>
      <c r="S2072" s="11">
        <f>J2072/86400+DATE(1970,1,1)</f>
        <v>42519.6565162037</v>
      </c>
      <c r="T2072" s="11">
        <f>I2072/86400+DATE(1970,1,1)</f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19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7">
        <f>IF(L2073&gt;0,E2073/L2073,0)</f>
        <v>201.96402877697841</v>
      </c>
      <c r="Q2073" t="s">
        <v>8319</v>
      </c>
      <c r="R2073" t="s">
        <v>8349</v>
      </c>
      <c r="S2073" s="11">
        <f>J2073/86400+DATE(1970,1,1)</f>
        <v>42600.278749999998</v>
      </c>
      <c r="T2073" s="11">
        <f>I2073/86400+DATE(1970,1,1)</f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19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7">
        <f>IF(L2074&gt;0,E2074/L2074,0)</f>
        <v>226.20857142857142</v>
      </c>
      <c r="Q2074" t="s">
        <v>8319</v>
      </c>
      <c r="R2074" t="s">
        <v>8349</v>
      </c>
      <c r="S2074" s="11">
        <f>J2074/86400+DATE(1970,1,1)</f>
        <v>42467.581388888888</v>
      </c>
      <c r="T2074" s="11">
        <f>I2074/86400+DATE(1970,1,1)</f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19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7">
        <f>IF(L2075&gt;0,E2075/L2075,0)</f>
        <v>324.69</v>
      </c>
      <c r="Q2075" t="s">
        <v>8319</v>
      </c>
      <c r="R2075" t="s">
        <v>8349</v>
      </c>
      <c r="S2075" s="11">
        <f>J2075/86400+DATE(1970,1,1)</f>
        <v>42087.668032407411</v>
      </c>
      <c r="T2075" s="11">
        <f>I2075/86400+DATE(1970,1,1)</f>
        <v>42132.668032407411</v>
      </c>
    </row>
    <row r="2076" spans="1:20" ht="45" x14ac:dyDescent="0.25">
      <c r="A2076">
        <v>2074</v>
      </c>
      <c r="B2076" s="1" t="s">
        <v>2075</v>
      </c>
      <c r="C2076" s="1" t="s">
        <v>6184</v>
      </c>
      <c r="D2076" s="19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7">
        <f>IF(L2076&gt;0,E2076/L2076,0)</f>
        <v>205</v>
      </c>
      <c r="Q2076" t="s">
        <v>8319</v>
      </c>
      <c r="R2076" t="s">
        <v>8349</v>
      </c>
      <c r="S2076" s="11">
        <f>J2076/86400+DATE(1970,1,1)</f>
        <v>42466.826180555552</v>
      </c>
      <c r="T2076" s="11">
        <f>I2076/86400+DATE(1970,1,1)</f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19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7">
        <f>IF(L2077&gt;0,E2077/L2077,0)</f>
        <v>20.465926829268295</v>
      </c>
      <c r="Q2077" t="s">
        <v>8319</v>
      </c>
      <c r="R2077" t="s">
        <v>8349</v>
      </c>
      <c r="S2077" s="11">
        <f>J2077/86400+DATE(1970,1,1)</f>
        <v>41450.681574074071</v>
      </c>
      <c r="T2077" s="11">
        <f>I2077/86400+DATE(1970,1,1)</f>
        <v>41480.681574074071</v>
      </c>
    </row>
    <row r="2078" spans="1:20" ht="45" x14ac:dyDescent="0.25">
      <c r="A2078">
        <v>2076</v>
      </c>
      <c r="B2078" s="1" t="s">
        <v>2077</v>
      </c>
      <c r="C2078" s="1" t="s">
        <v>6186</v>
      </c>
      <c r="D2078" s="19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7">
        <f>IF(L2078&gt;0,E2078/L2078,0)</f>
        <v>116.35303146309367</v>
      </c>
      <c r="Q2078" t="s">
        <v>8319</v>
      </c>
      <c r="R2078" t="s">
        <v>8349</v>
      </c>
      <c r="S2078" s="11">
        <f>J2078/86400+DATE(1970,1,1)</f>
        <v>41803.880659722221</v>
      </c>
      <c r="T2078" s="11">
        <f>I2078/86400+DATE(1970,1,1)</f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19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7">
        <f>IF(L2079&gt;0,E2079/L2079,0)</f>
        <v>307.20212765957444</v>
      </c>
      <c r="Q2079" t="s">
        <v>8319</v>
      </c>
      <c r="R2079" t="s">
        <v>8349</v>
      </c>
      <c r="S2079" s="11">
        <f>J2079/86400+DATE(1970,1,1)</f>
        <v>42103.042546296296</v>
      </c>
      <c r="T2079" s="11">
        <f>I2079/86400+DATE(1970,1,1)</f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19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7">
        <f>IF(L2080&gt;0,E2080/L2080,0)</f>
        <v>546.6875</v>
      </c>
      <c r="Q2080" t="s">
        <v>8319</v>
      </c>
      <c r="R2080" t="s">
        <v>8349</v>
      </c>
      <c r="S2080" s="11">
        <f>J2080/86400+DATE(1970,1,1)</f>
        <v>42692.771493055552</v>
      </c>
      <c r="T2080" s="11">
        <f>I2080/86400+DATE(1970,1,1)</f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19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7">
        <f>IF(L2081&gt;0,E2081/L2081,0)</f>
        <v>47.474464579901152</v>
      </c>
      <c r="Q2081" t="s">
        <v>8319</v>
      </c>
      <c r="R2081" t="s">
        <v>8349</v>
      </c>
      <c r="S2081" s="11">
        <f>J2081/86400+DATE(1970,1,1)</f>
        <v>42150.71056712963</v>
      </c>
      <c r="T2081" s="11">
        <f>I2081/86400+DATE(1970,1,1)</f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19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7">
        <f>IF(L2082&gt;0,E2082/L2082,0)</f>
        <v>101.56</v>
      </c>
      <c r="Q2082" t="s">
        <v>8319</v>
      </c>
      <c r="R2082" t="s">
        <v>8349</v>
      </c>
      <c r="S2082" s="11">
        <f>J2082/86400+DATE(1970,1,1)</f>
        <v>42289.957175925927</v>
      </c>
      <c r="T2082" s="11">
        <f>I2082/86400+DATE(1970,1,1)</f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19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7">
        <f>IF(L2083&gt;0,E2083/L2083,0)</f>
        <v>72.909090909090907</v>
      </c>
      <c r="Q2083" t="s">
        <v>8325</v>
      </c>
      <c r="R2083" t="s">
        <v>8329</v>
      </c>
      <c r="S2083" s="11">
        <f>J2083/86400+DATE(1970,1,1)</f>
        <v>41004.15688657407</v>
      </c>
      <c r="T2083" s="11">
        <f>I2083/86400+DATE(1970,1,1)</f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19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7">
        <f>IF(L2084&gt;0,E2084/L2084,0)</f>
        <v>43.710526315789473</v>
      </c>
      <c r="Q2084" t="s">
        <v>8325</v>
      </c>
      <c r="R2084" t="s">
        <v>8329</v>
      </c>
      <c r="S2084" s="11">
        <f>J2084/86400+DATE(1970,1,1)</f>
        <v>40811.120324074072</v>
      </c>
      <c r="T2084" s="11">
        <f>I2084/86400+DATE(1970,1,1)</f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19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7">
        <f>IF(L2085&gt;0,E2085/L2085,0)</f>
        <v>34</v>
      </c>
      <c r="Q2085" t="s">
        <v>8325</v>
      </c>
      <c r="R2085" t="s">
        <v>8329</v>
      </c>
      <c r="S2085" s="11">
        <f>J2085/86400+DATE(1970,1,1)</f>
        <v>41034.72216435185</v>
      </c>
      <c r="T2085" s="11">
        <f>I2085/86400+DATE(1970,1,1)</f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19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7">
        <f>IF(L2086&gt;0,E2086/L2086,0)</f>
        <v>70.652173913043484</v>
      </c>
      <c r="Q2086" t="s">
        <v>8325</v>
      </c>
      <c r="R2086" t="s">
        <v>8329</v>
      </c>
      <c r="S2086" s="11">
        <f>J2086/86400+DATE(1970,1,1)</f>
        <v>41731.833124999997</v>
      </c>
      <c r="T2086" s="11">
        <f>I2086/86400+DATE(1970,1,1)</f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19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7">
        <f>IF(L2087&gt;0,E2087/L2087,0)</f>
        <v>89.301204819277103</v>
      </c>
      <c r="Q2087" t="s">
        <v>8325</v>
      </c>
      <c r="R2087" t="s">
        <v>8329</v>
      </c>
      <c r="S2087" s="11">
        <f>J2087/86400+DATE(1970,1,1)</f>
        <v>41075.835497685184</v>
      </c>
      <c r="T2087" s="11">
        <f>I2087/86400+DATE(1970,1,1)</f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19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7">
        <f>IF(L2088&gt;0,E2088/L2088,0)</f>
        <v>115.08571428571429</v>
      </c>
      <c r="Q2088" t="s">
        <v>8325</v>
      </c>
      <c r="R2088" t="s">
        <v>8329</v>
      </c>
      <c r="S2088" s="11">
        <f>J2088/86400+DATE(1970,1,1)</f>
        <v>40860.67050925926</v>
      </c>
      <c r="T2088" s="11">
        <f>I2088/86400+DATE(1970,1,1)</f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19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7">
        <f>IF(L2089&gt;0,E2089/L2089,0)</f>
        <v>62.12</v>
      </c>
      <c r="Q2089" t="s">
        <v>8325</v>
      </c>
      <c r="R2089" t="s">
        <v>8329</v>
      </c>
      <c r="S2089" s="11">
        <f>J2089/86400+DATE(1970,1,1)</f>
        <v>40764.204375000001</v>
      </c>
      <c r="T2089" s="11">
        <f>I2089/86400+DATE(1970,1,1)</f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19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7">
        <f>IF(L2090&gt;0,E2090/L2090,0)</f>
        <v>46.204266666666669</v>
      </c>
      <c r="Q2090" t="s">
        <v>8325</v>
      </c>
      <c r="R2090" t="s">
        <v>8329</v>
      </c>
      <c r="S2090" s="11">
        <f>J2090/86400+DATE(1970,1,1)</f>
        <v>40395.714722222227</v>
      </c>
      <c r="T2090" s="11">
        <f>I2090/86400+DATE(1970,1,1)</f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19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7">
        <f>IF(L2091&gt;0,E2091/L2091,0)</f>
        <v>48.54854838709678</v>
      </c>
      <c r="Q2091" t="s">
        <v>8325</v>
      </c>
      <c r="R2091" t="s">
        <v>8329</v>
      </c>
      <c r="S2091" s="11">
        <f>J2091/86400+DATE(1970,1,1)</f>
        <v>41453.076319444444</v>
      </c>
      <c r="T2091" s="11">
        <f>I2091/86400+DATE(1970,1,1)</f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19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7">
        <f>IF(L2092&gt;0,E2092/L2092,0)</f>
        <v>57.520187499999999</v>
      </c>
      <c r="Q2092" t="s">
        <v>8325</v>
      </c>
      <c r="R2092" t="s">
        <v>8329</v>
      </c>
      <c r="S2092" s="11">
        <f>J2092/86400+DATE(1970,1,1)</f>
        <v>41299.381423611107</v>
      </c>
      <c r="T2092" s="11">
        <f>I2092/86400+DATE(1970,1,1)</f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19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7">
        <f>IF(L2093&gt;0,E2093/L2093,0)</f>
        <v>88.147154471544724</v>
      </c>
      <c r="Q2093" t="s">
        <v>8325</v>
      </c>
      <c r="R2093" t="s">
        <v>8329</v>
      </c>
      <c r="S2093" s="11">
        <f>J2093/86400+DATE(1970,1,1)</f>
        <v>40555.322662037041</v>
      </c>
      <c r="T2093" s="11">
        <f>I2093/86400+DATE(1970,1,1)</f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19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7">
        <f>IF(L2094&gt;0,E2094/L2094,0)</f>
        <v>110.49090909090908</v>
      </c>
      <c r="Q2094" t="s">
        <v>8325</v>
      </c>
      <c r="R2094" t="s">
        <v>8329</v>
      </c>
      <c r="S2094" s="11">
        <f>J2094/86400+DATE(1970,1,1)</f>
        <v>40763.707546296297</v>
      </c>
      <c r="T2094" s="11">
        <f>I2094/86400+DATE(1970,1,1)</f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19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7">
        <f>IF(L2095&gt;0,E2095/L2095,0)</f>
        <v>66.826086956521735</v>
      </c>
      <c r="Q2095" t="s">
        <v>8325</v>
      </c>
      <c r="R2095" t="s">
        <v>8329</v>
      </c>
      <c r="S2095" s="11">
        <f>J2095/86400+DATE(1970,1,1)</f>
        <v>41205.854537037041</v>
      </c>
      <c r="T2095" s="11">
        <f>I2095/86400+DATE(1970,1,1)</f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19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7">
        <f>IF(L2096&gt;0,E2096/L2096,0)</f>
        <v>58.597222222222221</v>
      </c>
      <c r="Q2096" t="s">
        <v>8325</v>
      </c>
      <c r="R2096" t="s">
        <v>8329</v>
      </c>
      <c r="S2096" s="11">
        <f>J2096/86400+DATE(1970,1,1)</f>
        <v>40939.02002314815</v>
      </c>
      <c r="T2096" s="11">
        <f>I2096/86400+DATE(1970,1,1)</f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19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7">
        <f>IF(L2097&gt;0,E2097/L2097,0)</f>
        <v>113.63636363636364</v>
      </c>
      <c r="Q2097" t="s">
        <v>8325</v>
      </c>
      <c r="R2097" t="s">
        <v>8329</v>
      </c>
      <c r="S2097" s="11">
        <f>J2097/86400+DATE(1970,1,1)</f>
        <v>40758.733483796299</v>
      </c>
      <c r="T2097" s="11">
        <f>I2097/86400+DATE(1970,1,1)</f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19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7">
        <f>IF(L2098&gt;0,E2098/L2098,0)</f>
        <v>43.571428571428569</v>
      </c>
      <c r="Q2098" t="s">
        <v>8325</v>
      </c>
      <c r="R2098" t="s">
        <v>8329</v>
      </c>
      <c r="S2098" s="11">
        <f>J2098/86400+DATE(1970,1,1)</f>
        <v>41192.758506944447</v>
      </c>
      <c r="T2098" s="11">
        <f>I2098/86400+DATE(1970,1,1)</f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19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7">
        <f>IF(L2099&gt;0,E2099/L2099,0)</f>
        <v>78.94736842105263</v>
      </c>
      <c r="Q2099" t="s">
        <v>8325</v>
      </c>
      <c r="R2099" t="s">
        <v>8329</v>
      </c>
      <c r="S2099" s="11">
        <f>J2099/86400+DATE(1970,1,1)</f>
        <v>40818.584895833337</v>
      </c>
      <c r="T2099" s="11">
        <f>I2099/86400+DATE(1970,1,1)</f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19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7">
        <f>IF(L2100&gt;0,E2100/L2100,0)</f>
        <v>188.125</v>
      </c>
      <c r="Q2100" t="s">
        <v>8325</v>
      </c>
      <c r="R2100" t="s">
        <v>8329</v>
      </c>
      <c r="S2100" s="11">
        <f>J2100/86400+DATE(1970,1,1)</f>
        <v>40946.11383101852</v>
      </c>
      <c r="T2100" s="11">
        <f>I2100/86400+DATE(1970,1,1)</f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19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7">
        <f>IF(L2101&gt;0,E2101/L2101,0)</f>
        <v>63.031746031746032</v>
      </c>
      <c r="Q2101" t="s">
        <v>8325</v>
      </c>
      <c r="R2101" t="s">
        <v>8329</v>
      </c>
      <c r="S2101" s="11">
        <f>J2101/86400+DATE(1970,1,1)</f>
        <v>42173.746342592596</v>
      </c>
      <c r="T2101" s="11">
        <f>I2101/86400+DATE(1970,1,1)</f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19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7">
        <f>IF(L2102&gt;0,E2102/L2102,0)</f>
        <v>30.37037037037037</v>
      </c>
      <c r="Q2102" t="s">
        <v>8325</v>
      </c>
      <c r="R2102" t="s">
        <v>8329</v>
      </c>
      <c r="S2102" s="11">
        <f>J2102/86400+DATE(1970,1,1)</f>
        <v>41074.834965277776</v>
      </c>
      <c r="T2102" s="11">
        <f>I2102/86400+DATE(1970,1,1)</f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19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7">
        <f>IF(L2103&gt;0,E2103/L2103,0)</f>
        <v>51.477272727272727</v>
      </c>
      <c r="Q2103" t="s">
        <v>8325</v>
      </c>
      <c r="R2103" t="s">
        <v>8329</v>
      </c>
      <c r="S2103" s="11">
        <f>J2103/86400+DATE(1970,1,1)</f>
        <v>40892.149467592593</v>
      </c>
      <c r="T2103" s="11">
        <f>I2103/86400+DATE(1970,1,1)</f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19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7">
        <f>IF(L2104&gt;0,E2104/L2104,0)</f>
        <v>35.789473684210527</v>
      </c>
      <c r="Q2104" t="s">
        <v>8325</v>
      </c>
      <c r="R2104" t="s">
        <v>8329</v>
      </c>
      <c r="S2104" s="11">
        <f>J2104/86400+DATE(1970,1,1)</f>
        <v>40638.868611111109</v>
      </c>
      <c r="T2104" s="11">
        <f>I2104/86400+DATE(1970,1,1)</f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19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7">
        <f>IF(L2105&gt;0,E2105/L2105,0)</f>
        <v>98.817391304347822</v>
      </c>
      <c r="Q2105" t="s">
        <v>8325</v>
      </c>
      <c r="R2105" t="s">
        <v>8329</v>
      </c>
      <c r="S2105" s="11">
        <f>J2105/86400+DATE(1970,1,1)</f>
        <v>41192.754942129628</v>
      </c>
      <c r="T2105" s="11">
        <f>I2105/86400+DATE(1970,1,1)</f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19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7">
        <f>IF(L2106&gt;0,E2106/L2106,0)</f>
        <v>28</v>
      </c>
      <c r="Q2106" t="s">
        <v>8325</v>
      </c>
      <c r="R2106" t="s">
        <v>8329</v>
      </c>
      <c r="S2106" s="11">
        <f>J2106/86400+DATE(1970,1,1)</f>
        <v>41394.074467592596</v>
      </c>
      <c r="T2106" s="11">
        <f>I2106/86400+DATE(1970,1,1)</f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19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7">
        <f>IF(L2107&gt;0,E2107/L2107,0)</f>
        <v>51.313131313131315</v>
      </c>
      <c r="Q2107" t="s">
        <v>8325</v>
      </c>
      <c r="R2107" t="s">
        <v>8329</v>
      </c>
      <c r="S2107" s="11">
        <f>J2107/86400+DATE(1970,1,1)</f>
        <v>41951.788807870369</v>
      </c>
      <c r="T2107" s="11">
        <f>I2107/86400+DATE(1970,1,1)</f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19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7">
        <f>IF(L2108&gt;0,E2108/L2108,0)</f>
        <v>53.522727272727273</v>
      </c>
      <c r="Q2108" t="s">
        <v>8325</v>
      </c>
      <c r="R2108" t="s">
        <v>8329</v>
      </c>
      <c r="S2108" s="11">
        <f>J2108/86400+DATE(1970,1,1)</f>
        <v>41270.21497685185</v>
      </c>
      <c r="T2108" s="11">
        <f>I2108/86400+DATE(1970,1,1)</f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19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7">
        <f>IF(L2109&gt;0,E2109/L2109,0)</f>
        <v>37.149310344827583</v>
      </c>
      <c r="Q2109" t="s">
        <v>8325</v>
      </c>
      <c r="R2109" t="s">
        <v>8329</v>
      </c>
      <c r="S2109" s="11">
        <f>J2109/86400+DATE(1970,1,1)</f>
        <v>41934.71056712963</v>
      </c>
      <c r="T2109" s="11">
        <f>I2109/86400+DATE(1970,1,1)</f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19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7">
        <f>IF(L2110&gt;0,E2110/L2110,0)</f>
        <v>89.895287958115176</v>
      </c>
      <c r="Q2110" t="s">
        <v>8325</v>
      </c>
      <c r="R2110" t="s">
        <v>8329</v>
      </c>
      <c r="S2110" s="11">
        <f>J2110/86400+DATE(1970,1,1)</f>
        <v>41135.175694444442</v>
      </c>
      <c r="T2110" s="11">
        <f>I2110/86400+DATE(1970,1,1)</f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19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7">
        <f>IF(L2111&gt;0,E2111/L2111,0)</f>
        <v>106.52500000000001</v>
      </c>
      <c r="Q2111" t="s">
        <v>8325</v>
      </c>
      <c r="R2111" t="s">
        <v>8329</v>
      </c>
      <c r="S2111" s="11">
        <f>J2111/86400+DATE(1970,1,1)</f>
        <v>42160.708530092597</v>
      </c>
      <c r="T2111" s="11">
        <f>I2111/86400+DATE(1970,1,1)</f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19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7">
        <f>IF(L2112&gt;0,E2112/L2112,0)</f>
        <v>52.815789473684212</v>
      </c>
      <c r="Q2112" t="s">
        <v>8325</v>
      </c>
      <c r="R2112" t="s">
        <v>8329</v>
      </c>
      <c r="S2112" s="11">
        <f>J2112/86400+DATE(1970,1,1)</f>
        <v>41759.670937499999</v>
      </c>
      <c r="T2112" s="11">
        <f>I2112/86400+DATE(1970,1,1)</f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19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7">
        <f>IF(L2113&gt;0,E2113/L2113,0)</f>
        <v>54.615384615384613</v>
      </c>
      <c r="Q2113" t="s">
        <v>8325</v>
      </c>
      <c r="R2113" t="s">
        <v>8329</v>
      </c>
      <c r="S2113" s="11">
        <f>J2113/86400+DATE(1970,1,1)</f>
        <v>40703.197048611109</v>
      </c>
      <c r="T2113" s="11">
        <f>I2113/86400+DATE(1970,1,1)</f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19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7">
        <f>IF(L2114&gt;0,E2114/L2114,0)</f>
        <v>27.272727272727273</v>
      </c>
      <c r="Q2114" t="s">
        <v>8325</v>
      </c>
      <c r="R2114" t="s">
        <v>8329</v>
      </c>
      <c r="S2114" s="11">
        <f>J2114/86400+DATE(1970,1,1)</f>
        <v>41365.928159722222</v>
      </c>
      <c r="T2114" s="11">
        <f>I2114/86400+DATE(1970,1,1)</f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19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7">
        <f>IF(L2115&gt;0,E2115/L2115,0)</f>
        <v>68.598130841121488</v>
      </c>
      <c r="Q2115" t="s">
        <v>8325</v>
      </c>
      <c r="R2115" t="s">
        <v>8329</v>
      </c>
      <c r="S2115" s="11">
        <f>J2115/86400+DATE(1970,1,1)</f>
        <v>41870.86546296296</v>
      </c>
      <c r="T2115" s="11">
        <f>I2115/86400+DATE(1970,1,1)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19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7">
        <f>IF(L2116&gt;0,E2116/L2116,0)</f>
        <v>35.612244897959187</v>
      </c>
      <c r="Q2116" t="s">
        <v>8325</v>
      </c>
      <c r="R2116" t="s">
        <v>8329</v>
      </c>
      <c r="S2116" s="11">
        <f>J2116/86400+DATE(1970,1,1)</f>
        <v>40458.815625000003</v>
      </c>
      <c r="T2116" s="11">
        <f>I2116/86400+DATE(1970,1,1)</f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19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7">
        <f>IF(L2117&gt;0,E2117/L2117,0)</f>
        <v>94.027777777777771</v>
      </c>
      <c r="Q2117" t="s">
        <v>8325</v>
      </c>
      <c r="R2117" t="s">
        <v>8329</v>
      </c>
      <c r="S2117" s="11">
        <f>J2117/86400+DATE(1970,1,1)</f>
        <v>40564.081030092595</v>
      </c>
      <c r="T2117" s="11">
        <f>I2117/86400+DATE(1970,1,1)</f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19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7">
        <f>IF(L2118&gt;0,E2118/L2118,0)</f>
        <v>526.45652173913038</v>
      </c>
      <c r="Q2118" t="s">
        <v>8325</v>
      </c>
      <c r="R2118" t="s">
        <v>8329</v>
      </c>
      <c r="S2118" s="11">
        <f>J2118/86400+DATE(1970,1,1)</f>
        <v>41136.777812500004</v>
      </c>
      <c r="T2118" s="11">
        <f>I2118/86400+DATE(1970,1,1)</f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19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7">
        <f>IF(L2119&gt;0,E2119/L2119,0)</f>
        <v>50.657142857142858</v>
      </c>
      <c r="Q2119" t="s">
        <v>8325</v>
      </c>
      <c r="R2119" t="s">
        <v>8329</v>
      </c>
      <c r="S2119" s="11">
        <f>J2119/86400+DATE(1970,1,1)</f>
        <v>42290.059594907405</v>
      </c>
      <c r="T2119" s="11">
        <f>I2119/86400+DATE(1970,1,1)</f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19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7">
        <f>IF(L2120&gt;0,E2120/L2120,0)</f>
        <v>79.182941176470578</v>
      </c>
      <c r="Q2120" t="s">
        <v>8325</v>
      </c>
      <c r="R2120" t="s">
        <v>8329</v>
      </c>
      <c r="S2120" s="11">
        <f>J2120/86400+DATE(1970,1,1)</f>
        <v>40718.839537037034</v>
      </c>
      <c r="T2120" s="11">
        <f>I2120/86400+DATE(1970,1,1)</f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19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7">
        <f>IF(L2121&gt;0,E2121/L2121,0)</f>
        <v>91.590909090909093</v>
      </c>
      <c r="Q2121" t="s">
        <v>8325</v>
      </c>
      <c r="R2121" t="s">
        <v>8329</v>
      </c>
      <c r="S2121" s="11">
        <f>J2121/86400+DATE(1970,1,1)</f>
        <v>41107.130150462966</v>
      </c>
      <c r="T2121" s="11">
        <f>I2121/86400+DATE(1970,1,1)</f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19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7">
        <f>IF(L2122&gt;0,E2122/L2122,0)</f>
        <v>116.96275362318841</v>
      </c>
      <c r="Q2122" t="s">
        <v>8325</v>
      </c>
      <c r="R2122" t="s">
        <v>8329</v>
      </c>
      <c r="S2122" s="11">
        <f>J2122/86400+DATE(1970,1,1)</f>
        <v>41591.964537037034</v>
      </c>
      <c r="T2122" s="11">
        <f>I2122/86400+DATE(1970,1,1)</f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19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7">
        <f>IF(L2123&gt;0,E2123/L2123,0)</f>
        <v>28.4</v>
      </c>
      <c r="Q2123" t="s">
        <v>8333</v>
      </c>
      <c r="R2123" t="s">
        <v>8334</v>
      </c>
      <c r="S2123" s="11">
        <f>J2123/86400+DATE(1970,1,1)</f>
        <v>42716.7424537037</v>
      </c>
      <c r="T2123" s="11">
        <f>I2123/86400+DATE(1970,1,1)</f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19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7">
        <f>IF(L2124&gt;0,E2124/L2124,0)</f>
        <v>103.33333333333333</v>
      </c>
      <c r="Q2124" t="s">
        <v>8333</v>
      </c>
      <c r="R2124" t="s">
        <v>8334</v>
      </c>
      <c r="S2124" s="11">
        <f>J2124/86400+DATE(1970,1,1)</f>
        <v>42712.300567129627</v>
      </c>
      <c r="T2124" s="11">
        <f>I2124/86400+DATE(1970,1,1)</f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19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7">
        <f>IF(L2125&gt;0,E2125/L2125,0)</f>
        <v>10</v>
      </c>
      <c r="Q2125" t="s">
        <v>8333</v>
      </c>
      <c r="R2125" t="s">
        <v>8334</v>
      </c>
      <c r="S2125" s="11">
        <f>J2125/86400+DATE(1970,1,1)</f>
        <v>40198.424849537041</v>
      </c>
      <c r="T2125" s="11">
        <f>I2125/86400+DATE(1970,1,1)</f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19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7">
        <f>IF(L2126&gt;0,E2126/L2126,0)</f>
        <v>23</v>
      </c>
      <c r="Q2126" t="s">
        <v>8333</v>
      </c>
      <c r="R2126" t="s">
        <v>8334</v>
      </c>
      <c r="S2126" s="11">
        <f>J2126/86400+DATE(1970,1,1)</f>
        <v>40464.028182870374</v>
      </c>
      <c r="T2126" s="11">
        <f>I2126/86400+DATE(1970,1,1)</f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19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7">
        <f>IF(L2127&gt;0,E2127/L2127,0)</f>
        <v>31.555555555555557</v>
      </c>
      <c r="Q2127" t="s">
        <v>8333</v>
      </c>
      <c r="R2127" t="s">
        <v>8334</v>
      </c>
      <c r="S2127" s="11">
        <f>J2127/86400+DATE(1970,1,1)</f>
        <v>42191.023530092592</v>
      </c>
      <c r="T2127" s="11">
        <f>I2127/86400+DATE(1970,1,1)</f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19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7">
        <f>IF(L2128&gt;0,E2128/L2128,0)</f>
        <v>5</v>
      </c>
      <c r="Q2128" t="s">
        <v>8333</v>
      </c>
      <c r="R2128" t="s">
        <v>8334</v>
      </c>
      <c r="S2128" s="11">
        <f>J2128/86400+DATE(1970,1,1)</f>
        <v>41951.973229166666</v>
      </c>
      <c r="T2128" s="11">
        <f>I2128/86400+DATE(1970,1,1)</f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19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7">
        <f>IF(L2129&gt;0,E2129/L2129,0)</f>
        <v>34.220338983050844</v>
      </c>
      <c r="Q2129" t="s">
        <v>8333</v>
      </c>
      <c r="R2129" t="s">
        <v>8334</v>
      </c>
      <c r="S2129" s="11">
        <f>J2129/86400+DATE(1970,1,1)</f>
        <v>42045.505358796298</v>
      </c>
      <c r="T2129" s="11">
        <f>I2129/86400+DATE(1970,1,1)</f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19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7">
        <f>IF(L2130&gt;0,E2130/L2130,0)</f>
        <v>25</v>
      </c>
      <c r="Q2130" t="s">
        <v>8333</v>
      </c>
      <c r="R2130" t="s">
        <v>8334</v>
      </c>
      <c r="S2130" s="11">
        <f>J2130/86400+DATE(1970,1,1)</f>
        <v>41843.772789351853</v>
      </c>
      <c r="T2130" s="11">
        <f>I2130/86400+DATE(1970,1,1)</f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19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7">
        <f>IF(L2131&gt;0,E2131/L2131,0)</f>
        <v>19.666666666666668</v>
      </c>
      <c r="Q2131" t="s">
        <v>8333</v>
      </c>
      <c r="R2131" t="s">
        <v>8334</v>
      </c>
      <c r="S2131" s="11">
        <f>J2131/86400+DATE(1970,1,1)</f>
        <v>42409.024305555555</v>
      </c>
      <c r="T2131" s="11">
        <f>I2131/86400+DATE(1970,1,1)</f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19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7">
        <f>IF(L2132&gt;0,E2132/L2132,0)</f>
        <v>21.25</v>
      </c>
      <c r="Q2132" t="s">
        <v>8333</v>
      </c>
      <c r="R2132" t="s">
        <v>8334</v>
      </c>
      <c r="S2132" s="11">
        <f>J2132/86400+DATE(1970,1,1)</f>
        <v>41832.086377314816</v>
      </c>
      <c r="T2132" s="11">
        <f>I2132/86400+DATE(1970,1,1)</f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19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7">
        <f>IF(L2133&gt;0,E2133/L2133,0)</f>
        <v>8.3333333333333339</v>
      </c>
      <c r="Q2133" t="s">
        <v>8333</v>
      </c>
      <c r="R2133" t="s">
        <v>8334</v>
      </c>
      <c r="S2133" s="11">
        <f>J2133/86400+DATE(1970,1,1)</f>
        <v>42167.207071759258</v>
      </c>
      <c r="T2133" s="11">
        <f>I2133/86400+DATE(1970,1,1)</f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19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7">
        <f>IF(L2134&gt;0,E2134/L2134,0)</f>
        <v>21.34333333333333</v>
      </c>
      <c r="Q2134" t="s">
        <v>8333</v>
      </c>
      <c r="R2134" t="s">
        <v>8334</v>
      </c>
      <c r="S2134" s="11">
        <f>J2134/86400+DATE(1970,1,1)</f>
        <v>41643.487175925926</v>
      </c>
      <c r="T2134" s="11">
        <f>I2134/86400+DATE(1970,1,1)</f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19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7">
        <f>IF(L2135&gt;0,E2135/L2135,0)</f>
        <v>5.333333333333333</v>
      </c>
      <c r="Q2135" t="s">
        <v>8333</v>
      </c>
      <c r="R2135" t="s">
        <v>8334</v>
      </c>
      <c r="S2135" s="11">
        <f>J2135/86400+DATE(1970,1,1)</f>
        <v>40619.097210648149</v>
      </c>
      <c r="T2135" s="11">
        <f>I2135/86400+DATE(1970,1,1)</f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19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7">
        <f>IF(L2136&gt;0,E2136/L2136,0)</f>
        <v>34.666666666666664</v>
      </c>
      <c r="Q2136" t="s">
        <v>8333</v>
      </c>
      <c r="R2136" t="s">
        <v>8334</v>
      </c>
      <c r="S2136" s="11">
        <f>J2136/86400+DATE(1970,1,1)</f>
        <v>41361.886469907404</v>
      </c>
      <c r="T2136" s="11">
        <f>I2136/86400+DATE(1970,1,1)</f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19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7">
        <f>IF(L2137&gt;0,E2137/L2137,0)</f>
        <v>21.727272727272727</v>
      </c>
      <c r="Q2137" t="s">
        <v>8333</v>
      </c>
      <c r="R2137" t="s">
        <v>8334</v>
      </c>
      <c r="S2137" s="11">
        <f>J2137/86400+DATE(1970,1,1)</f>
        <v>41156.96334490741</v>
      </c>
      <c r="T2137" s="11">
        <f>I2137/86400+DATE(1970,1,1)</f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19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7">
        <f>IF(L2138&gt;0,E2138/L2138,0)</f>
        <v>11.922499999999999</v>
      </c>
      <c r="Q2138" t="s">
        <v>8333</v>
      </c>
      <c r="R2138" t="s">
        <v>8334</v>
      </c>
      <c r="S2138" s="11">
        <f>J2138/86400+DATE(1970,1,1)</f>
        <v>41536.509097222224</v>
      </c>
      <c r="T2138" s="11">
        <f>I2138/86400+DATE(1970,1,1)</f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19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7">
        <f>IF(L2139&gt;0,E2139/L2139,0)</f>
        <v>26.59737827715356</v>
      </c>
      <c r="Q2139" t="s">
        <v>8333</v>
      </c>
      <c r="R2139" t="s">
        <v>8334</v>
      </c>
      <c r="S2139" s="11">
        <f>J2139/86400+DATE(1970,1,1)</f>
        <v>41948.771168981482</v>
      </c>
      <c r="T2139" s="11">
        <f>I2139/86400+DATE(1970,1,1)</f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19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7">
        <f>IF(L2140&gt;0,E2140/L2140,0)</f>
        <v>10.666666666666666</v>
      </c>
      <c r="Q2140" t="s">
        <v>8333</v>
      </c>
      <c r="R2140" t="s">
        <v>8334</v>
      </c>
      <c r="S2140" s="11">
        <f>J2140/86400+DATE(1970,1,1)</f>
        <v>41557.013182870374</v>
      </c>
      <c r="T2140" s="11">
        <f>I2140/86400+DATE(1970,1,1)</f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19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7">
        <f>IF(L2141&gt;0,E2141/L2141,0)</f>
        <v>29.035714285714285</v>
      </c>
      <c r="Q2141" t="s">
        <v>8333</v>
      </c>
      <c r="R2141" t="s">
        <v>8334</v>
      </c>
      <c r="S2141" s="11">
        <f>J2141/86400+DATE(1970,1,1)</f>
        <v>42647.750092592592</v>
      </c>
      <c r="T2141" s="11">
        <f>I2141/86400+DATE(1970,1,1)</f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19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7">
        <f>IF(L2142&gt;0,E2142/L2142,0)</f>
        <v>50.909090909090907</v>
      </c>
      <c r="Q2142" t="s">
        <v>8333</v>
      </c>
      <c r="R2142" t="s">
        <v>8334</v>
      </c>
      <c r="S2142" s="11">
        <f>J2142/86400+DATE(1970,1,1)</f>
        <v>41255.833611111113</v>
      </c>
      <c r="T2142" s="11">
        <f>I2142/86400+DATE(1970,1,1)</f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19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7">
        <f>IF(L2143&gt;0,E2143/L2143,0)</f>
        <v>0</v>
      </c>
      <c r="Q2143" t="s">
        <v>8333</v>
      </c>
      <c r="R2143" t="s">
        <v>8334</v>
      </c>
      <c r="S2143" s="11">
        <f>J2143/86400+DATE(1970,1,1)</f>
        <v>41927.235636574071</v>
      </c>
      <c r="T2143" s="11">
        <f>I2143/86400+DATE(1970,1,1)</f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19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7">
        <f>IF(L2144&gt;0,E2144/L2144,0)</f>
        <v>50.083333333333336</v>
      </c>
      <c r="Q2144" t="s">
        <v>8333</v>
      </c>
      <c r="R2144" t="s">
        <v>8334</v>
      </c>
      <c r="S2144" s="11">
        <f>J2144/86400+DATE(1970,1,1)</f>
        <v>42340.701504629629</v>
      </c>
      <c r="T2144" s="11">
        <f>I2144/86400+DATE(1970,1,1)</f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19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7">
        <f>IF(L2145&gt;0,E2145/L2145,0)</f>
        <v>45</v>
      </c>
      <c r="Q2145" t="s">
        <v>8333</v>
      </c>
      <c r="R2145" t="s">
        <v>8334</v>
      </c>
      <c r="S2145" s="11">
        <f>J2145/86400+DATE(1970,1,1)</f>
        <v>40332.886712962965</v>
      </c>
      <c r="T2145" s="11">
        <f>I2145/86400+DATE(1970,1,1)</f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19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7">
        <f>IF(L2146&gt;0,E2146/L2146,0)</f>
        <v>25.291666666666668</v>
      </c>
      <c r="Q2146" t="s">
        <v>8333</v>
      </c>
      <c r="R2146" t="s">
        <v>8334</v>
      </c>
      <c r="S2146" s="11">
        <f>J2146/86400+DATE(1970,1,1)</f>
        <v>41499.546759259261</v>
      </c>
      <c r="T2146" s="11">
        <f>I2146/86400+DATE(1970,1,1)</f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19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7">
        <f>IF(L2147&gt;0,E2147/L2147,0)</f>
        <v>51.292134831460672</v>
      </c>
      <c r="Q2147" t="s">
        <v>8333</v>
      </c>
      <c r="R2147" t="s">
        <v>8334</v>
      </c>
      <c r="S2147" s="11">
        <f>J2147/86400+DATE(1970,1,1)</f>
        <v>41575.237430555557</v>
      </c>
      <c r="T2147" s="11">
        <f>I2147/86400+DATE(1970,1,1)</f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19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7">
        <f>IF(L2148&gt;0,E2148/L2148,0)</f>
        <v>1</v>
      </c>
      <c r="Q2148" t="s">
        <v>8333</v>
      </c>
      <c r="R2148" t="s">
        <v>8334</v>
      </c>
      <c r="S2148" s="11">
        <f>J2148/86400+DATE(1970,1,1)</f>
        <v>42397.679513888885</v>
      </c>
      <c r="T2148" s="11">
        <f>I2148/86400+DATE(1970,1,1)</f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19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7">
        <f>IF(L2149&gt;0,E2149/L2149,0)</f>
        <v>49.381818181818183</v>
      </c>
      <c r="Q2149" t="s">
        <v>8333</v>
      </c>
      <c r="R2149" t="s">
        <v>8334</v>
      </c>
      <c r="S2149" s="11">
        <f>J2149/86400+DATE(1970,1,1)</f>
        <v>41927.295694444445</v>
      </c>
      <c r="T2149" s="11">
        <f>I2149/86400+DATE(1970,1,1)</f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19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7">
        <f>IF(L2150&gt;0,E2150/L2150,0)</f>
        <v>1</v>
      </c>
      <c r="Q2150" t="s">
        <v>8333</v>
      </c>
      <c r="R2150" t="s">
        <v>8334</v>
      </c>
      <c r="S2150" s="11">
        <f>J2150/86400+DATE(1970,1,1)</f>
        <v>42066.733587962968</v>
      </c>
      <c r="T2150" s="11">
        <f>I2150/86400+DATE(1970,1,1)</f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19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7">
        <f>IF(L2151&gt;0,E2151/L2151,0)</f>
        <v>0</v>
      </c>
      <c r="Q2151" t="s">
        <v>8333</v>
      </c>
      <c r="R2151" t="s">
        <v>8334</v>
      </c>
      <c r="S2151" s="11">
        <f>J2151/86400+DATE(1970,1,1)</f>
        <v>40355.024953703702</v>
      </c>
      <c r="T2151" s="11">
        <f>I2151/86400+DATE(1970,1,1)</f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19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7">
        <f>IF(L2152&gt;0,E2152/L2152,0)</f>
        <v>101.25</v>
      </c>
      <c r="Q2152" t="s">
        <v>8333</v>
      </c>
      <c r="R2152" t="s">
        <v>8334</v>
      </c>
      <c r="S2152" s="11">
        <f>J2152/86400+DATE(1970,1,1)</f>
        <v>42534.284710648149</v>
      </c>
      <c r="T2152" s="11">
        <f>I2152/86400+DATE(1970,1,1)</f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19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7">
        <f>IF(L2153&gt;0,E2153/L2153,0)</f>
        <v>19.666666666666668</v>
      </c>
      <c r="Q2153" t="s">
        <v>8333</v>
      </c>
      <c r="R2153" t="s">
        <v>8334</v>
      </c>
      <c r="S2153" s="11">
        <f>J2153/86400+DATE(1970,1,1)</f>
        <v>42520.847384259258</v>
      </c>
      <c r="T2153" s="11">
        <f>I2153/86400+DATE(1970,1,1)</f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19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7">
        <f>IF(L2154&gt;0,E2154/L2154,0)</f>
        <v>12.5</v>
      </c>
      <c r="Q2154" t="s">
        <v>8333</v>
      </c>
      <c r="R2154" t="s">
        <v>8334</v>
      </c>
      <c r="S2154" s="11">
        <f>J2154/86400+DATE(1970,1,1)</f>
        <v>41683.832280092596</v>
      </c>
      <c r="T2154" s="11">
        <f>I2154/86400+DATE(1970,1,1)</f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19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7">
        <f>IF(L2155&gt;0,E2155/L2155,0)</f>
        <v>8.5</v>
      </c>
      <c r="Q2155" t="s">
        <v>8333</v>
      </c>
      <c r="R2155" t="s">
        <v>8334</v>
      </c>
      <c r="S2155" s="11">
        <f>J2155/86400+DATE(1970,1,1)</f>
        <v>41974.911087962959</v>
      </c>
      <c r="T2155" s="11">
        <f>I2155/86400+DATE(1970,1,1)</f>
        <v>42014.332638888889</v>
      </c>
    </row>
    <row r="2156" spans="1:20" ht="45" x14ac:dyDescent="0.25">
      <c r="A2156">
        <v>2154</v>
      </c>
      <c r="B2156" s="1" t="s">
        <v>2155</v>
      </c>
      <c r="C2156" s="1" t="s">
        <v>6264</v>
      </c>
      <c r="D2156" s="19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7">
        <f>IF(L2156&gt;0,E2156/L2156,0)</f>
        <v>1</v>
      </c>
      <c r="Q2156" t="s">
        <v>8333</v>
      </c>
      <c r="R2156" t="s">
        <v>8334</v>
      </c>
      <c r="S2156" s="11">
        <f>J2156/86400+DATE(1970,1,1)</f>
        <v>41647.632256944446</v>
      </c>
      <c r="T2156" s="11">
        <f>I2156/86400+DATE(1970,1,1)</f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19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7">
        <f>IF(L2157&gt;0,E2157/L2157,0)</f>
        <v>23</v>
      </c>
      <c r="Q2157" t="s">
        <v>8333</v>
      </c>
      <c r="R2157" t="s">
        <v>8334</v>
      </c>
      <c r="S2157" s="11">
        <f>J2157/86400+DATE(1970,1,1)</f>
        <v>42430.747511574074</v>
      </c>
      <c r="T2157" s="11">
        <f>I2157/86400+DATE(1970,1,1)</f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19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7">
        <f>IF(L2158&gt;0,E2158/L2158,0)</f>
        <v>17.987951807228917</v>
      </c>
      <c r="Q2158" t="s">
        <v>8333</v>
      </c>
      <c r="R2158" t="s">
        <v>8334</v>
      </c>
      <c r="S2158" s="11">
        <f>J2158/86400+DATE(1970,1,1)</f>
        <v>41488.85423611111</v>
      </c>
      <c r="T2158" s="11">
        <f>I2158/86400+DATE(1970,1,1)</f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19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7">
        <f>IF(L2159&gt;0,E2159/L2159,0)</f>
        <v>370.94736842105266</v>
      </c>
      <c r="Q2159" t="s">
        <v>8333</v>
      </c>
      <c r="R2159" t="s">
        <v>8334</v>
      </c>
      <c r="S2159" s="11">
        <f>J2159/86400+DATE(1970,1,1)</f>
        <v>42694.98128472222</v>
      </c>
      <c r="T2159" s="11">
        <f>I2159/86400+DATE(1970,1,1)</f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19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7">
        <f>IF(L2160&gt;0,E2160/L2160,0)</f>
        <v>63.569485530546629</v>
      </c>
      <c r="Q2160" t="s">
        <v>8333</v>
      </c>
      <c r="R2160" t="s">
        <v>8334</v>
      </c>
      <c r="S2160" s="11">
        <f>J2160/86400+DATE(1970,1,1)</f>
        <v>41264.853865740741</v>
      </c>
      <c r="T2160" s="11">
        <f>I2160/86400+DATE(1970,1,1)</f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19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7">
        <f>IF(L2161&gt;0,E2161/L2161,0)</f>
        <v>13</v>
      </c>
      <c r="Q2161" t="s">
        <v>8333</v>
      </c>
      <c r="R2161" t="s">
        <v>8334</v>
      </c>
      <c r="S2161" s="11">
        <f>J2161/86400+DATE(1970,1,1)</f>
        <v>40710.731180555558</v>
      </c>
      <c r="T2161" s="11">
        <f>I2161/86400+DATE(1970,1,1)</f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19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7">
        <f>IF(L2162&gt;0,E2162/L2162,0)</f>
        <v>5.3125</v>
      </c>
      <c r="Q2162" t="s">
        <v>8333</v>
      </c>
      <c r="R2162" t="s">
        <v>8334</v>
      </c>
      <c r="S2162" s="11">
        <f>J2162/86400+DATE(1970,1,1)</f>
        <v>41018.711863425924</v>
      </c>
      <c r="T2162" s="11">
        <f>I2162/86400+DATE(1970,1,1)</f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19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7">
        <f>IF(L2163&gt;0,E2163/L2163,0)</f>
        <v>35.615384615384613</v>
      </c>
      <c r="Q2163" t="s">
        <v>8325</v>
      </c>
      <c r="R2163" t="s">
        <v>8326</v>
      </c>
      <c r="S2163" s="11">
        <f>J2163/86400+DATE(1970,1,1)</f>
        <v>42240.852534722224</v>
      </c>
      <c r="T2163" s="11">
        <f>I2163/86400+DATE(1970,1,1)</f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19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7">
        <f>IF(L2164&gt;0,E2164/L2164,0)</f>
        <v>87.103448275862064</v>
      </c>
      <c r="Q2164" t="s">
        <v>8325</v>
      </c>
      <c r="R2164" t="s">
        <v>8326</v>
      </c>
      <c r="S2164" s="11">
        <f>J2164/86400+DATE(1970,1,1)</f>
        <v>41813.766099537039</v>
      </c>
      <c r="T2164" s="11">
        <f>I2164/86400+DATE(1970,1,1)</f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19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7">
        <f>IF(L2165&gt;0,E2165/L2165,0)</f>
        <v>75.11363636363636</v>
      </c>
      <c r="Q2165" t="s">
        <v>8325</v>
      </c>
      <c r="R2165" t="s">
        <v>8326</v>
      </c>
      <c r="S2165" s="11">
        <f>J2165/86400+DATE(1970,1,1)</f>
        <v>42111.899537037039</v>
      </c>
      <c r="T2165" s="11">
        <f>I2165/86400+DATE(1970,1,1)</f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19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7">
        <f>IF(L2166&gt;0,E2166/L2166,0)</f>
        <v>68.01204819277109</v>
      </c>
      <c r="Q2166" t="s">
        <v>8325</v>
      </c>
      <c r="R2166" t="s">
        <v>8326</v>
      </c>
      <c r="S2166" s="11">
        <f>J2166/86400+DATE(1970,1,1)</f>
        <v>42515.71775462963</v>
      </c>
      <c r="T2166" s="11">
        <f>I2166/86400+DATE(1970,1,1)</f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19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7">
        <f>IF(L2167&gt;0,E2167/L2167,0)</f>
        <v>29.623931623931625</v>
      </c>
      <c r="Q2167" t="s">
        <v>8325</v>
      </c>
      <c r="R2167" t="s">
        <v>8326</v>
      </c>
      <c r="S2167" s="11">
        <f>J2167/86400+DATE(1970,1,1)</f>
        <v>42438.667071759264</v>
      </c>
      <c r="T2167" s="11">
        <f>I2167/86400+DATE(1970,1,1)</f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19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7">
        <f>IF(L2168&gt;0,E2168/L2168,0)</f>
        <v>91.625</v>
      </c>
      <c r="Q2168" t="s">
        <v>8325</v>
      </c>
      <c r="R2168" t="s">
        <v>8326</v>
      </c>
      <c r="S2168" s="11">
        <f>J2168/86400+DATE(1970,1,1)</f>
        <v>41933.838171296295</v>
      </c>
      <c r="T2168" s="11">
        <f>I2168/86400+DATE(1970,1,1)</f>
        <v>41978.879837962959</v>
      </c>
    </row>
    <row r="2169" spans="1:20" ht="45" x14ac:dyDescent="0.25">
      <c r="A2169">
        <v>2167</v>
      </c>
      <c r="B2169" s="1" t="s">
        <v>2168</v>
      </c>
      <c r="C2169" s="1" t="s">
        <v>6277</v>
      </c>
      <c r="D2169" s="19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7">
        <f>IF(L2169&gt;0,E2169/L2169,0)</f>
        <v>22.5</v>
      </c>
      <c r="Q2169" t="s">
        <v>8325</v>
      </c>
      <c r="R2169" t="s">
        <v>8326</v>
      </c>
      <c r="S2169" s="11">
        <f>J2169/86400+DATE(1970,1,1)</f>
        <v>41153.066400462965</v>
      </c>
      <c r="T2169" s="11">
        <f>I2169/86400+DATE(1970,1,1)</f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19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7">
        <f>IF(L2170&gt;0,E2170/L2170,0)</f>
        <v>64.366735294117646</v>
      </c>
      <c r="Q2170" t="s">
        <v>8325</v>
      </c>
      <c r="R2170" t="s">
        <v>8326</v>
      </c>
      <c r="S2170" s="11">
        <f>J2170/86400+DATE(1970,1,1)</f>
        <v>42745.600243055553</v>
      </c>
      <c r="T2170" s="11">
        <f>I2170/86400+DATE(1970,1,1)</f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19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7">
        <f>IF(L2171&gt;0,E2171/L2171,0)</f>
        <v>21.857142857142858</v>
      </c>
      <c r="Q2171" t="s">
        <v>8325</v>
      </c>
      <c r="R2171" t="s">
        <v>8326</v>
      </c>
      <c r="S2171" s="11">
        <f>J2171/86400+DATE(1970,1,1)</f>
        <v>42793.700821759259</v>
      </c>
      <c r="T2171" s="11">
        <f>I2171/86400+DATE(1970,1,1)</f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19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7">
        <f>IF(L2172&gt;0,E2172/L2172,0)</f>
        <v>33.315789473684212</v>
      </c>
      <c r="Q2172" t="s">
        <v>8325</v>
      </c>
      <c r="R2172" t="s">
        <v>8326</v>
      </c>
      <c r="S2172" s="11">
        <f>J2172/86400+DATE(1970,1,1)</f>
        <v>42198.750254629631</v>
      </c>
      <c r="T2172" s="11">
        <f>I2172/86400+DATE(1970,1,1)</f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19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7">
        <f>IF(L2173&gt;0,E2173/L2173,0)</f>
        <v>90.276595744680847</v>
      </c>
      <c r="Q2173" t="s">
        <v>8325</v>
      </c>
      <c r="R2173" t="s">
        <v>8326</v>
      </c>
      <c r="S2173" s="11">
        <f>J2173/86400+DATE(1970,1,1)</f>
        <v>42141.95711805555</v>
      </c>
      <c r="T2173" s="11">
        <f>I2173/86400+DATE(1970,1,1)</f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19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7">
        <f>IF(L2174&gt;0,E2174/L2174,0)</f>
        <v>76.92307692307692</v>
      </c>
      <c r="Q2174" t="s">
        <v>8325</v>
      </c>
      <c r="R2174" t="s">
        <v>8326</v>
      </c>
      <c r="S2174" s="11">
        <f>J2174/86400+DATE(1970,1,1)</f>
        <v>42082.580092592594</v>
      </c>
      <c r="T2174" s="11">
        <f>I2174/86400+DATE(1970,1,1)</f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19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7">
        <f>IF(L2175&gt;0,E2175/L2175,0)</f>
        <v>59.233333333333334</v>
      </c>
      <c r="Q2175" t="s">
        <v>8325</v>
      </c>
      <c r="R2175" t="s">
        <v>8326</v>
      </c>
      <c r="S2175" s="11">
        <f>J2175/86400+DATE(1970,1,1)</f>
        <v>41495.692627314813</v>
      </c>
      <c r="T2175" s="11">
        <f>I2175/86400+DATE(1970,1,1)</f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19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7">
        <f>IF(L2176&gt;0,E2176/L2176,0)</f>
        <v>65.38095238095238</v>
      </c>
      <c r="Q2176" t="s">
        <v>8325</v>
      </c>
      <c r="R2176" t="s">
        <v>8326</v>
      </c>
      <c r="S2176" s="11">
        <f>J2176/86400+DATE(1970,1,1)</f>
        <v>42465.542905092589</v>
      </c>
      <c r="T2176" s="11">
        <f>I2176/86400+DATE(1970,1,1)</f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19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7">
        <f>IF(L2177&gt;0,E2177/L2177,0)</f>
        <v>67.307692307692307</v>
      </c>
      <c r="Q2177" t="s">
        <v>8325</v>
      </c>
      <c r="R2177" t="s">
        <v>8326</v>
      </c>
      <c r="S2177" s="11">
        <f>J2177/86400+DATE(1970,1,1)</f>
        <v>42565.009097222224</v>
      </c>
      <c r="T2177" s="11">
        <f>I2177/86400+DATE(1970,1,1)</f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19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7">
        <f>IF(L2178&gt;0,E2178/L2178,0)</f>
        <v>88.74647887323944</v>
      </c>
      <c r="Q2178" t="s">
        <v>8325</v>
      </c>
      <c r="R2178" t="s">
        <v>8326</v>
      </c>
      <c r="S2178" s="11">
        <f>J2178/86400+DATE(1970,1,1)</f>
        <v>42096.633206018523</v>
      </c>
      <c r="T2178" s="11">
        <f>I2178/86400+DATE(1970,1,1)</f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19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7">
        <f>IF(L2179&gt;0,E2179/L2179,0)</f>
        <v>65.868421052631575</v>
      </c>
      <c r="Q2179" t="s">
        <v>8325</v>
      </c>
      <c r="R2179" t="s">
        <v>8326</v>
      </c>
      <c r="S2179" s="11">
        <f>J2179/86400+DATE(1970,1,1)</f>
        <v>42502.250775462962</v>
      </c>
      <c r="T2179" s="11">
        <f>I2179/86400+DATE(1970,1,1)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19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7">
        <f>IF(L2180&gt;0,E2180/L2180,0)</f>
        <v>40.349243306169967</v>
      </c>
      <c r="Q2180" t="s">
        <v>8325</v>
      </c>
      <c r="R2180" t="s">
        <v>8326</v>
      </c>
      <c r="S2180" s="11">
        <f>J2180/86400+DATE(1970,1,1)</f>
        <v>42723.63653935185</v>
      </c>
      <c r="T2180" s="11">
        <f>I2180/86400+DATE(1970,1,1)</f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19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7">
        <f>IF(L2181&gt;0,E2181/L2181,0)</f>
        <v>76.857142857142861</v>
      </c>
      <c r="Q2181" t="s">
        <v>8325</v>
      </c>
      <c r="R2181" t="s">
        <v>8326</v>
      </c>
      <c r="S2181" s="11">
        <f>J2181/86400+DATE(1970,1,1)</f>
        <v>42075.171203703707</v>
      </c>
      <c r="T2181" s="11">
        <f>I2181/86400+DATE(1970,1,1)</f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19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7">
        <f>IF(L2182&gt;0,E2182/L2182,0)</f>
        <v>68.707820512820518</v>
      </c>
      <c r="Q2182" t="s">
        <v>8325</v>
      </c>
      <c r="R2182" t="s">
        <v>8326</v>
      </c>
      <c r="S2182" s="11">
        <f>J2182/86400+DATE(1970,1,1)</f>
        <v>42279.669768518521</v>
      </c>
      <c r="T2182" s="11">
        <f>I2182/86400+DATE(1970,1,1)</f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19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7">
        <f>IF(L2183&gt;0,E2183/L2183,0)</f>
        <v>57.773584905660378</v>
      </c>
      <c r="Q2183" t="s">
        <v>8333</v>
      </c>
      <c r="R2183" t="s">
        <v>8351</v>
      </c>
      <c r="S2183" s="11">
        <f>J2183/86400+DATE(1970,1,1)</f>
        <v>42773.005243055552</v>
      </c>
      <c r="T2183" s="11">
        <f>I2183/86400+DATE(1970,1,1)</f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19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7">
        <f>IF(L2184&gt;0,E2184/L2184,0)</f>
        <v>44.171348314606739</v>
      </c>
      <c r="Q2184" t="s">
        <v>8333</v>
      </c>
      <c r="R2184" t="s">
        <v>8351</v>
      </c>
      <c r="S2184" s="11">
        <f>J2184/86400+DATE(1970,1,1)</f>
        <v>41879.900752314818</v>
      </c>
      <c r="T2184" s="11">
        <f>I2184/86400+DATE(1970,1,1)</f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19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7">
        <f>IF(L2185&gt;0,E2185/L2185,0)</f>
        <v>31.566308243727597</v>
      </c>
      <c r="Q2185" t="s">
        <v>8333</v>
      </c>
      <c r="R2185" t="s">
        <v>8351</v>
      </c>
      <c r="S2185" s="11">
        <f>J2185/86400+DATE(1970,1,1)</f>
        <v>42745.365474537037</v>
      </c>
      <c r="T2185" s="11">
        <f>I2185/86400+DATE(1970,1,1)</f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19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7">
        <f>IF(L2186&gt;0,E2186/L2186,0)</f>
        <v>107.04511278195488</v>
      </c>
      <c r="Q2186" t="s">
        <v>8333</v>
      </c>
      <c r="R2186" t="s">
        <v>8351</v>
      </c>
      <c r="S2186" s="11">
        <f>J2186/86400+DATE(1970,1,1)</f>
        <v>42380.690289351856</v>
      </c>
      <c r="T2186" s="11">
        <f>I2186/86400+DATE(1970,1,1)</f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19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7">
        <f>IF(L2187&gt;0,E2187/L2187,0)</f>
        <v>149.03451043338683</v>
      </c>
      <c r="Q2187" t="s">
        <v>8333</v>
      </c>
      <c r="R2187" t="s">
        <v>8351</v>
      </c>
      <c r="S2187" s="11">
        <f>J2187/86400+DATE(1970,1,1)</f>
        <v>41319.349988425922</v>
      </c>
      <c r="T2187" s="11">
        <f>I2187/86400+DATE(1970,1,1)</f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19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7">
        <f>IF(L2188&gt;0,E2188/L2188,0)</f>
        <v>55.956632653061227</v>
      </c>
      <c r="Q2188" t="s">
        <v>8333</v>
      </c>
      <c r="R2188" t="s">
        <v>8351</v>
      </c>
      <c r="S2188" s="11">
        <f>J2188/86400+DATE(1970,1,1)</f>
        <v>42583.615081018521</v>
      </c>
      <c r="T2188" s="11">
        <f>I2188/86400+DATE(1970,1,1)</f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19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7">
        <f>IF(L2189&gt;0,E2189/L2189,0)</f>
        <v>56.970381807973048</v>
      </c>
      <c r="Q2189" t="s">
        <v>8333</v>
      </c>
      <c r="R2189" t="s">
        <v>8351</v>
      </c>
      <c r="S2189" s="11">
        <f>J2189/86400+DATE(1970,1,1)</f>
        <v>42068.209097222221</v>
      </c>
      <c r="T2189" s="11">
        <f>I2189/86400+DATE(1970,1,1)</f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19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7">
        <f>IF(L2190&gt;0,E2190/L2190,0)</f>
        <v>44.056420233463037</v>
      </c>
      <c r="Q2190" t="s">
        <v>8333</v>
      </c>
      <c r="R2190" t="s">
        <v>8351</v>
      </c>
      <c r="S2190" s="11">
        <f>J2190/86400+DATE(1970,1,1)</f>
        <v>42633.586122685185</v>
      </c>
      <c r="T2190" s="11">
        <f>I2190/86400+DATE(1970,1,1)</f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19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7">
        <f>IF(L2191&gt;0,E2191/L2191,0)</f>
        <v>68.625</v>
      </c>
      <c r="Q2191" t="s">
        <v>8333</v>
      </c>
      <c r="R2191" t="s">
        <v>8351</v>
      </c>
      <c r="S2191" s="11">
        <f>J2191/86400+DATE(1970,1,1)</f>
        <v>42467.788194444445</v>
      </c>
      <c r="T2191" s="11">
        <f>I2191/86400+DATE(1970,1,1)</f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19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7">
        <f>IF(L2192&gt;0,E2192/L2192,0)</f>
        <v>65.318435754189949</v>
      </c>
      <c r="Q2192" t="s">
        <v>8333</v>
      </c>
      <c r="R2192" t="s">
        <v>8351</v>
      </c>
      <c r="S2192" s="11">
        <f>J2192/86400+DATE(1970,1,1)</f>
        <v>42417.625046296293</v>
      </c>
      <c r="T2192" s="11">
        <f>I2192/86400+DATE(1970,1,1)</f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19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7">
        <f>IF(L2193&gt;0,E2193/L2193,0)</f>
        <v>35.92</v>
      </c>
      <c r="Q2193" t="s">
        <v>8333</v>
      </c>
      <c r="R2193" t="s">
        <v>8351</v>
      </c>
      <c r="S2193" s="11">
        <f>J2193/86400+DATE(1970,1,1)</f>
        <v>42768.833645833336</v>
      </c>
      <c r="T2193" s="11">
        <f>I2193/86400+DATE(1970,1,1)</f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19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7">
        <f>IF(L2194&gt;0,E2194/L2194,0)</f>
        <v>40.070667078443485</v>
      </c>
      <c r="Q2194" t="s">
        <v>8333</v>
      </c>
      <c r="R2194" t="s">
        <v>8351</v>
      </c>
      <c r="S2194" s="11">
        <f>J2194/86400+DATE(1970,1,1)</f>
        <v>42691.8512037037</v>
      </c>
      <c r="T2194" s="11">
        <f>I2194/86400+DATE(1970,1,1)</f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19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7">
        <f>IF(L2195&gt;0,E2195/L2195,0)</f>
        <v>75.647714604236342</v>
      </c>
      <c r="Q2195" t="s">
        <v>8333</v>
      </c>
      <c r="R2195" t="s">
        <v>8351</v>
      </c>
      <c r="S2195" s="11">
        <f>J2195/86400+DATE(1970,1,1)</f>
        <v>42664.405925925923</v>
      </c>
      <c r="T2195" s="11">
        <f>I2195/86400+DATE(1970,1,1)</f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19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7">
        <f>IF(L2196&gt;0,E2196/L2196,0)</f>
        <v>61.203872437357631</v>
      </c>
      <c r="Q2196" t="s">
        <v>8333</v>
      </c>
      <c r="R2196" t="s">
        <v>8351</v>
      </c>
      <c r="S2196" s="11">
        <f>J2196/86400+DATE(1970,1,1)</f>
        <v>42425.757986111115</v>
      </c>
      <c r="T2196" s="11">
        <f>I2196/86400+DATE(1970,1,1)</f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19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7">
        <f>IF(L2197&gt;0,E2197/L2197,0)</f>
        <v>48.130434782608695</v>
      </c>
      <c r="Q2197" t="s">
        <v>8333</v>
      </c>
      <c r="R2197" t="s">
        <v>8351</v>
      </c>
      <c r="S2197" s="11">
        <f>J2197/86400+DATE(1970,1,1)</f>
        <v>42197.771990740745</v>
      </c>
      <c r="T2197" s="11">
        <f>I2197/86400+DATE(1970,1,1)</f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19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7">
        <f>IF(L2198&gt;0,E2198/L2198,0)</f>
        <v>68.106837606837601</v>
      </c>
      <c r="Q2198" t="s">
        <v>8333</v>
      </c>
      <c r="R2198" t="s">
        <v>8351</v>
      </c>
      <c r="S2198" s="11">
        <f>J2198/86400+DATE(1970,1,1)</f>
        <v>42675.487291666665</v>
      </c>
      <c r="T2198" s="11">
        <f>I2198/86400+DATE(1970,1,1)</f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19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7">
        <f>IF(L2199&gt;0,E2199/L2199,0)</f>
        <v>65.891300230946882</v>
      </c>
      <c r="Q2199" t="s">
        <v>8333</v>
      </c>
      <c r="R2199" t="s">
        <v>8351</v>
      </c>
      <c r="S2199" s="11">
        <f>J2199/86400+DATE(1970,1,1)</f>
        <v>42033.584016203706</v>
      </c>
      <c r="T2199" s="11">
        <f>I2199/86400+DATE(1970,1,1)</f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19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7">
        <f>IF(L2200&gt;0,E2200/L2200,0)</f>
        <v>81.654377880184327</v>
      </c>
      <c r="Q2200" t="s">
        <v>8333</v>
      </c>
      <c r="R2200" t="s">
        <v>8351</v>
      </c>
      <c r="S2200" s="11">
        <f>J2200/86400+DATE(1970,1,1)</f>
        <v>42292.513888888891</v>
      </c>
      <c r="T2200" s="11">
        <f>I2200/86400+DATE(1970,1,1)</f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19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7">
        <f>IF(L2201&gt;0,E2201/L2201,0)</f>
        <v>52.701195219123505</v>
      </c>
      <c r="Q2201" t="s">
        <v>8333</v>
      </c>
      <c r="R2201" t="s">
        <v>8351</v>
      </c>
      <c r="S2201" s="11">
        <f>J2201/86400+DATE(1970,1,1)</f>
        <v>42262.416643518518</v>
      </c>
      <c r="T2201" s="11">
        <f>I2201/86400+DATE(1970,1,1)</f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19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7">
        <f>IF(L2202&gt;0,E2202/L2202,0)</f>
        <v>41.228136882129277</v>
      </c>
      <c r="Q2202" t="s">
        <v>8333</v>
      </c>
      <c r="R2202" t="s">
        <v>8351</v>
      </c>
      <c r="S2202" s="11">
        <f>J2202/86400+DATE(1970,1,1)</f>
        <v>42163.625787037032</v>
      </c>
      <c r="T2202" s="11">
        <f>I2202/86400+DATE(1970,1,1)</f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19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7">
        <f>IF(L2203&gt;0,E2203/L2203,0)</f>
        <v>15.035357142857142</v>
      </c>
      <c r="Q2203" t="s">
        <v>8325</v>
      </c>
      <c r="R2203" t="s">
        <v>8330</v>
      </c>
      <c r="S2203" s="11">
        <f>J2203/86400+DATE(1970,1,1)</f>
        <v>41276.846817129626</v>
      </c>
      <c r="T2203" s="11">
        <f>I2203/86400+DATE(1970,1,1)</f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19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7">
        <f>IF(L2204&gt;0,E2204/L2204,0)</f>
        <v>39.066920943134534</v>
      </c>
      <c r="Q2204" t="s">
        <v>8325</v>
      </c>
      <c r="R2204" t="s">
        <v>8330</v>
      </c>
      <c r="S2204" s="11">
        <f>J2204/86400+DATE(1970,1,1)</f>
        <v>41184.849166666667</v>
      </c>
      <c r="T2204" s="11">
        <f>I2204/86400+DATE(1970,1,1)</f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19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7">
        <f>IF(L2205&gt;0,E2205/L2205,0)</f>
        <v>43.82</v>
      </c>
      <c r="Q2205" t="s">
        <v>8325</v>
      </c>
      <c r="R2205" t="s">
        <v>8330</v>
      </c>
      <c r="S2205" s="11">
        <f>J2205/86400+DATE(1970,1,1)</f>
        <v>42241.85974537037</v>
      </c>
      <c r="T2205" s="11">
        <f>I2205/86400+DATE(1970,1,1)</f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19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7">
        <f>IF(L2206&gt;0,E2206/L2206,0)</f>
        <v>27.301369863013697</v>
      </c>
      <c r="Q2206" t="s">
        <v>8325</v>
      </c>
      <c r="R2206" t="s">
        <v>8330</v>
      </c>
      <c r="S2206" s="11">
        <f>J2206/86400+DATE(1970,1,1)</f>
        <v>41312.311562499999</v>
      </c>
      <c r="T2206" s="11">
        <f>I2206/86400+DATE(1970,1,1)</f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19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7">
        <f>IF(L2207&gt;0,E2207/L2207,0)</f>
        <v>42.222222222222221</v>
      </c>
      <c r="Q2207" t="s">
        <v>8325</v>
      </c>
      <c r="R2207" t="s">
        <v>8330</v>
      </c>
      <c r="S2207" s="11">
        <f>J2207/86400+DATE(1970,1,1)</f>
        <v>41031.821631944447</v>
      </c>
      <c r="T2207" s="11">
        <f>I2207/86400+DATE(1970,1,1)</f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19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7">
        <f>IF(L2208&gt;0,E2208/L2208,0)</f>
        <v>33.235294117647058</v>
      </c>
      <c r="Q2208" t="s">
        <v>8325</v>
      </c>
      <c r="R2208" t="s">
        <v>8330</v>
      </c>
      <c r="S2208" s="11">
        <f>J2208/86400+DATE(1970,1,1)</f>
        <v>40997.257222222222</v>
      </c>
      <c r="T2208" s="11">
        <f>I2208/86400+DATE(1970,1,1)</f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19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7">
        <f>IF(L2209&gt;0,E2209/L2209,0)</f>
        <v>285.71428571428572</v>
      </c>
      <c r="Q2209" t="s">
        <v>8325</v>
      </c>
      <c r="R2209" t="s">
        <v>8330</v>
      </c>
      <c r="S2209" s="11">
        <f>J2209/86400+DATE(1970,1,1)</f>
        <v>41564.194131944445</v>
      </c>
      <c r="T2209" s="11">
        <f>I2209/86400+DATE(1970,1,1)</f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19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7">
        <f>IF(L2210&gt;0,E2210/L2210,0)</f>
        <v>42.333333333333336</v>
      </c>
      <c r="Q2210" t="s">
        <v>8325</v>
      </c>
      <c r="R2210" t="s">
        <v>8330</v>
      </c>
      <c r="S2210" s="11">
        <f>J2210/86400+DATE(1970,1,1)</f>
        <v>40946.882245370369</v>
      </c>
      <c r="T2210" s="11">
        <f>I2210/86400+DATE(1970,1,1)</f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19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7">
        <f>IF(L2211&gt;0,E2211/L2211,0)</f>
        <v>50.266666666666666</v>
      </c>
      <c r="Q2211" t="s">
        <v>8325</v>
      </c>
      <c r="R2211" t="s">
        <v>8330</v>
      </c>
      <c r="S2211" s="11">
        <f>J2211/86400+DATE(1970,1,1)</f>
        <v>41732.479675925926</v>
      </c>
      <c r="T2211" s="11">
        <f>I2211/86400+DATE(1970,1,1)</f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19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7">
        <f>IF(L2212&gt;0,E2212/L2212,0)</f>
        <v>61.902777777777779</v>
      </c>
      <c r="Q2212" t="s">
        <v>8325</v>
      </c>
      <c r="R2212" t="s">
        <v>8330</v>
      </c>
      <c r="S2212" s="11">
        <f>J2212/86400+DATE(1970,1,1)</f>
        <v>40956.066087962965</v>
      </c>
      <c r="T2212" s="11">
        <f>I2212/86400+DATE(1970,1,1)</f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19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7">
        <f>IF(L2213&gt;0,E2213/L2213,0)</f>
        <v>40.75</v>
      </c>
      <c r="Q2213" t="s">
        <v>8325</v>
      </c>
      <c r="R2213" t="s">
        <v>8330</v>
      </c>
      <c r="S2213" s="11">
        <f>J2213/86400+DATE(1970,1,1)</f>
        <v>41716.785011574073</v>
      </c>
      <c r="T2213" s="11">
        <f>I2213/86400+DATE(1970,1,1)</f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19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7">
        <f>IF(L2214&gt;0,E2214/L2214,0)</f>
        <v>55.796747967479675</v>
      </c>
      <c r="Q2214" t="s">
        <v>8325</v>
      </c>
      <c r="R2214" t="s">
        <v>8330</v>
      </c>
      <c r="S2214" s="11">
        <f>J2214/86400+DATE(1970,1,1)</f>
        <v>41548.747418981482</v>
      </c>
      <c r="T2214" s="11">
        <f>I2214/86400+DATE(1970,1,1)</f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19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7">
        <f>IF(L2215&gt;0,E2215/L2215,0)</f>
        <v>10</v>
      </c>
      <c r="Q2215" t="s">
        <v>8325</v>
      </c>
      <c r="R2215" t="s">
        <v>8330</v>
      </c>
      <c r="S2215" s="11">
        <f>J2215/86400+DATE(1970,1,1)</f>
        <v>42109.826145833329</v>
      </c>
      <c r="T2215" s="11">
        <f>I2215/86400+DATE(1970,1,1)</f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19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7">
        <f>IF(L2216&gt;0,E2216/L2216,0)</f>
        <v>73.125416666666666</v>
      </c>
      <c r="Q2216" t="s">
        <v>8325</v>
      </c>
      <c r="R2216" t="s">
        <v>8330</v>
      </c>
      <c r="S2216" s="11">
        <f>J2216/86400+DATE(1970,1,1)</f>
        <v>41646.792222222226</v>
      </c>
      <c r="T2216" s="11">
        <f>I2216/86400+DATE(1970,1,1)</f>
        <v>41676.792222222226</v>
      </c>
    </row>
    <row r="2217" spans="1:20" ht="45" x14ac:dyDescent="0.25">
      <c r="A2217">
        <v>2215</v>
      </c>
      <c r="B2217" s="1" t="s">
        <v>2216</v>
      </c>
      <c r="C2217" s="1" t="s">
        <v>6325</v>
      </c>
      <c r="D2217" s="19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7">
        <f>IF(L2217&gt;0,E2217/L2217,0)</f>
        <v>26.060606060606062</v>
      </c>
      <c r="Q2217" t="s">
        <v>8325</v>
      </c>
      <c r="R2217" t="s">
        <v>8330</v>
      </c>
      <c r="S2217" s="11">
        <f>J2217/86400+DATE(1970,1,1)</f>
        <v>40958.717268518521</v>
      </c>
      <c r="T2217" s="11">
        <f>I2217/86400+DATE(1970,1,1)</f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19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7">
        <f>IF(L2218&gt;0,E2218/L2218,0)</f>
        <v>22.642857142857142</v>
      </c>
      <c r="Q2218" t="s">
        <v>8325</v>
      </c>
      <c r="R2218" t="s">
        <v>8330</v>
      </c>
      <c r="S2218" s="11">
        <f>J2218/86400+DATE(1970,1,1)</f>
        <v>42194.75167824074</v>
      </c>
      <c r="T2218" s="11">
        <f>I2218/86400+DATE(1970,1,1)</f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19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7">
        <f>IF(L2219&gt;0,E2219/L2219,0)</f>
        <v>47.222222222222221</v>
      </c>
      <c r="Q2219" t="s">
        <v>8325</v>
      </c>
      <c r="R2219" t="s">
        <v>8330</v>
      </c>
      <c r="S2219" s="11">
        <f>J2219/86400+DATE(1970,1,1)</f>
        <v>42299.776770833334</v>
      </c>
      <c r="T2219" s="11">
        <f>I2219/86400+DATE(1970,1,1)</f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19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7">
        <f>IF(L2220&gt;0,E2220/L2220,0)</f>
        <v>32.324473684210524</v>
      </c>
      <c r="Q2220" t="s">
        <v>8325</v>
      </c>
      <c r="R2220" t="s">
        <v>8330</v>
      </c>
      <c r="S2220" s="11">
        <f>J2220/86400+DATE(1970,1,1)</f>
        <v>41127.812303240738</v>
      </c>
      <c r="T2220" s="11">
        <f>I2220/86400+DATE(1970,1,1)</f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19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7">
        <f>IF(L2221&gt;0,E2221/L2221,0)</f>
        <v>53.421052631578945</v>
      </c>
      <c r="Q2221" t="s">
        <v>8325</v>
      </c>
      <c r="R2221" t="s">
        <v>8330</v>
      </c>
      <c r="S2221" s="11">
        <f>J2221/86400+DATE(1970,1,1)</f>
        <v>42205.718888888892</v>
      </c>
      <c r="T2221" s="11">
        <f>I2221/86400+DATE(1970,1,1)</f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19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7">
        <f>IF(L2222&gt;0,E2222/L2222,0)</f>
        <v>51.304347826086953</v>
      </c>
      <c r="Q2222" t="s">
        <v>8325</v>
      </c>
      <c r="R2222" t="s">
        <v>8330</v>
      </c>
      <c r="S2222" s="11">
        <f>J2222/86400+DATE(1970,1,1)</f>
        <v>41452.060601851852</v>
      </c>
      <c r="T2222" s="11">
        <f>I2222/86400+DATE(1970,1,1)</f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19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7">
        <f>IF(L2223&gt;0,E2223/L2223,0)</f>
        <v>37.197247706422019</v>
      </c>
      <c r="Q2223" t="s">
        <v>8333</v>
      </c>
      <c r="R2223" t="s">
        <v>8351</v>
      </c>
      <c r="S2223" s="11">
        <f>J2223/86400+DATE(1970,1,1)</f>
        <v>42452.666770833333</v>
      </c>
      <c r="T2223" s="11">
        <f>I2223/86400+DATE(1970,1,1)</f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19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7">
        <f>IF(L2224&gt;0,E2224/L2224,0)</f>
        <v>27.1</v>
      </c>
      <c r="Q2224" t="s">
        <v>8333</v>
      </c>
      <c r="R2224" t="s">
        <v>8351</v>
      </c>
      <c r="S2224" s="11">
        <f>J2224/86400+DATE(1970,1,1)</f>
        <v>40906.787581018521</v>
      </c>
      <c r="T2224" s="11">
        <f>I2224/86400+DATE(1970,1,1)</f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19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7">
        <f>IF(L2225&gt;0,E2225/L2225,0)</f>
        <v>206.31</v>
      </c>
      <c r="Q2225" t="s">
        <v>8333</v>
      </c>
      <c r="R2225" t="s">
        <v>8351</v>
      </c>
      <c r="S2225" s="11">
        <f>J2225/86400+DATE(1970,1,1)</f>
        <v>42152.640833333338</v>
      </c>
      <c r="T2225" s="11">
        <f>I2225/86400+DATE(1970,1,1)</f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19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7">
        <f>IF(L2226&gt;0,E2226/L2226,0)</f>
        <v>82.145270270270274</v>
      </c>
      <c r="Q2226" t="s">
        <v>8333</v>
      </c>
      <c r="R2226" t="s">
        <v>8351</v>
      </c>
      <c r="S2226" s="11">
        <f>J2226/86400+DATE(1970,1,1)</f>
        <v>42644.667534722219</v>
      </c>
      <c r="T2226" s="11">
        <f>I2226/86400+DATE(1970,1,1)</f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19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7">
        <f>IF(L2227&gt;0,E2227/L2227,0)</f>
        <v>164.79651993355483</v>
      </c>
      <c r="Q2227" t="s">
        <v>8333</v>
      </c>
      <c r="R2227" t="s">
        <v>8351</v>
      </c>
      <c r="S2227" s="11">
        <f>J2227/86400+DATE(1970,1,1)</f>
        <v>41873.79184027778</v>
      </c>
      <c r="T2227" s="11">
        <f>I2227/86400+DATE(1970,1,1)</f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19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7">
        <f>IF(L2228&gt;0,E2228/L2228,0)</f>
        <v>60.820280373831778</v>
      </c>
      <c r="Q2228" t="s">
        <v>8333</v>
      </c>
      <c r="R2228" t="s">
        <v>8351</v>
      </c>
      <c r="S2228" s="11">
        <f>J2228/86400+DATE(1970,1,1)</f>
        <v>42381.79886574074</v>
      </c>
      <c r="T2228" s="11">
        <f>I2228/86400+DATE(1970,1,1)</f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19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7">
        <f>IF(L2229&gt;0,E2229/L2229,0)</f>
        <v>67.970099667774093</v>
      </c>
      <c r="Q2229" t="s">
        <v>8333</v>
      </c>
      <c r="R2229" t="s">
        <v>8351</v>
      </c>
      <c r="S2229" s="11">
        <f>J2229/86400+DATE(1970,1,1)</f>
        <v>41561.807349537034</v>
      </c>
      <c r="T2229" s="11">
        <f>I2229/86400+DATE(1970,1,1)</f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19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7">
        <f>IF(L2230&gt;0,E2230/L2230,0)</f>
        <v>81.561805555555551</v>
      </c>
      <c r="Q2230" t="s">
        <v>8333</v>
      </c>
      <c r="R2230" t="s">
        <v>8351</v>
      </c>
      <c r="S2230" s="11">
        <f>J2230/86400+DATE(1970,1,1)</f>
        <v>42202.278194444443</v>
      </c>
      <c r="T2230" s="11">
        <f>I2230/86400+DATE(1970,1,1)</f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19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7">
        <f>IF(L2231&gt;0,E2231/L2231,0)</f>
        <v>25.42547309833024</v>
      </c>
      <c r="Q2231" t="s">
        <v>8333</v>
      </c>
      <c r="R2231" t="s">
        <v>8351</v>
      </c>
      <c r="S2231" s="11">
        <f>J2231/86400+DATE(1970,1,1)</f>
        <v>41484.664247685185</v>
      </c>
      <c r="T2231" s="11">
        <f>I2231/86400+DATE(1970,1,1)</f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19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7">
        <f>IF(L2232&gt;0,E2232/L2232,0)</f>
        <v>21.497991967871485</v>
      </c>
      <c r="Q2232" t="s">
        <v>8333</v>
      </c>
      <c r="R2232" t="s">
        <v>8351</v>
      </c>
      <c r="S2232" s="11">
        <f>J2232/86400+DATE(1970,1,1)</f>
        <v>41724.881099537037</v>
      </c>
      <c r="T2232" s="11">
        <f>I2232/86400+DATE(1970,1,1)</f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19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7">
        <f>IF(L2233&gt;0,E2233/L2233,0)</f>
        <v>27.226630727762803</v>
      </c>
      <c r="Q2233" t="s">
        <v>8333</v>
      </c>
      <c r="R2233" t="s">
        <v>8351</v>
      </c>
      <c r="S2233" s="11">
        <f>J2233/86400+DATE(1970,1,1)</f>
        <v>41423.910891203705</v>
      </c>
      <c r="T2233" s="11">
        <f>I2233/86400+DATE(1970,1,1)</f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19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7">
        <f>IF(L2234&gt;0,E2234/L2234,0)</f>
        <v>25.091093117408906</v>
      </c>
      <c r="Q2234" t="s">
        <v>8333</v>
      </c>
      <c r="R2234" t="s">
        <v>8351</v>
      </c>
      <c r="S2234" s="11">
        <f>J2234/86400+DATE(1970,1,1)</f>
        <v>41806.794074074074</v>
      </c>
      <c r="T2234" s="11">
        <f>I2234/86400+DATE(1970,1,1)</f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19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7">
        <f>IF(L2235&gt;0,E2235/L2235,0)</f>
        <v>21.230179028132991</v>
      </c>
      <c r="Q2235" t="s">
        <v>8333</v>
      </c>
      <c r="R2235" t="s">
        <v>8351</v>
      </c>
      <c r="S2235" s="11">
        <f>J2235/86400+DATE(1970,1,1)</f>
        <v>42331.378923611112</v>
      </c>
      <c r="T2235" s="11">
        <f>I2235/86400+DATE(1970,1,1)</f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19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7">
        <f>IF(L2236&gt;0,E2236/L2236,0)</f>
        <v>41.607142857142854</v>
      </c>
      <c r="Q2236" t="s">
        <v>8333</v>
      </c>
      <c r="R2236" t="s">
        <v>8351</v>
      </c>
      <c r="S2236" s="11">
        <f>J2236/86400+DATE(1970,1,1)</f>
        <v>42710.824618055558</v>
      </c>
      <c r="T2236" s="11">
        <f>I2236/86400+DATE(1970,1,1)</f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19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7">
        <f>IF(L2237&gt;0,E2237/L2237,0)</f>
        <v>135.58503401360545</v>
      </c>
      <c r="Q2237" t="s">
        <v>8333</v>
      </c>
      <c r="R2237" t="s">
        <v>8351</v>
      </c>
      <c r="S2237" s="11">
        <f>J2237/86400+DATE(1970,1,1)</f>
        <v>42062.022118055553</v>
      </c>
      <c r="T2237" s="11">
        <f>I2237/86400+DATE(1970,1,1)</f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19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7">
        <f>IF(L2238&gt;0,E2238/L2238,0)</f>
        <v>22.116176470588236</v>
      </c>
      <c r="Q2238" t="s">
        <v>8333</v>
      </c>
      <c r="R2238" t="s">
        <v>8351</v>
      </c>
      <c r="S2238" s="11">
        <f>J2238/86400+DATE(1970,1,1)</f>
        <v>42371.617164351846</v>
      </c>
      <c r="T2238" s="11">
        <f>I2238/86400+DATE(1970,1,1)</f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19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7">
        <f>IF(L2239&gt;0,E2239/L2239,0)</f>
        <v>64.625635808748726</v>
      </c>
      <c r="Q2239" t="s">
        <v>8333</v>
      </c>
      <c r="R2239" t="s">
        <v>8351</v>
      </c>
      <c r="S2239" s="11">
        <f>J2239/86400+DATE(1970,1,1)</f>
        <v>41915.003275462965</v>
      </c>
      <c r="T2239" s="11">
        <f>I2239/86400+DATE(1970,1,1)</f>
        <v>41955.332638888889</v>
      </c>
    </row>
    <row r="2240" spans="1:20" ht="45" x14ac:dyDescent="0.25">
      <c r="A2240">
        <v>2238</v>
      </c>
      <c r="B2240" s="1" t="s">
        <v>2239</v>
      </c>
      <c r="C2240" s="1" t="s">
        <v>6348</v>
      </c>
      <c r="D2240" s="19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7">
        <f>IF(L2240&gt;0,E2240/L2240,0)</f>
        <v>69.569620253164558</v>
      </c>
      <c r="Q2240" t="s">
        <v>8333</v>
      </c>
      <c r="R2240" t="s">
        <v>8351</v>
      </c>
      <c r="S2240" s="11">
        <f>J2240/86400+DATE(1970,1,1)</f>
        <v>42774.621712962966</v>
      </c>
      <c r="T2240" s="11">
        <f>I2240/86400+DATE(1970,1,1)</f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19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7">
        <f>IF(L2241&gt;0,E2241/L2241,0)</f>
        <v>75.133028169014082</v>
      </c>
      <c r="Q2241" t="s">
        <v>8333</v>
      </c>
      <c r="R2241" t="s">
        <v>8351</v>
      </c>
      <c r="S2241" s="11">
        <f>J2241/86400+DATE(1970,1,1)</f>
        <v>41572.958495370374</v>
      </c>
      <c r="T2241" s="11">
        <f>I2241/86400+DATE(1970,1,1)</f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19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7">
        <f>IF(L2242&gt;0,E2242/L2242,0)</f>
        <v>140.97916666666666</v>
      </c>
      <c r="Q2242" t="s">
        <v>8333</v>
      </c>
      <c r="R2242" t="s">
        <v>8351</v>
      </c>
      <c r="S2242" s="11">
        <f>J2242/86400+DATE(1970,1,1)</f>
        <v>42452.825740740736</v>
      </c>
      <c r="T2242" s="11">
        <f>I2242/86400+DATE(1970,1,1)</f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19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7">
        <f>IF(L2243&gt;0,E2243/L2243,0)</f>
        <v>49.472392638036808</v>
      </c>
      <c r="Q2243" t="s">
        <v>8333</v>
      </c>
      <c r="R2243" t="s">
        <v>8351</v>
      </c>
      <c r="S2243" s="11">
        <f>J2243/86400+DATE(1970,1,1)</f>
        <v>42766.827546296292</v>
      </c>
      <c r="T2243" s="11">
        <f>I2243/86400+DATE(1970,1,1)</f>
        <v>42796.827546296292</v>
      </c>
    </row>
    <row r="2244" spans="1:20" ht="45" x14ac:dyDescent="0.25">
      <c r="A2244">
        <v>2242</v>
      </c>
      <c r="B2244" s="1" t="s">
        <v>2243</v>
      </c>
      <c r="C2244" s="1" t="s">
        <v>6352</v>
      </c>
      <c r="D2244" s="19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7">
        <f>IF(L2244&gt;0,E2244/L2244,0)</f>
        <v>53.865251485148519</v>
      </c>
      <c r="Q2244" t="s">
        <v>8333</v>
      </c>
      <c r="R2244" t="s">
        <v>8351</v>
      </c>
      <c r="S2244" s="11">
        <f>J2244/86400+DATE(1970,1,1)</f>
        <v>41569.575613425928</v>
      </c>
      <c r="T2244" s="11">
        <f>I2244/86400+DATE(1970,1,1)</f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19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7">
        <f>IF(L2245&gt;0,E2245/L2245,0)</f>
        <v>4.5712530712530715</v>
      </c>
      <c r="Q2245" t="s">
        <v>8333</v>
      </c>
      <c r="R2245" t="s">
        <v>8351</v>
      </c>
      <c r="S2245" s="11">
        <f>J2245/86400+DATE(1970,1,1)</f>
        <v>42800.751041666663</v>
      </c>
      <c r="T2245" s="11">
        <f>I2245/86400+DATE(1970,1,1)</f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19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7">
        <f>IF(L2246&gt;0,E2246/L2246,0)</f>
        <v>65.00344827586207</v>
      </c>
      <c r="Q2246" t="s">
        <v>8333</v>
      </c>
      <c r="R2246" t="s">
        <v>8351</v>
      </c>
      <c r="S2246" s="11">
        <f>J2246/86400+DATE(1970,1,1)</f>
        <v>42647.818819444445</v>
      </c>
      <c r="T2246" s="11">
        <f>I2246/86400+DATE(1970,1,1)</f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19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7">
        <f>IF(L2247&gt;0,E2247/L2247,0)</f>
        <v>53.475252525252522</v>
      </c>
      <c r="Q2247" t="s">
        <v>8333</v>
      </c>
      <c r="R2247" t="s">
        <v>8351</v>
      </c>
      <c r="S2247" s="11">
        <f>J2247/86400+DATE(1970,1,1)</f>
        <v>41660.70853009259</v>
      </c>
      <c r="T2247" s="11">
        <f>I2247/86400+DATE(1970,1,1)</f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19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7">
        <f>IF(L2248&gt;0,E2248/L2248,0)</f>
        <v>43.912280701754383</v>
      </c>
      <c r="Q2248" t="s">
        <v>8333</v>
      </c>
      <c r="R2248" t="s">
        <v>8351</v>
      </c>
      <c r="S2248" s="11">
        <f>J2248/86400+DATE(1970,1,1)</f>
        <v>42221.79178240741</v>
      </c>
      <c r="T2248" s="11">
        <f>I2248/86400+DATE(1970,1,1)</f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19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7">
        <f>IF(L2249&gt;0,E2249/L2249,0)</f>
        <v>50.852631578947367</v>
      </c>
      <c r="Q2249" t="s">
        <v>8333</v>
      </c>
      <c r="R2249" t="s">
        <v>8351</v>
      </c>
      <c r="S2249" s="11">
        <f>J2249/86400+DATE(1970,1,1)</f>
        <v>42200.666261574079</v>
      </c>
      <c r="T2249" s="11">
        <f>I2249/86400+DATE(1970,1,1)</f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19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7">
        <f>IF(L2250&gt;0,E2250/L2250,0)</f>
        <v>58.6328125</v>
      </c>
      <c r="Q2250" t="s">
        <v>8333</v>
      </c>
      <c r="R2250" t="s">
        <v>8351</v>
      </c>
      <c r="S2250" s="11">
        <f>J2250/86400+DATE(1970,1,1)</f>
        <v>42688.875902777778</v>
      </c>
      <c r="T2250" s="11">
        <f>I2250/86400+DATE(1970,1,1)</f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19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7">
        <f>IF(L2251&gt;0,E2251/L2251,0)</f>
        <v>32.81666666666667</v>
      </c>
      <c r="Q2251" t="s">
        <v>8333</v>
      </c>
      <c r="R2251" t="s">
        <v>8351</v>
      </c>
      <c r="S2251" s="11">
        <f>J2251/86400+DATE(1970,1,1)</f>
        <v>41336.703298611115</v>
      </c>
      <c r="T2251" s="11">
        <f>I2251/86400+DATE(1970,1,1)</f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19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7">
        <f>IF(L2252&gt;0,E2252/L2252,0)</f>
        <v>426.93169877408059</v>
      </c>
      <c r="Q2252" t="s">
        <v>8333</v>
      </c>
      <c r="R2252" t="s">
        <v>8351</v>
      </c>
      <c r="S2252" s="11">
        <f>J2252/86400+DATE(1970,1,1)</f>
        <v>42677.005474537036</v>
      </c>
      <c r="T2252" s="11">
        <f>I2252/86400+DATE(1970,1,1)</f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19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7">
        <f>IF(L2253&gt;0,E2253/L2253,0)</f>
        <v>23.808729166666669</v>
      </c>
      <c r="Q2253" t="s">
        <v>8333</v>
      </c>
      <c r="R2253" t="s">
        <v>8351</v>
      </c>
      <c r="S2253" s="11">
        <f>J2253/86400+DATE(1970,1,1)</f>
        <v>41846.34579861111</v>
      </c>
      <c r="T2253" s="11">
        <f>I2253/86400+DATE(1970,1,1)</f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19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7">
        <f>IF(L2254&gt;0,E2254/L2254,0)</f>
        <v>98.413654618473899</v>
      </c>
      <c r="Q2254" t="s">
        <v>8333</v>
      </c>
      <c r="R2254" t="s">
        <v>8351</v>
      </c>
      <c r="S2254" s="11">
        <f>J2254/86400+DATE(1970,1,1)</f>
        <v>42573.327986111108</v>
      </c>
      <c r="T2254" s="11">
        <f>I2254/86400+DATE(1970,1,1)</f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19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7">
        <f>IF(L2255&gt;0,E2255/L2255,0)</f>
        <v>107.32142857142857</v>
      </c>
      <c r="Q2255" t="s">
        <v>8333</v>
      </c>
      <c r="R2255" t="s">
        <v>8351</v>
      </c>
      <c r="S2255" s="11">
        <f>J2255/86400+DATE(1970,1,1)</f>
        <v>42296.631331018521</v>
      </c>
      <c r="T2255" s="11">
        <f>I2255/86400+DATE(1970,1,1)</f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19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7">
        <f>IF(L2256&gt;0,E2256/L2256,0)</f>
        <v>11.67005076142132</v>
      </c>
      <c r="Q2256" t="s">
        <v>8333</v>
      </c>
      <c r="R2256" t="s">
        <v>8351</v>
      </c>
      <c r="S2256" s="11">
        <f>J2256/86400+DATE(1970,1,1)</f>
        <v>42752.647777777776</v>
      </c>
      <c r="T2256" s="11">
        <f>I2256/86400+DATE(1970,1,1)</f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19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7">
        <f>IF(L2257&gt;0,E2257/L2257,0)</f>
        <v>41.782287822878232</v>
      </c>
      <c r="Q2257" t="s">
        <v>8333</v>
      </c>
      <c r="R2257" t="s">
        <v>8351</v>
      </c>
      <c r="S2257" s="11">
        <f>J2257/86400+DATE(1970,1,1)</f>
        <v>42467.951979166668</v>
      </c>
      <c r="T2257" s="11">
        <f>I2257/86400+DATE(1970,1,1)</f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19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7">
        <f>IF(L2258&gt;0,E2258/L2258,0)</f>
        <v>21.38</v>
      </c>
      <c r="Q2258" t="s">
        <v>8333</v>
      </c>
      <c r="R2258" t="s">
        <v>8351</v>
      </c>
      <c r="S2258" s="11">
        <f>J2258/86400+DATE(1970,1,1)</f>
        <v>42682.451921296291</v>
      </c>
      <c r="T2258" s="11">
        <f>I2258/86400+DATE(1970,1,1)</f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19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7">
        <f>IF(L2259&gt;0,E2259/L2259,0)</f>
        <v>94.103550295857985</v>
      </c>
      <c r="Q2259" t="s">
        <v>8333</v>
      </c>
      <c r="R2259" t="s">
        <v>8351</v>
      </c>
      <c r="S2259" s="11">
        <f>J2259/86400+DATE(1970,1,1)</f>
        <v>42505.936678240745</v>
      </c>
      <c r="T2259" s="11">
        <f>I2259/86400+DATE(1970,1,1)</f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19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7">
        <f>IF(L2260&gt;0,E2260/L2260,0)</f>
        <v>15.721951219512196</v>
      </c>
      <c r="Q2260" t="s">
        <v>8333</v>
      </c>
      <c r="R2260" t="s">
        <v>8351</v>
      </c>
      <c r="S2260" s="11">
        <f>J2260/86400+DATE(1970,1,1)</f>
        <v>42136.75100694444</v>
      </c>
      <c r="T2260" s="11">
        <f>I2260/86400+DATE(1970,1,1)</f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19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7">
        <f>IF(L2261&gt;0,E2261/L2261,0)</f>
        <v>90.635922330097088</v>
      </c>
      <c r="Q2261" t="s">
        <v>8333</v>
      </c>
      <c r="R2261" t="s">
        <v>8351</v>
      </c>
      <c r="S2261" s="11">
        <f>J2261/86400+DATE(1970,1,1)</f>
        <v>42702.804814814815</v>
      </c>
      <c r="T2261" s="11">
        <f>I2261/86400+DATE(1970,1,1)</f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19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7">
        <f>IF(L2262&gt;0,E2262/L2262,0)</f>
        <v>97.297619047619051</v>
      </c>
      <c r="Q2262" t="s">
        <v>8333</v>
      </c>
      <c r="R2262" t="s">
        <v>8351</v>
      </c>
      <c r="S2262" s="11">
        <f>J2262/86400+DATE(1970,1,1)</f>
        <v>41695.016782407409</v>
      </c>
      <c r="T2262" s="11">
        <f>I2262/86400+DATE(1970,1,1)</f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19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7">
        <f>IF(L2263&gt;0,E2263/L2263,0)</f>
        <v>37.11904761904762</v>
      </c>
      <c r="Q2263" t="s">
        <v>8333</v>
      </c>
      <c r="R2263" t="s">
        <v>8351</v>
      </c>
      <c r="S2263" s="11">
        <f>J2263/86400+DATE(1970,1,1)</f>
        <v>42759.724768518514</v>
      </c>
      <c r="T2263" s="11">
        <f>I2263/86400+DATE(1970,1,1)</f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19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7">
        <f>IF(L2264&gt;0,E2264/L2264,0)</f>
        <v>28.104972375690608</v>
      </c>
      <c r="Q2264" t="s">
        <v>8333</v>
      </c>
      <c r="R2264" t="s">
        <v>8351</v>
      </c>
      <c r="S2264" s="11">
        <f>J2264/86400+DATE(1970,1,1)</f>
        <v>41926.585162037038</v>
      </c>
      <c r="T2264" s="11">
        <f>I2264/86400+DATE(1970,1,1)</f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19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7">
        <f>IF(L2265&gt;0,E2265/L2265,0)</f>
        <v>144.43333333333334</v>
      </c>
      <c r="Q2265" t="s">
        <v>8333</v>
      </c>
      <c r="R2265" t="s">
        <v>8351</v>
      </c>
      <c r="S2265" s="11">
        <f>J2265/86400+DATE(1970,1,1)</f>
        <v>42014.832326388889</v>
      </c>
      <c r="T2265" s="11">
        <f>I2265/86400+DATE(1970,1,1)</f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19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7">
        <f>IF(L2266&gt;0,E2266/L2266,0)</f>
        <v>24.274157303370785</v>
      </c>
      <c r="Q2266" t="s">
        <v>8333</v>
      </c>
      <c r="R2266" t="s">
        <v>8351</v>
      </c>
      <c r="S2266" s="11">
        <f>J2266/86400+DATE(1970,1,1)</f>
        <v>42496.582337962958</v>
      </c>
      <c r="T2266" s="11">
        <f>I2266/86400+DATE(1970,1,1)</f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19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7">
        <f>IF(L2267&gt;0,E2267/L2267,0)</f>
        <v>35.117647058823529</v>
      </c>
      <c r="Q2267" t="s">
        <v>8333</v>
      </c>
      <c r="R2267" t="s">
        <v>8351</v>
      </c>
      <c r="S2267" s="11">
        <f>J2267/86400+DATE(1970,1,1)</f>
        <v>42689.853090277778</v>
      </c>
      <c r="T2267" s="11">
        <f>I2267/86400+DATE(1970,1,1)</f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19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7">
        <f>IF(L2268&gt;0,E2268/L2268,0)</f>
        <v>24.762886597938145</v>
      </c>
      <c r="Q2268" t="s">
        <v>8333</v>
      </c>
      <c r="R2268" t="s">
        <v>8351</v>
      </c>
      <c r="S2268" s="11">
        <f>J2268/86400+DATE(1970,1,1)</f>
        <v>42469.874907407408</v>
      </c>
      <c r="T2268" s="11">
        <f>I2268/86400+DATE(1970,1,1)</f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19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7">
        <f>IF(L2269&gt;0,E2269/L2269,0)</f>
        <v>188.37871287128712</v>
      </c>
      <c r="Q2269" t="s">
        <v>8333</v>
      </c>
      <c r="R2269" t="s">
        <v>8351</v>
      </c>
      <c r="S2269" s="11">
        <f>J2269/86400+DATE(1970,1,1)</f>
        <v>41968.829826388886</v>
      </c>
      <c r="T2269" s="11">
        <f>I2269/86400+DATE(1970,1,1)</f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19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7">
        <f>IF(L2270&gt;0,E2270/L2270,0)</f>
        <v>148.08247422680412</v>
      </c>
      <c r="Q2270" t="s">
        <v>8333</v>
      </c>
      <c r="R2270" t="s">
        <v>8351</v>
      </c>
      <c r="S2270" s="11">
        <f>J2270/86400+DATE(1970,1,1)</f>
        <v>42776.082349537042</v>
      </c>
      <c r="T2270" s="11">
        <f>I2270/86400+DATE(1970,1,1)</f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19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7">
        <f>IF(L2271&gt;0,E2271/L2271,0)</f>
        <v>49.934589800443462</v>
      </c>
      <c r="Q2271" t="s">
        <v>8333</v>
      </c>
      <c r="R2271" t="s">
        <v>8351</v>
      </c>
      <c r="S2271" s="11">
        <f>J2271/86400+DATE(1970,1,1)</f>
        <v>42776.704432870371</v>
      </c>
      <c r="T2271" s="11">
        <f>I2271/86400+DATE(1970,1,1)</f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19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7">
        <f>IF(L2272&gt;0,E2272/L2272,0)</f>
        <v>107.82155688622754</v>
      </c>
      <c r="Q2272" t="s">
        <v>8333</v>
      </c>
      <c r="R2272" t="s">
        <v>8351</v>
      </c>
      <c r="S2272" s="11">
        <f>J2272/86400+DATE(1970,1,1)</f>
        <v>42725.869363425925</v>
      </c>
      <c r="T2272" s="11">
        <f>I2272/86400+DATE(1970,1,1)</f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19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7">
        <f>IF(L2273&gt;0,E2273/L2273,0)</f>
        <v>42.63403614457831</v>
      </c>
      <c r="Q2273" t="s">
        <v>8333</v>
      </c>
      <c r="R2273" t="s">
        <v>8351</v>
      </c>
      <c r="S2273" s="11">
        <f>J2273/86400+DATE(1970,1,1)</f>
        <v>42684.000046296293</v>
      </c>
      <c r="T2273" s="11">
        <f>I2273/86400+DATE(1970,1,1)</f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19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7">
        <f>IF(L2274&gt;0,E2274/L2274,0)</f>
        <v>14.370762711864407</v>
      </c>
      <c r="Q2274" t="s">
        <v>8333</v>
      </c>
      <c r="R2274" t="s">
        <v>8351</v>
      </c>
      <c r="S2274" s="11">
        <f>J2274/86400+DATE(1970,1,1)</f>
        <v>42315.699490740742</v>
      </c>
      <c r="T2274" s="11">
        <f>I2274/86400+DATE(1970,1,1)</f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19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7">
        <f>IF(L2275&gt;0,E2275/L2275,0)</f>
        <v>37.476190476190474</v>
      </c>
      <c r="Q2275" t="s">
        <v>8333</v>
      </c>
      <c r="R2275" t="s">
        <v>8351</v>
      </c>
      <c r="S2275" s="11">
        <f>J2275/86400+DATE(1970,1,1)</f>
        <v>42781.549097222218</v>
      </c>
      <c r="T2275" s="11">
        <f>I2275/86400+DATE(1970,1,1)</f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19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7">
        <f>IF(L2276&gt;0,E2276/L2276,0)</f>
        <v>30.202020202020201</v>
      </c>
      <c r="Q2276" t="s">
        <v>8333</v>
      </c>
      <c r="R2276" t="s">
        <v>8351</v>
      </c>
      <c r="S2276" s="11">
        <f>J2276/86400+DATE(1970,1,1)</f>
        <v>41663.500659722224</v>
      </c>
      <c r="T2276" s="11">
        <f>I2276/86400+DATE(1970,1,1)</f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19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7">
        <f>IF(L2277&gt;0,E2277/L2277,0)</f>
        <v>33.550632911392405</v>
      </c>
      <c r="Q2277" t="s">
        <v>8333</v>
      </c>
      <c r="R2277" t="s">
        <v>8351</v>
      </c>
      <c r="S2277" s="11">
        <f>J2277/86400+DATE(1970,1,1)</f>
        <v>41965.616655092592</v>
      </c>
      <c r="T2277" s="11">
        <f>I2277/86400+DATE(1970,1,1)</f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19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7">
        <f>IF(L2278&gt;0,E2278/L2278,0)</f>
        <v>64.74666666666667</v>
      </c>
      <c r="Q2278" t="s">
        <v>8333</v>
      </c>
      <c r="R2278" t="s">
        <v>8351</v>
      </c>
      <c r="S2278" s="11">
        <f>J2278/86400+DATE(1970,1,1)</f>
        <v>41614.651493055557</v>
      </c>
      <c r="T2278" s="11">
        <f>I2278/86400+DATE(1970,1,1)</f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19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7">
        <f>IF(L2279&gt;0,E2279/L2279,0)</f>
        <v>57.932367149758456</v>
      </c>
      <c r="Q2279" t="s">
        <v>8333</v>
      </c>
      <c r="R2279" t="s">
        <v>8351</v>
      </c>
      <c r="S2279" s="11">
        <f>J2279/86400+DATE(1970,1,1)</f>
        <v>40936.678506944445</v>
      </c>
      <c r="T2279" s="11">
        <f>I2279/86400+DATE(1970,1,1)</f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19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7">
        <f>IF(L2280&gt;0,E2280/L2280,0)</f>
        <v>53.078431372549019</v>
      </c>
      <c r="Q2280" t="s">
        <v>8333</v>
      </c>
      <c r="R2280" t="s">
        <v>8351</v>
      </c>
      <c r="S2280" s="11">
        <f>J2280/86400+DATE(1970,1,1)</f>
        <v>42338.709108796298</v>
      </c>
      <c r="T2280" s="11">
        <f>I2280/86400+DATE(1970,1,1)</f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19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7">
        <f>IF(L2281&gt;0,E2281/L2281,0)</f>
        <v>48.0625</v>
      </c>
      <c r="Q2281" t="s">
        <v>8333</v>
      </c>
      <c r="R2281" t="s">
        <v>8351</v>
      </c>
      <c r="S2281" s="11">
        <f>J2281/86400+DATE(1970,1,1)</f>
        <v>42020.806701388894</v>
      </c>
      <c r="T2281" s="11">
        <f>I2281/86400+DATE(1970,1,1)</f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19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7">
        <f>IF(L2282&gt;0,E2282/L2282,0)</f>
        <v>82.396874999999994</v>
      </c>
      <c r="Q2282" t="s">
        <v>8333</v>
      </c>
      <c r="R2282" t="s">
        <v>8351</v>
      </c>
      <c r="S2282" s="11">
        <f>J2282/86400+DATE(1970,1,1)</f>
        <v>42234.624895833331</v>
      </c>
      <c r="T2282" s="11">
        <f>I2282/86400+DATE(1970,1,1)</f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19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7">
        <f>IF(L2283&gt;0,E2283/L2283,0)</f>
        <v>50.454545454545453</v>
      </c>
      <c r="Q2283" t="s">
        <v>8325</v>
      </c>
      <c r="R2283" t="s">
        <v>8326</v>
      </c>
      <c r="S2283" s="11">
        <f>J2283/86400+DATE(1970,1,1)</f>
        <v>40687.285844907405</v>
      </c>
      <c r="T2283" s="11">
        <f>I2283/86400+DATE(1970,1,1)</f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19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7">
        <f>IF(L2284&gt;0,E2284/L2284,0)</f>
        <v>115.83333333333333</v>
      </c>
      <c r="Q2284" t="s">
        <v>8325</v>
      </c>
      <c r="R2284" t="s">
        <v>8326</v>
      </c>
      <c r="S2284" s="11">
        <f>J2284/86400+DATE(1970,1,1)</f>
        <v>42323.17460648148</v>
      </c>
      <c r="T2284" s="11">
        <f>I2284/86400+DATE(1970,1,1)</f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19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7">
        <f>IF(L2285&gt;0,E2285/L2285,0)</f>
        <v>63.03458333333333</v>
      </c>
      <c r="Q2285" t="s">
        <v>8325</v>
      </c>
      <c r="R2285" t="s">
        <v>8326</v>
      </c>
      <c r="S2285" s="11">
        <f>J2285/86400+DATE(1970,1,1)</f>
        <v>40978.125046296293</v>
      </c>
      <c r="T2285" s="11">
        <f>I2285/86400+DATE(1970,1,1)</f>
        <v>41038.083379629628</v>
      </c>
    </row>
    <row r="2286" spans="1:20" ht="45" x14ac:dyDescent="0.25">
      <c r="A2286">
        <v>2284</v>
      </c>
      <c r="B2286" s="1" t="s">
        <v>2285</v>
      </c>
      <c r="C2286" s="1" t="s">
        <v>6394</v>
      </c>
      <c r="D2286" s="19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7">
        <f>IF(L2286&gt;0,E2286/L2286,0)</f>
        <v>108.02152542372882</v>
      </c>
      <c r="Q2286" t="s">
        <v>8325</v>
      </c>
      <c r="R2286" t="s">
        <v>8326</v>
      </c>
      <c r="S2286" s="11">
        <f>J2286/86400+DATE(1970,1,1)</f>
        <v>40585.796817129631</v>
      </c>
      <c r="T2286" s="11">
        <f>I2286/86400+DATE(1970,1,1)</f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19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7">
        <f>IF(L2287&gt;0,E2287/L2287,0)</f>
        <v>46.088607594936711</v>
      </c>
      <c r="Q2287" t="s">
        <v>8325</v>
      </c>
      <c r="R2287" t="s">
        <v>8326</v>
      </c>
      <c r="S2287" s="11">
        <f>J2287/86400+DATE(1970,1,1)</f>
        <v>41059.185682870375</v>
      </c>
      <c r="T2287" s="11">
        <f>I2287/86400+DATE(1970,1,1)</f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19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7">
        <f>IF(L2288&gt;0,E2288/L2288,0)</f>
        <v>107.21428571428571</v>
      </c>
      <c r="Q2288" t="s">
        <v>8325</v>
      </c>
      <c r="R2288" t="s">
        <v>8326</v>
      </c>
      <c r="S2288" s="11">
        <f>J2288/86400+DATE(1970,1,1)</f>
        <v>41494.963587962964</v>
      </c>
      <c r="T2288" s="11">
        <f>I2288/86400+DATE(1970,1,1)</f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19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7">
        <f>IF(L2289&gt;0,E2289/L2289,0)</f>
        <v>50.9338679245283</v>
      </c>
      <c r="Q2289" t="s">
        <v>8325</v>
      </c>
      <c r="R2289" t="s">
        <v>8326</v>
      </c>
      <c r="S2289" s="11">
        <f>J2289/86400+DATE(1970,1,1)</f>
        <v>41792.667361111111</v>
      </c>
      <c r="T2289" s="11">
        <f>I2289/86400+DATE(1970,1,1)</f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19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7">
        <f>IF(L2290&gt;0,E2290/L2290,0)</f>
        <v>40.04</v>
      </c>
      <c r="Q2290" t="s">
        <v>8325</v>
      </c>
      <c r="R2290" t="s">
        <v>8326</v>
      </c>
      <c r="S2290" s="11">
        <f>J2290/86400+DATE(1970,1,1)</f>
        <v>41067.827418981484</v>
      </c>
      <c r="T2290" s="11">
        <f>I2290/86400+DATE(1970,1,1)</f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19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7">
        <f>IF(L2291&gt;0,E2291/L2291,0)</f>
        <v>64.44</v>
      </c>
      <c r="Q2291" t="s">
        <v>8325</v>
      </c>
      <c r="R2291" t="s">
        <v>8326</v>
      </c>
      <c r="S2291" s="11">
        <f>J2291/86400+DATE(1970,1,1)</f>
        <v>41571.998379629629</v>
      </c>
      <c r="T2291" s="11">
        <f>I2291/86400+DATE(1970,1,1)</f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19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7">
        <f>IF(L2292&gt;0,E2292/L2292,0)</f>
        <v>53.827586206896555</v>
      </c>
      <c r="Q2292" t="s">
        <v>8325</v>
      </c>
      <c r="R2292" t="s">
        <v>8326</v>
      </c>
      <c r="S2292" s="11">
        <f>J2292/86400+DATE(1970,1,1)</f>
        <v>40070.253819444442</v>
      </c>
      <c r="T2292" s="11">
        <f>I2292/86400+DATE(1970,1,1)</f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19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7">
        <f>IF(L2293&gt;0,E2293/L2293,0)</f>
        <v>100.46511627906976</v>
      </c>
      <c r="Q2293" t="s">
        <v>8325</v>
      </c>
      <c r="R2293" t="s">
        <v>8326</v>
      </c>
      <c r="S2293" s="11">
        <f>J2293/86400+DATE(1970,1,1)</f>
        <v>40987.977060185185</v>
      </c>
      <c r="T2293" s="11">
        <f>I2293/86400+DATE(1970,1,1)</f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19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7">
        <f>IF(L2294&gt;0,E2294/L2294,0)</f>
        <v>46.630652173913049</v>
      </c>
      <c r="Q2294" t="s">
        <v>8325</v>
      </c>
      <c r="R2294" t="s">
        <v>8326</v>
      </c>
      <c r="S2294" s="11">
        <f>J2294/86400+DATE(1970,1,1)</f>
        <v>40987.697638888887</v>
      </c>
      <c r="T2294" s="11">
        <f>I2294/86400+DATE(1970,1,1)</f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19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7">
        <f>IF(L2295&gt;0,E2295/L2295,0)</f>
        <v>34.074074074074076</v>
      </c>
      <c r="Q2295" t="s">
        <v>8325</v>
      </c>
      <c r="R2295" t="s">
        <v>8326</v>
      </c>
      <c r="S2295" s="11">
        <f>J2295/86400+DATE(1970,1,1)</f>
        <v>41151.708321759259</v>
      </c>
      <c r="T2295" s="11">
        <f>I2295/86400+DATE(1970,1,1)</f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19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7">
        <f>IF(L2296&gt;0,E2296/L2296,0)</f>
        <v>65.214642857142863</v>
      </c>
      <c r="Q2296" t="s">
        <v>8325</v>
      </c>
      <c r="R2296" t="s">
        <v>8326</v>
      </c>
      <c r="S2296" s="11">
        <f>J2296/86400+DATE(1970,1,1)</f>
        <v>41264.72314814815</v>
      </c>
      <c r="T2296" s="11">
        <f>I2296/86400+DATE(1970,1,1)</f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19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7">
        <f>IF(L2297&gt;0,E2297/L2297,0)</f>
        <v>44.205882352941174</v>
      </c>
      <c r="Q2297" t="s">
        <v>8325</v>
      </c>
      <c r="R2297" t="s">
        <v>8326</v>
      </c>
      <c r="S2297" s="11">
        <f>J2297/86400+DATE(1970,1,1)</f>
        <v>41270.954351851848</v>
      </c>
      <c r="T2297" s="11">
        <f>I2297/86400+DATE(1970,1,1)</f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19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7">
        <f>IF(L2298&gt;0,E2298/L2298,0)</f>
        <v>71.965517241379317</v>
      </c>
      <c r="Q2298" t="s">
        <v>8325</v>
      </c>
      <c r="R2298" t="s">
        <v>8326</v>
      </c>
      <c r="S2298" s="11">
        <f>J2298/86400+DATE(1970,1,1)</f>
        <v>40927.731782407405</v>
      </c>
      <c r="T2298" s="11">
        <f>I2298/86400+DATE(1970,1,1)</f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19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7">
        <f>IF(L2299&gt;0,E2299/L2299,0)</f>
        <v>52.94736842105263</v>
      </c>
      <c r="Q2299" t="s">
        <v>8325</v>
      </c>
      <c r="R2299" t="s">
        <v>8326</v>
      </c>
      <c r="S2299" s="11">
        <f>J2299/86400+DATE(1970,1,1)</f>
        <v>40948.042233796295</v>
      </c>
      <c r="T2299" s="11">
        <f>I2299/86400+DATE(1970,1,1)</f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19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7">
        <f>IF(L2300&gt;0,E2300/L2300,0)</f>
        <v>109.45138888888889</v>
      </c>
      <c r="Q2300" t="s">
        <v>8325</v>
      </c>
      <c r="R2300" t="s">
        <v>8326</v>
      </c>
      <c r="S2300" s="11">
        <f>J2300/86400+DATE(1970,1,1)</f>
        <v>41694.84065972222</v>
      </c>
      <c r="T2300" s="11">
        <f>I2300/86400+DATE(1970,1,1)</f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19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7">
        <f>IF(L2301&gt;0,E2301/L2301,0)</f>
        <v>75.035714285714292</v>
      </c>
      <c r="Q2301" t="s">
        <v>8325</v>
      </c>
      <c r="R2301" t="s">
        <v>8326</v>
      </c>
      <c r="S2301" s="11">
        <f>J2301/86400+DATE(1970,1,1)</f>
        <v>40565.032511574071</v>
      </c>
      <c r="T2301" s="11">
        <f>I2301/86400+DATE(1970,1,1)</f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19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7">
        <f>IF(L2302&gt;0,E2302/L2302,0)</f>
        <v>115.71428571428571</v>
      </c>
      <c r="Q2302" t="s">
        <v>8325</v>
      </c>
      <c r="R2302" t="s">
        <v>8326</v>
      </c>
      <c r="S2302" s="11">
        <f>J2302/86400+DATE(1970,1,1)</f>
        <v>41074.727037037039</v>
      </c>
      <c r="T2302" s="11">
        <f>I2302/86400+DATE(1970,1,1)</f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19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7">
        <f>IF(L2303&gt;0,E2303/L2303,0)</f>
        <v>31.659810426540286</v>
      </c>
      <c r="Q2303" t="s">
        <v>8325</v>
      </c>
      <c r="R2303" t="s">
        <v>8329</v>
      </c>
      <c r="S2303" s="11">
        <f>J2303/86400+DATE(1970,1,1)</f>
        <v>41416.146944444445</v>
      </c>
      <c r="T2303" s="11">
        <f>I2303/86400+DATE(1970,1,1)</f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19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7">
        <f>IF(L2304&gt;0,E2304/L2304,0)</f>
        <v>46.176470588235297</v>
      </c>
      <c r="Q2304" t="s">
        <v>8325</v>
      </c>
      <c r="R2304" t="s">
        <v>8329</v>
      </c>
      <c r="S2304" s="11">
        <f>J2304/86400+DATE(1970,1,1)</f>
        <v>41605.868449074071</v>
      </c>
      <c r="T2304" s="11">
        <f>I2304/86400+DATE(1970,1,1)</f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19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7">
        <f>IF(L2305&gt;0,E2305/L2305,0)</f>
        <v>68.481650485436887</v>
      </c>
      <c r="Q2305" t="s">
        <v>8325</v>
      </c>
      <c r="R2305" t="s">
        <v>8329</v>
      </c>
      <c r="S2305" s="11">
        <f>J2305/86400+DATE(1970,1,1)</f>
        <v>40850.111064814817</v>
      </c>
      <c r="T2305" s="11">
        <f>I2305/86400+DATE(1970,1,1)</f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19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7">
        <f>IF(L2306&gt;0,E2306/L2306,0)</f>
        <v>53.469203539823013</v>
      </c>
      <c r="Q2306" t="s">
        <v>8325</v>
      </c>
      <c r="R2306" t="s">
        <v>8329</v>
      </c>
      <c r="S2306" s="11">
        <f>J2306/86400+DATE(1970,1,1)</f>
        <v>40502.815868055557</v>
      </c>
      <c r="T2306" s="11">
        <f>I2306/86400+DATE(1970,1,1)</f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19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7">
        <f>IF(L2307&gt;0,E2307/L2307,0)</f>
        <v>109.10778443113773</v>
      </c>
      <c r="Q2307" t="s">
        <v>8325</v>
      </c>
      <c r="R2307" t="s">
        <v>8329</v>
      </c>
      <c r="S2307" s="11">
        <f>J2307/86400+DATE(1970,1,1)</f>
        <v>41834.695277777777</v>
      </c>
      <c r="T2307" s="11">
        <f>I2307/86400+DATE(1970,1,1)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19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7">
        <f>IF(L2308&gt;0,E2308/L2308,0)</f>
        <v>51.185616438356163</v>
      </c>
      <c r="Q2308" t="s">
        <v>8325</v>
      </c>
      <c r="R2308" t="s">
        <v>8329</v>
      </c>
      <c r="S2308" s="11">
        <f>J2308/86400+DATE(1970,1,1)</f>
        <v>40948.16815972222</v>
      </c>
      <c r="T2308" s="11">
        <f>I2308/86400+DATE(1970,1,1)</f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19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7">
        <f>IF(L2309&gt;0,E2309/L2309,0)</f>
        <v>27.936800000000002</v>
      </c>
      <c r="Q2309" t="s">
        <v>8325</v>
      </c>
      <c r="R2309" t="s">
        <v>8329</v>
      </c>
      <c r="S2309" s="11">
        <f>J2309/86400+DATE(1970,1,1)</f>
        <v>41004.802465277782</v>
      </c>
      <c r="T2309" s="11">
        <f>I2309/86400+DATE(1970,1,1)</f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19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7">
        <f>IF(L2310&gt;0,E2310/L2310,0)</f>
        <v>82.496921824104234</v>
      </c>
      <c r="Q2310" t="s">
        <v>8325</v>
      </c>
      <c r="R2310" t="s">
        <v>8329</v>
      </c>
      <c r="S2310" s="11">
        <f>J2310/86400+DATE(1970,1,1)</f>
        <v>41851.962916666671</v>
      </c>
      <c r="T2310" s="11">
        <f>I2310/86400+DATE(1970,1,1)</f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19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7">
        <f>IF(L2311&gt;0,E2311/L2311,0)</f>
        <v>59.817476635514019</v>
      </c>
      <c r="Q2311" t="s">
        <v>8325</v>
      </c>
      <c r="R2311" t="s">
        <v>8329</v>
      </c>
      <c r="S2311" s="11">
        <f>J2311/86400+DATE(1970,1,1)</f>
        <v>41307.987696759257</v>
      </c>
      <c r="T2311" s="11">
        <f>I2311/86400+DATE(1970,1,1)</f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19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7">
        <f>IF(L2312&gt;0,E2312/L2312,0)</f>
        <v>64.816470588235291</v>
      </c>
      <c r="Q2312" t="s">
        <v>8325</v>
      </c>
      <c r="R2312" t="s">
        <v>8329</v>
      </c>
      <c r="S2312" s="11">
        <f>J2312/86400+DATE(1970,1,1)</f>
        <v>41324.79415509259</v>
      </c>
      <c r="T2312" s="11">
        <f>I2312/86400+DATE(1970,1,1)</f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19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7">
        <f>IF(L2313&gt;0,E2313/L2313,0)</f>
        <v>90.09615384615384</v>
      </c>
      <c r="Q2313" t="s">
        <v>8325</v>
      </c>
      <c r="R2313" t="s">
        <v>8329</v>
      </c>
      <c r="S2313" s="11">
        <f>J2313/86400+DATE(1970,1,1)</f>
        <v>41736.004502314812</v>
      </c>
      <c r="T2313" s="11">
        <f>I2313/86400+DATE(1970,1,1)</f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19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7">
        <f>IF(L2314&gt;0,E2314/L2314,0)</f>
        <v>40.962025316455694</v>
      </c>
      <c r="Q2314" t="s">
        <v>8325</v>
      </c>
      <c r="R2314" t="s">
        <v>8329</v>
      </c>
      <c r="S2314" s="11">
        <f>J2314/86400+DATE(1970,1,1)</f>
        <v>41716.632847222223</v>
      </c>
      <c r="T2314" s="11">
        <f>I2314/86400+DATE(1970,1,1)</f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19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7">
        <f>IF(L2315&gt;0,E2315/L2315,0)</f>
        <v>56.000127388535034</v>
      </c>
      <c r="Q2315" t="s">
        <v>8325</v>
      </c>
      <c r="R2315" t="s">
        <v>8329</v>
      </c>
      <c r="S2315" s="11">
        <f>J2315/86400+DATE(1970,1,1)</f>
        <v>41002.958634259259</v>
      </c>
      <c r="T2315" s="11">
        <f>I2315/86400+DATE(1970,1,1)</f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19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7">
        <f>IF(L2316&gt;0,E2316/L2316,0)</f>
        <v>37.672800000000002</v>
      </c>
      <c r="Q2316" t="s">
        <v>8325</v>
      </c>
      <c r="R2316" t="s">
        <v>8329</v>
      </c>
      <c r="S2316" s="11">
        <f>J2316/86400+DATE(1970,1,1)</f>
        <v>41037.551585648151</v>
      </c>
      <c r="T2316" s="11">
        <f>I2316/86400+DATE(1970,1,1)</f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19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7">
        <f>IF(L2317&gt;0,E2317/L2317,0)</f>
        <v>40.078125</v>
      </c>
      <c r="Q2317" t="s">
        <v>8325</v>
      </c>
      <c r="R2317" t="s">
        <v>8329</v>
      </c>
      <c r="S2317" s="11">
        <f>J2317/86400+DATE(1970,1,1)</f>
        <v>41004.72619212963</v>
      </c>
      <c r="T2317" s="11">
        <f>I2317/86400+DATE(1970,1,1)</f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19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7">
        <f>IF(L2318&gt;0,E2318/L2318,0)</f>
        <v>78.031999999999996</v>
      </c>
      <c r="Q2318" t="s">
        <v>8325</v>
      </c>
      <c r="R2318" t="s">
        <v>8329</v>
      </c>
      <c r="S2318" s="11">
        <f>J2318/86400+DATE(1970,1,1)</f>
        <v>40079.725115740745</v>
      </c>
      <c r="T2318" s="11">
        <f>I2318/86400+DATE(1970,1,1)</f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19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7">
        <f>IF(L2319&gt;0,E2319/L2319,0)</f>
        <v>18.90909090909091</v>
      </c>
      <c r="Q2319" t="s">
        <v>8325</v>
      </c>
      <c r="R2319" t="s">
        <v>8329</v>
      </c>
      <c r="S2319" s="11">
        <f>J2319/86400+DATE(1970,1,1)</f>
        <v>40192.542233796295</v>
      </c>
      <c r="T2319" s="11">
        <f>I2319/86400+DATE(1970,1,1)</f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19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7">
        <f>IF(L2320&gt;0,E2320/L2320,0)</f>
        <v>37.134969325153371</v>
      </c>
      <c r="Q2320" t="s">
        <v>8325</v>
      </c>
      <c r="R2320" t="s">
        <v>8329</v>
      </c>
      <c r="S2320" s="11">
        <f>J2320/86400+DATE(1970,1,1)</f>
        <v>40050.643680555557</v>
      </c>
      <c r="T2320" s="11">
        <f>I2320/86400+DATE(1970,1,1)</f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19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7">
        <f>IF(L2321&gt;0,E2321/L2321,0)</f>
        <v>41.961038961038959</v>
      </c>
      <c r="Q2321" t="s">
        <v>8325</v>
      </c>
      <c r="R2321" t="s">
        <v>8329</v>
      </c>
      <c r="S2321" s="11">
        <f>J2321/86400+DATE(1970,1,1)</f>
        <v>41593.082002314812</v>
      </c>
      <c r="T2321" s="11">
        <f>I2321/86400+DATE(1970,1,1)</f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19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7">
        <f>IF(L2322&gt;0,E2322/L2322,0)</f>
        <v>61.044943820224717</v>
      </c>
      <c r="Q2322" t="s">
        <v>8325</v>
      </c>
      <c r="R2322" t="s">
        <v>8329</v>
      </c>
      <c r="S2322" s="11">
        <f>J2322/86400+DATE(1970,1,1)</f>
        <v>41696.817129629628</v>
      </c>
      <c r="T2322" s="11">
        <f>I2322/86400+DATE(1970,1,1)</f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19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7">
        <f>IF(L2323&gt;0,E2323/L2323,0)</f>
        <v>64.53125</v>
      </c>
      <c r="Q2323" t="s">
        <v>8336</v>
      </c>
      <c r="R2323" t="s">
        <v>8352</v>
      </c>
      <c r="S2323" s="11">
        <f>J2323/86400+DATE(1970,1,1)</f>
        <v>42799.260428240741</v>
      </c>
      <c r="T2323" s="11">
        <f>I2323/86400+DATE(1970,1,1)</f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19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7">
        <f>IF(L2324&gt;0,E2324/L2324,0)</f>
        <v>21.25</v>
      </c>
      <c r="Q2324" t="s">
        <v>8336</v>
      </c>
      <c r="R2324" t="s">
        <v>8352</v>
      </c>
      <c r="S2324" s="11">
        <f>J2324/86400+DATE(1970,1,1)</f>
        <v>42804.895474537036</v>
      </c>
      <c r="T2324" s="11">
        <f>I2324/86400+DATE(1970,1,1)</f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19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7">
        <f>IF(L2325&gt;0,E2325/L2325,0)</f>
        <v>30</v>
      </c>
      <c r="Q2325" t="s">
        <v>8336</v>
      </c>
      <c r="R2325" t="s">
        <v>8352</v>
      </c>
      <c r="S2325" s="11">
        <f>J2325/86400+DATE(1970,1,1)</f>
        <v>42807.755173611113</v>
      </c>
      <c r="T2325" s="11">
        <f>I2325/86400+DATE(1970,1,1)</f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19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7">
        <f>IF(L2326&gt;0,E2326/L2326,0)</f>
        <v>25.491803278688526</v>
      </c>
      <c r="Q2326" t="s">
        <v>8336</v>
      </c>
      <c r="R2326" t="s">
        <v>8352</v>
      </c>
      <c r="S2326" s="11">
        <f>J2326/86400+DATE(1970,1,1)</f>
        <v>42790.885243055556</v>
      </c>
      <c r="T2326" s="11">
        <f>I2326/86400+DATE(1970,1,1)</f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19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7">
        <f>IF(L2327&gt;0,E2327/L2327,0)</f>
        <v>11.428571428571429</v>
      </c>
      <c r="Q2327" t="s">
        <v>8336</v>
      </c>
      <c r="R2327" t="s">
        <v>8352</v>
      </c>
      <c r="S2327" s="11">
        <f>J2327/86400+DATE(1970,1,1)</f>
        <v>42794.022349537037</v>
      </c>
      <c r="T2327" s="11">
        <f>I2327/86400+DATE(1970,1,1)</f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19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7">
        <f>IF(L2328&gt;0,E2328/L2328,0)</f>
        <v>108</v>
      </c>
      <c r="Q2328" t="s">
        <v>8336</v>
      </c>
      <c r="R2328" t="s">
        <v>8352</v>
      </c>
      <c r="S2328" s="11">
        <f>J2328/86400+DATE(1970,1,1)</f>
        <v>42804.034120370372</v>
      </c>
      <c r="T2328" s="11">
        <f>I2328/86400+DATE(1970,1,1)</f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19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7">
        <f>IF(L2329&gt;0,E2329/L2329,0)</f>
        <v>54.883162444113267</v>
      </c>
      <c r="Q2329" t="s">
        <v>8336</v>
      </c>
      <c r="R2329" t="s">
        <v>8352</v>
      </c>
      <c r="S2329" s="11">
        <f>J2329/86400+DATE(1970,1,1)</f>
        <v>41842.917129629626</v>
      </c>
      <c r="T2329" s="11">
        <f>I2329/86400+DATE(1970,1,1)</f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19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7">
        <f>IF(L2330&gt;0,E2330/L2330,0)</f>
        <v>47.383612662942269</v>
      </c>
      <c r="Q2330" t="s">
        <v>8336</v>
      </c>
      <c r="R2330" t="s">
        <v>8352</v>
      </c>
      <c r="S2330" s="11">
        <f>J2330/86400+DATE(1970,1,1)</f>
        <v>42139.781678240739</v>
      </c>
      <c r="T2330" s="11">
        <f>I2330/86400+DATE(1970,1,1)</f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19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7">
        <f>IF(L2331&gt;0,E2331/L2331,0)</f>
        <v>211.84</v>
      </c>
      <c r="Q2331" t="s">
        <v>8336</v>
      </c>
      <c r="R2331" t="s">
        <v>8352</v>
      </c>
      <c r="S2331" s="11">
        <f>J2331/86400+DATE(1970,1,1)</f>
        <v>41807.624374999999</v>
      </c>
      <c r="T2331" s="11">
        <f>I2331/86400+DATE(1970,1,1)</f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19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7">
        <f>IF(L2332&gt;0,E2332/L2332,0)</f>
        <v>219.92638036809817</v>
      </c>
      <c r="Q2332" t="s">
        <v>8336</v>
      </c>
      <c r="R2332" t="s">
        <v>8352</v>
      </c>
      <c r="S2332" s="11">
        <f>J2332/86400+DATE(1970,1,1)</f>
        <v>42332.89980324074</v>
      </c>
      <c r="T2332" s="11">
        <f>I2332/86400+DATE(1970,1,1)</f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19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7">
        <f>IF(L2333&gt;0,E2333/L2333,0)</f>
        <v>40.795406360424032</v>
      </c>
      <c r="Q2333" t="s">
        <v>8336</v>
      </c>
      <c r="R2333" t="s">
        <v>8352</v>
      </c>
      <c r="S2333" s="11">
        <f>J2333/86400+DATE(1970,1,1)</f>
        <v>41839.005671296298</v>
      </c>
      <c r="T2333" s="11">
        <f>I2333/86400+DATE(1970,1,1)</f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19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7">
        <f>IF(L2334&gt;0,E2334/L2334,0)</f>
        <v>75.502840909090907</v>
      </c>
      <c r="Q2334" t="s">
        <v>8336</v>
      </c>
      <c r="R2334" t="s">
        <v>8352</v>
      </c>
      <c r="S2334" s="11">
        <f>J2334/86400+DATE(1970,1,1)</f>
        <v>42011.628136574072</v>
      </c>
      <c r="T2334" s="11">
        <f>I2334/86400+DATE(1970,1,1)</f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19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7">
        <f>IF(L2335&gt;0,E2335/L2335,0)</f>
        <v>13.542553191489361</v>
      </c>
      <c r="Q2335" t="s">
        <v>8336</v>
      </c>
      <c r="R2335" t="s">
        <v>8352</v>
      </c>
      <c r="S2335" s="11">
        <f>J2335/86400+DATE(1970,1,1)</f>
        <v>41767.650347222225</v>
      </c>
      <c r="T2335" s="11">
        <f>I2335/86400+DATE(1970,1,1)</f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19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7">
        <f>IF(L2336&gt;0,E2336/L2336,0)</f>
        <v>60.865671641791046</v>
      </c>
      <c r="Q2336" t="s">
        <v>8336</v>
      </c>
      <c r="R2336" t="s">
        <v>8352</v>
      </c>
      <c r="S2336" s="11">
        <f>J2336/86400+DATE(1970,1,1)</f>
        <v>41918.670115740737</v>
      </c>
      <c r="T2336" s="11">
        <f>I2336/86400+DATE(1970,1,1)</f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19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7">
        <f>IF(L2337&gt;0,E2337/L2337,0)</f>
        <v>115.69230769230769</v>
      </c>
      <c r="Q2337" t="s">
        <v>8336</v>
      </c>
      <c r="R2337" t="s">
        <v>8352</v>
      </c>
      <c r="S2337" s="11">
        <f>J2337/86400+DATE(1970,1,1)</f>
        <v>41771.572256944448</v>
      </c>
      <c r="T2337" s="11">
        <f>I2337/86400+DATE(1970,1,1)</f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19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7">
        <f>IF(L2338&gt;0,E2338/L2338,0)</f>
        <v>48.104623556581984</v>
      </c>
      <c r="Q2338" t="s">
        <v>8336</v>
      </c>
      <c r="R2338" t="s">
        <v>8352</v>
      </c>
      <c r="S2338" s="11">
        <f>J2338/86400+DATE(1970,1,1)</f>
        <v>41666.924710648149</v>
      </c>
      <c r="T2338" s="11">
        <f>I2338/86400+DATE(1970,1,1)</f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19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7">
        <f>IF(L2339&gt;0,E2339/L2339,0)</f>
        <v>74.184357541899445</v>
      </c>
      <c r="Q2339" t="s">
        <v>8336</v>
      </c>
      <c r="R2339" t="s">
        <v>8352</v>
      </c>
      <c r="S2339" s="11">
        <f>J2339/86400+DATE(1970,1,1)</f>
        <v>41786.640543981484</v>
      </c>
      <c r="T2339" s="11">
        <f>I2339/86400+DATE(1970,1,1)</f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19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7">
        <f>IF(L2340&gt;0,E2340/L2340,0)</f>
        <v>123.34552845528455</v>
      </c>
      <c r="Q2340" t="s">
        <v>8336</v>
      </c>
      <c r="R2340" t="s">
        <v>8352</v>
      </c>
      <c r="S2340" s="11">
        <f>J2340/86400+DATE(1970,1,1)</f>
        <v>41789.89680555556</v>
      </c>
      <c r="T2340" s="11">
        <f>I2340/86400+DATE(1970,1,1)</f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19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7">
        <f>IF(L2341&gt;0,E2341/L2341,0)</f>
        <v>66.623188405797094</v>
      </c>
      <c r="Q2341" t="s">
        <v>8336</v>
      </c>
      <c r="R2341" t="s">
        <v>8352</v>
      </c>
      <c r="S2341" s="11">
        <f>J2341/86400+DATE(1970,1,1)</f>
        <v>42692.79987268518</v>
      </c>
      <c r="T2341" s="11">
        <f>I2341/86400+DATE(1970,1,1)</f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19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7">
        <f>IF(L2342&gt;0,E2342/L2342,0)</f>
        <v>104.99007444168734</v>
      </c>
      <c r="Q2342" t="s">
        <v>8336</v>
      </c>
      <c r="R2342" t="s">
        <v>8352</v>
      </c>
      <c r="S2342" s="11">
        <f>J2342/86400+DATE(1970,1,1)</f>
        <v>42643.642800925925</v>
      </c>
      <c r="T2342" s="11">
        <f>I2342/86400+DATE(1970,1,1)</f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19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7">
        <f>IF(L2343&gt;0,E2343/L2343,0)</f>
        <v>0</v>
      </c>
      <c r="Q2343" t="s">
        <v>8319</v>
      </c>
      <c r="R2343" t="s">
        <v>8320</v>
      </c>
      <c r="S2343" s="11">
        <f>J2343/86400+DATE(1970,1,1)</f>
        <v>42167.813703703709</v>
      </c>
      <c r="T2343" s="11">
        <f>I2343/86400+DATE(1970,1,1)</f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19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7">
        <f>IF(L2344&gt;0,E2344/L2344,0)</f>
        <v>0</v>
      </c>
      <c r="Q2344" t="s">
        <v>8319</v>
      </c>
      <c r="R2344" t="s">
        <v>8320</v>
      </c>
      <c r="S2344" s="11">
        <f>J2344/86400+DATE(1970,1,1)</f>
        <v>41897.702199074076</v>
      </c>
      <c r="T2344" s="11">
        <f>I2344/86400+DATE(1970,1,1)</f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19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7">
        <f>IF(L2345&gt;0,E2345/L2345,0)</f>
        <v>300</v>
      </c>
      <c r="Q2345" t="s">
        <v>8319</v>
      </c>
      <c r="R2345" t="s">
        <v>8320</v>
      </c>
      <c r="S2345" s="11">
        <f>J2345/86400+DATE(1970,1,1)</f>
        <v>42327.825289351851</v>
      </c>
      <c r="T2345" s="11">
        <f>I2345/86400+DATE(1970,1,1)</f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19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7">
        <f>IF(L2346&gt;0,E2346/L2346,0)</f>
        <v>1</v>
      </c>
      <c r="Q2346" t="s">
        <v>8319</v>
      </c>
      <c r="R2346" t="s">
        <v>8320</v>
      </c>
      <c r="S2346" s="11">
        <f>J2346/86400+DATE(1970,1,1)</f>
        <v>42515.727650462963</v>
      </c>
      <c r="T2346" s="11">
        <f>I2346/86400+DATE(1970,1,1)</f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19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7">
        <f>IF(L2347&gt;0,E2347/L2347,0)</f>
        <v>0</v>
      </c>
      <c r="Q2347" t="s">
        <v>8319</v>
      </c>
      <c r="R2347" t="s">
        <v>8320</v>
      </c>
      <c r="S2347" s="11">
        <f>J2347/86400+DATE(1970,1,1)</f>
        <v>42060.001805555556</v>
      </c>
      <c r="T2347" s="11">
        <f>I2347/86400+DATE(1970,1,1)</f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19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7">
        <f>IF(L2348&gt;0,E2348/L2348,0)</f>
        <v>13</v>
      </c>
      <c r="Q2348" t="s">
        <v>8319</v>
      </c>
      <c r="R2348" t="s">
        <v>8320</v>
      </c>
      <c r="S2348" s="11">
        <f>J2348/86400+DATE(1970,1,1)</f>
        <v>42615.79896990741</v>
      </c>
      <c r="T2348" s="11">
        <f>I2348/86400+DATE(1970,1,1)</f>
        <v>42660.79896990741</v>
      </c>
    </row>
    <row r="2349" spans="1:20" ht="60" x14ac:dyDescent="0.25">
      <c r="A2349">
        <v>2347</v>
      </c>
      <c r="B2349" s="1" t="s">
        <v>2348</v>
      </c>
      <c r="C2349" s="1" t="s">
        <v>6457</v>
      </c>
      <c r="D2349" s="19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7">
        <f>IF(L2349&gt;0,E2349/L2349,0)</f>
        <v>15</v>
      </c>
      <c r="Q2349" t="s">
        <v>8319</v>
      </c>
      <c r="R2349" t="s">
        <v>8320</v>
      </c>
      <c r="S2349" s="11">
        <f>J2349/86400+DATE(1970,1,1)</f>
        <v>42577.607361111106</v>
      </c>
      <c r="T2349" s="11">
        <f>I2349/86400+DATE(1970,1,1)</f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19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7">
        <f>IF(L2350&gt;0,E2350/L2350,0)</f>
        <v>54</v>
      </c>
      <c r="Q2350" t="s">
        <v>8319</v>
      </c>
      <c r="R2350" t="s">
        <v>8320</v>
      </c>
      <c r="S2350" s="11">
        <f>J2350/86400+DATE(1970,1,1)</f>
        <v>42360.932152777779</v>
      </c>
      <c r="T2350" s="11">
        <f>I2350/86400+DATE(1970,1,1)</f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19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7">
        <f>IF(L2351&gt;0,E2351/L2351,0)</f>
        <v>0</v>
      </c>
      <c r="Q2351" t="s">
        <v>8319</v>
      </c>
      <c r="R2351" t="s">
        <v>8320</v>
      </c>
      <c r="S2351" s="11">
        <f>J2351/86400+DATE(1970,1,1)</f>
        <v>42198.775787037041</v>
      </c>
      <c r="T2351" s="11">
        <f>I2351/86400+DATE(1970,1,1)</f>
        <v>42227.775787037041</v>
      </c>
    </row>
    <row r="2352" spans="1:20" ht="60" x14ac:dyDescent="0.25">
      <c r="A2352">
        <v>2350</v>
      </c>
      <c r="B2352" s="1" t="s">
        <v>2351</v>
      </c>
      <c r="C2352" s="1" t="s">
        <v>6460</v>
      </c>
      <c r="D2352" s="19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7">
        <f>IF(L2352&gt;0,E2352/L2352,0)</f>
        <v>0</v>
      </c>
      <c r="Q2352" t="s">
        <v>8319</v>
      </c>
      <c r="R2352" t="s">
        <v>8320</v>
      </c>
      <c r="S2352" s="11">
        <f>J2352/86400+DATE(1970,1,1)</f>
        <v>42708.842245370368</v>
      </c>
      <c r="T2352" s="11">
        <f>I2352/86400+DATE(1970,1,1)</f>
        <v>42738.842245370368</v>
      </c>
    </row>
    <row r="2353" spans="1:20" ht="45" x14ac:dyDescent="0.25">
      <c r="A2353">
        <v>2351</v>
      </c>
      <c r="B2353" s="1" t="s">
        <v>2352</v>
      </c>
      <c r="C2353" s="1" t="s">
        <v>6461</v>
      </c>
      <c r="D2353" s="19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7">
        <f>IF(L2353&gt;0,E2353/L2353,0)</f>
        <v>15.428571428571429</v>
      </c>
      <c r="Q2353" t="s">
        <v>8319</v>
      </c>
      <c r="R2353" t="s">
        <v>8320</v>
      </c>
      <c r="S2353" s="11">
        <f>J2353/86400+DATE(1970,1,1)</f>
        <v>42094.101145833338</v>
      </c>
      <c r="T2353" s="11">
        <f>I2353/86400+DATE(1970,1,1)</f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19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7">
        <f>IF(L2354&gt;0,E2354/L2354,0)</f>
        <v>0</v>
      </c>
      <c r="Q2354" t="s">
        <v>8319</v>
      </c>
      <c r="R2354" t="s">
        <v>8320</v>
      </c>
      <c r="S2354" s="11">
        <f>J2354/86400+DATE(1970,1,1)</f>
        <v>42101.633703703701</v>
      </c>
      <c r="T2354" s="11">
        <f>I2354/86400+DATE(1970,1,1)</f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19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7">
        <f>IF(L2355&gt;0,E2355/L2355,0)</f>
        <v>0</v>
      </c>
      <c r="Q2355" t="s">
        <v>8319</v>
      </c>
      <c r="R2355" t="s">
        <v>8320</v>
      </c>
      <c r="S2355" s="11">
        <f>J2355/86400+DATE(1970,1,1)</f>
        <v>42103.676180555558</v>
      </c>
      <c r="T2355" s="11">
        <f>I2355/86400+DATE(1970,1,1)</f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19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7">
        <f>IF(L2356&gt;0,E2356/L2356,0)</f>
        <v>25</v>
      </c>
      <c r="Q2356" t="s">
        <v>8319</v>
      </c>
      <c r="R2356" t="s">
        <v>8320</v>
      </c>
      <c r="S2356" s="11">
        <f>J2356/86400+DATE(1970,1,1)</f>
        <v>41954.722916666666</v>
      </c>
      <c r="T2356" s="11">
        <f>I2356/86400+DATE(1970,1,1)</f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19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7">
        <f>IF(L2357&gt;0,E2357/L2357,0)</f>
        <v>27.5</v>
      </c>
      <c r="Q2357" t="s">
        <v>8319</v>
      </c>
      <c r="R2357" t="s">
        <v>8320</v>
      </c>
      <c r="S2357" s="11">
        <f>J2357/86400+DATE(1970,1,1)</f>
        <v>42096.918240740742</v>
      </c>
      <c r="T2357" s="11">
        <f>I2357/86400+DATE(1970,1,1)</f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19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7">
        <f>IF(L2358&gt;0,E2358/L2358,0)</f>
        <v>0</v>
      </c>
      <c r="Q2358" t="s">
        <v>8319</v>
      </c>
      <c r="R2358" t="s">
        <v>8320</v>
      </c>
      <c r="S2358" s="11">
        <f>J2358/86400+DATE(1970,1,1)</f>
        <v>42130.78361111111</v>
      </c>
      <c r="T2358" s="11">
        <f>I2358/86400+DATE(1970,1,1)</f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19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7">
        <f>IF(L2359&gt;0,E2359/L2359,0)</f>
        <v>0</v>
      </c>
      <c r="Q2359" t="s">
        <v>8319</v>
      </c>
      <c r="R2359" t="s">
        <v>8320</v>
      </c>
      <c r="S2359" s="11">
        <f>J2359/86400+DATE(1970,1,1)</f>
        <v>42264.620115740741</v>
      </c>
      <c r="T2359" s="11">
        <f>I2359/86400+DATE(1970,1,1)</f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19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7">
        <f>IF(L2360&gt;0,E2360/L2360,0)</f>
        <v>0</v>
      </c>
      <c r="Q2360" t="s">
        <v>8319</v>
      </c>
      <c r="R2360" t="s">
        <v>8320</v>
      </c>
      <c r="S2360" s="11">
        <f>J2360/86400+DATE(1970,1,1)</f>
        <v>41978.930972222224</v>
      </c>
      <c r="T2360" s="11">
        <f>I2360/86400+DATE(1970,1,1)</f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19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7">
        <f>IF(L2361&gt;0,E2361/L2361,0)</f>
        <v>367</v>
      </c>
      <c r="Q2361" t="s">
        <v>8319</v>
      </c>
      <c r="R2361" t="s">
        <v>8320</v>
      </c>
      <c r="S2361" s="11">
        <f>J2361/86400+DATE(1970,1,1)</f>
        <v>42159.649583333332</v>
      </c>
      <c r="T2361" s="11">
        <f>I2361/86400+DATE(1970,1,1)</f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19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7">
        <f>IF(L2362&gt;0,E2362/L2362,0)</f>
        <v>2</v>
      </c>
      <c r="Q2362" t="s">
        <v>8319</v>
      </c>
      <c r="R2362" t="s">
        <v>8320</v>
      </c>
      <c r="S2362" s="11">
        <f>J2362/86400+DATE(1970,1,1)</f>
        <v>42377.70694444445</v>
      </c>
      <c r="T2362" s="11">
        <f>I2362/86400+DATE(1970,1,1)</f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19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7">
        <f>IF(L2363&gt;0,E2363/L2363,0)</f>
        <v>0</v>
      </c>
      <c r="Q2363" t="s">
        <v>8319</v>
      </c>
      <c r="R2363" t="s">
        <v>8320</v>
      </c>
      <c r="S2363" s="11">
        <f>J2363/86400+DATE(1970,1,1)</f>
        <v>42466.858888888892</v>
      </c>
      <c r="T2363" s="11">
        <f>I2363/86400+DATE(1970,1,1)</f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19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7">
        <f>IF(L2364&gt;0,E2364/L2364,0)</f>
        <v>60</v>
      </c>
      <c r="Q2364" t="s">
        <v>8319</v>
      </c>
      <c r="R2364" t="s">
        <v>8320</v>
      </c>
      <c r="S2364" s="11">
        <f>J2364/86400+DATE(1970,1,1)</f>
        <v>41954.688310185185</v>
      </c>
      <c r="T2364" s="11">
        <f>I2364/86400+DATE(1970,1,1)</f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19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7">
        <f>IF(L2365&gt;0,E2365/L2365,0)</f>
        <v>0</v>
      </c>
      <c r="Q2365" t="s">
        <v>8319</v>
      </c>
      <c r="R2365" t="s">
        <v>8320</v>
      </c>
      <c r="S2365" s="11">
        <f>J2365/86400+DATE(1970,1,1)</f>
        <v>42322.011574074073</v>
      </c>
      <c r="T2365" s="11">
        <f>I2365/86400+DATE(1970,1,1)</f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19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7">
        <f>IF(L2366&gt;0,E2366/L2366,0)</f>
        <v>0</v>
      </c>
      <c r="Q2366" t="s">
        <v>8319</v>
      </c>
      <c r="R2366" t="s">
        <v>8320</v>
      </c>
      <c r="S2366" s="11">
        <f>J2366/86400+DATE(1970,1,1)</f>
        <v>42248.934675925921</v>
      </c>
      <c r="T2366" s="11">
        <f>I2366/86400+DATE(1970,1,1)</f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19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7">
        <f>IF(L2367&gt;0,E2367/L2367,0)</f>
        <v>0</v>
      </c>
      <c r="Q2367" t="s">
        <v>8319</v>
      </c>
      <c r="R2367" t="s">
        <v>8320</v>
      </c>
      <c r="S2367" s="11">
        <f>J2367/86400+DATE(1970,1,1)</f>
        <v>42346.736400462964</v>
      </c>
      <c r="T2367" s="11">
        <f>I2367/86400+DATE(1970,1,1)</f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19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7">
        <f>IF(L2368&gt;0,E2368/L2368,0)</f>
        <v>97.407407407407405</v>
      </c>
      <c r="Q2368" t="s">
        <v>8319</v>
      </c>
      <c r="R2368" t="s">
        <v>8320</v>
      </c>
      <c r="S2368" s="11">
        <f>J2368/86400+DATE(1970,1,1)</f>
        <v>42268.531631944439</v>
      </c>
      <c r="T2368" s="11">
        <f>I2368/86400+DATE(1970,1,1)</f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19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7">
        <f>IF(L2369&gt;0,E2369/L2369,0)</f>
        <v>47.857142857142854</v>
      </c>
      <c r="Q2369" t="s">
        <v>8319</v>
      </c>
      <c r="R2369" t="s">
        <v>8320</v>
      </c>
      <c r="S2369" s="11">
        <f>J2369/86400+DATE(1970,1,1)</f>
        <v>42425.970092592594</v>
      </c>
      <c r="T2369" s="11">
        <f>I2369/86400+DATE(1970,1,1)</f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19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7">
        <f>IF(L2370&gt;0,E2370/L2370,0)</f>
        <v>50</v>
      </c>
      <c r="Q2370" t="s">
        <v>8319</v>
      </c>
      <c r="R2370" t="s">
        <v>8320</v>
      </c>
      <c r="S2370" s="11">
        <f>J2370/86400+DATE(1970,1,1)</f>
        <v>42063.721817129626</v>
      </c>
      <c r="T2370" s="11">
        <f>I2370/86400+DATE(1970,1,1)</f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19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7">
        <f>IF(L2371&gt;0,E2371/L2371,0)</f>
        <v>0</v>
      </c>
      <c r="Q2371" t="s">
        <v>8319</v>
      </c>
      <c r="R2371" t="s">
        <v>8320</v>
      </c>
      <c r="S2371" s="11">
        <f>J2371/86400+DATE(1970,1,1)</f>
        <v>42380.812627314815</v>
      </c>
      <c r="T2371" s="11">
        <f>I2371/86400+DATE(1970,1,1)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19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7">
        <f>IF(L2372&gt;0,E2372/L2372,0)</f>
        <v>20.5</v>
      </c>
      <c r="Q2372" t="s">
        <v>8319</v>
      </c>
      <c r="R2372" t="s">
        <v>8320</v>
      </c>
      <c r="S2372" s="11">
        <f>J2372/86400+DATE(1970,1,1)</f>
        <v>41961.18913194444</v>
      </c>
      <c r="T2372" s="11">
        <f>I2372/86400+DATE(1970,1,1)</f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19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7">
        <f>IF(L2373&gt;0,E2373/L2373,0)</f>
        <v>0</v>
      </c>
      <c r="Q2373" t="s">
        <v>8319</v>
      </c>
      <c r="R2373" t="s">
        <v>8320</v>
      </c>
      <c r="S2373" s="11">
        <f>J2373/86400+DATE(1970,1,1)</f>
        <v>42150.777731481481</v>
      </c>
      <c r="T2373" s="11">
        <f>I2373/86400+DATE(1970,1,1)</f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19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7">
        <f>IF(L2374&gt;0,E2374/L2374,0)</f>
        <v>30</v>
      </c>
      <c r="Q2374" t="s">
        <v>8319</v>
      </c>
      <c r="R2374" t="s">
        <v>8320</v>
      </c>
      <c r="S2374" s="11">
        <f>J2374/86400+DATE(1970,1,1)</f>
        <v>42088.069108796291</v>
      </c>
      <c r="T2374" s="11">
        <f>I2374/86400+DATE(1970,1,1)</f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19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7">
        <f>IF(L2375&gt;0,E2375/L2375,0)</f>
        <v>50</v>
      </c>
      <c r="Q2375" t="s">
        <v>8319</v>
      </c>
      <c r="R2375" t="s">
        <v>8320</v>
      </c>
      <c r="S2375" s="11">
        <f>J2375/86400+DATE(1970,1,1)</f>
        <v>42215.662314814814</v>
      </c>
      <c r="T2375" s="11">
        <f>I2375/86400+DATE(1970,1,1)</f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19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7">
        <f>IF(L2376&gt;0,E2376/L2376,0)</f>
        <v>10</v>
      </c>
      <c r="Q2376" t="s">
        <v>8319</v>
      </c>
      <c r="R2376" t="s">
        <v>8320</v>
      </c>
      <c r="S2376" s="11">
        <f>J2376/86400+DATE(1970,1,1)</f>
        <v>42017.843287037038</v>
      </c>
      <c r="T2376" s="11">
        <f>I2376/86400+DATE(1970,1,1)</f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19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7">
        <f>IF(L2377&gt;0,E2377/L2377,0)</f>
        <v>0</v>
      </c>
      <c r="Q2377" t="s">
        <v>8319</v>
      </c>
      <c r="R2377" t="s">
        <v>8320</v>
      </c>
      <c r="S2377" s="11">
        <f>J2377/86400+DATE(1970,1,1)</f>
        <v>42592.836076388892</v>
      </c>
      <c r="T2377" s="11">
        <f>I2377/86400+DATE(1970,1,1)</f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19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7">
        <f>IF(L2378&gt;0,E2378/L2378,0)</f>
        <v>81.582499999999996</v>
      </c>
      <c r="Q2378" t="s">
        <v>8319</v>
      </c>
      <c r="R2378" t="s">
        <v>8320</v>
      </c>
      <c r="S2378" s="11">
        <f>J2378/86400+DATE(1970,1,1)</f>
        <v>42318.925532407404</v>
      </c>
      <c r="T2378" s="11">
        <f>I2378/86400+DATE(1970,1,1)</f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19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7">
        <f>IF(L2379&gt;0,E2379/L2379,0)</f>
        <v>0</v>
      </c>
      <c r="Q2379" t="s">
        <v>8319</v>
      </c>
      <c r="R2379" t="s">
        <v>8320</v>
      </c>
      <c r="S2379" s="11">
        <f>J2379/86400+DATE(1970,1,1)</f>
        <v>42669.870173611111</v>
      </c>
      <c r="T2379" s="11">
        <f>I2379/86400+DATE(1970,1,1)</f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19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7">
        <f>IF(L2380&gt;0,E2380/L2380,0)</f>
        <v>0</v>
      </c>
      <c r="Q2380" t="s">
        <v>8319</v>
      </c>
      <c r="R2380" t="s">
        <v>8320</v>
      </c>
      <c r="S2380" s="11">
        <f>J2380/86400+DATE(1970,1,1)</f>
        <v>42213.013078703705</v>
      </c>
      <c r="T2380" s="11">
        <f>I2380/86400+DATE(1970,1,1)</f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19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7">
        <f>IF(L2381&gt;0,E2381/L2381,0)</f>
        <v>0</v>
      </c>
      <c r="Q2381" t="s">
        <v>8319</v>
      </c>
      <c r="R2381" t="s">
        <v>8320</v>
      </c>
      <c r="S2381" s="11">
        <f>J2381/86400+DATE(1970,1,1)</f>
        <v>42237.016388888893</v>
      </c>
      <c r="T2381" s="11">
        <f>I2381/86400+DATE(1970,1,1)</f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19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7">
        <f>IF(L2382&gt;0,E2382/L2382,0)</f>
        <v>18.333333333333332</v>
      </c>
      <c r="Q2382" t="s">
        <v>8319</v>
      </c>
      <c r="R2382" t="s">
        <v>8320</v>
      </c>
      <c r="S2382" s="11">
        <f>J2382/86400+DATE(1970,1,1)</f>
        <v>42248.793310185181</v>
      </c>
      <c r="T2382" s="11">
        <f>I2382/86400+DATE(1970,1,1)</f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19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7">
        <f>IF(L2383&gt;0,E2383/L2383,0)</f>
        <v>224.42857142857142</v>
      </c>
      <c r="Q2383" t="s">
        <v>8319</v>
      </c>
      <c r="R2383" t="s">
        <v>8320</v>
      </c>
      <c r="S2383" s="11">
        <f>J2383/86400+DATE(1970,1,1)</f>
        <v>42074.935740740737</v>
      </c>
      <c r="T2383" s="11">
        <f>I2383/86400+DATE(1970,1,1)</f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19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7">
        <f>IF(L2384&gt;0,E2384/L2384,0)</f>
        <v>37.5</v>
      </c>
      <c r="Q2384" t="s">
        <v>8319</v>
      </c>
      <c r="R2384" t="s">
        <v>8320</v>
      </c>
      <c r="S2384" s="11">
        <f>J2384/86400+DATE(1970,1,1)</f>
        <v>42195.187534722223</v>
      </c>
      <c r="T2384" s="11">
        <f>I2384/86400+DATE(1970,1,1)</f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19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7">
        <f>IF(L2385&gt;0,E2385/L2385,0)</f>
        <v>145</v>
      </c>
      <c r="Q2385" t="s">
        <v>8319</v>
      </c>
      <c r="R2385" t="s">
        <v>8320</v>
      </c>
      <c r="S2385" s="11">
        <f>J2385/86400+DATE(1970,1,1)</f>
        <v>42027.056793981479</v>
      </c>
      <c r="T2385" s="11">
        <f>I2385/86400+DATE(1970,1,1)</f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19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7">
        <f>IF(L2386&gt;0,E2386/L2386,0)</f>
        <v>1</v>
      </c>
      <c r="Q2386" t="s">
        <v>8319</v>
      </c>
      <c r="R2386" t="s">
        <v>8320</v>
      </c>
      <c r="S2386" s="11">
        <f>J2386/86400+DATE(1970,1,1)</f>
        <v>41927.067627314813</v>
      </c>
      <c r="T2386" s="11">
        <f>I2386/86400+DATE(1970,1,1)</f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19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7">
        <f>IF(L2387&gt;0,E2387/L2387,0)</f>
        <v>112.57142857142857</v>
      </c>
      <c r="Q2387" t="s">
        <v>8319</v>
      </c>
      <c r="R2387" t="s">
        <v>8320</v>
      </c>
      <c r="S2387" s="11">
        <f>J2387/86400+DATE(1970,1,1)</f>
        <v>42191.70175925926</v>
      </c>
      <c r="T2387" s="11">
        <f>I2387/86400+DATE(1970,1,1)</f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19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7">
        <f>IF(L2388&gt;0,E2388/L2388,0)</f>
        <v>0</v>
      </c>
      <c r="Q2388" t="s">
        <v>8319</v>
      </c>
      <c r="R2388" t="s">
        <v>8320</v>
      </c>
      <c r="S2388" s="11">
        <f>J2388/86400+DATE(1970,1,1)</f>
        <v>41954.838240740741</v>
      </c>
      <c r="T2388" s="11">
        <f>I2388/86400+DATE(1970,1,1)</f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19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7">
        <f>IF(L2389&gt;0,E2389/L2389,0)</f>
        <v>342</v>
      </c>
      <c r="Q2389" t="s">
        <v>8319</v>
      </c>
      <c r="R2389" t="s">
        <v>8320</v>
      </c>
      <c r="S2389" s="11">
        <f>J2389/86400+DATE(1970,1,1)</f>
        <v>42528.626620370371</v>
      </c>
      <c r="T2389" s="11">
        <f>I2389/86400+DATE(1970,1,1)</f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19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7">
        <f>IF(L2390&gt;0,E2390/L2390,0)</f>
        <v>57.875</v>
      </c>
      <c r="Q2390" t="s">
        <v>8319</v>
      </c>
      <c r="R2390" t="s">
        <v>8320</v>
      </c>
      <c r="S2390" s="11">
        <f>J2390/86400+DATE(1970,1,1)</f>
        <v>41989.853692129633</v>
      </c>
      <c r="T2390" s="11">
        <f>I2390/86400+DATE(1970,1,1)</f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19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7">
        <f>IF(L2391&gt;0,E2391/L2391,0)</f>
        <v>30</v>
      </c>
      <c r="Q2391" t="s">
        <v>8319</v>
      </c>
      <c r="R2391" t="s">
        <v>8320</v>
      </c>
      <c r="S2391" s="11">
        <f>J2391/86400+DATE(1970,1,1)</f>
        <v>42179.653379629628</v>
      </c>
      <c r="T2391" s="11">
        <f>I2391/86400+DATE(1970,1,1)</f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19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7">
        <f>IF(L2392&gt;0,E2392/L2392,0)</f>
        <v>0</v>
      </c>
      <c r="Q2392" t="s">
        <v>8319</v>
      </c>
      <c r="R2392" t="s">
        <v>8320</v>
      </c>
      <c r="S2392" s="11">
        <f>J2392/86400+DATE(1970,1,1)</f>
        <v>41968.262314814812</v>
      </c>
      <c r="T2392" s="11">
        <f>I2392/86400+DATE(1970,1,1)</f>
        <v>42008.262314814812</v>
      </c>
    </row>
    <row r="2393" spans="1:20" ht="45" x14ac:dyDescent="0.25">
      <c r="A2393">
        <v>2391</v>
      </c>
      <c r="B2393" s="1" t="s">
        <v>2392</v>
      </c>
      <c r="C2393" s="1" t="s">
        <v>6501</v>
      </c>
      <c r="D2393" s="19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7">
        <f>IF(L2393&gt;0,E2393/L2393,0)</f>
        <v>25</v>
      </c>
      <c r="Q2393" t="s">
        <v>8319</v>
      </c>
      <c r="R2393" t="s">
        <v>8320</v>
      </c>
      <c r="S2393" s="11">
        <f>J2393/86400+DATE(1970,1,1)</f>
        <v>42064.794490740736</v>
      </c>
      <c r="T2393" s="11">
        <f>I2393/86400+DATE(1970,1,1)</f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19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7">
        <f>IF(L2394&gt;0,E2394/L2394,0)</f>
        <v>0</v>
      </c>
      <c r="Q2394" t="s">
        <v>8319</v>
      </c>
      <c r="R2394" t="s">
        <v>8320</v>
      </c>
      <c r="S2394" s="11">
        <f>J2394/86400+DATE(1970,1,1)</f>
        <v>42276.120636574073</v>
      </c>
      <c r="T2394" s="11">
        <f>I2394/86400+DATE(1970,1,1)</f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19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7">
        <f>IF(L2395&gt;0,E2395/L2395,0)</f>
        <v>50</v>
      </c>
      <c r="Q2395" t="s">
        <v>8319</v>
      </c>
      <c r="R2395" t="s">
        <v>8320</v>
      </c>
      <c r="S2395" s="11">
        <f>J2395/86400+DATE(1970,1,1)</f>
        <v>42194.648344907408</v>
      </c>
      <c r="T2395" s="11">
        <f>I2395/86400+DATE(1970,1,1)</f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19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7">
        <f>IF(L2396&gt;0,E2396/L2396,0)</f>
        <v>1.5</v>
      </c>
      <c r="Q2396" t="s">
        <v>8319</v>
      </c>
      <c r="R2396" t="s">
        <v>8320</v>
      </c>
      <c r="S2396" s="11">
        <f>J2396/86400+DATE(1970,1,1)</f>
        <v>42031.362187499995</v>
      </c>
      <c r="T2396" s="11">
        <f>I2396/86400+DATE(1970,1,1)</f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19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7">
        <f>IF(L2397&gt;0,E2397/L2397,0)</f>
        <v>0</v>
      </c>
      <c r="Q2397" t="s">
        <v>8319</v>
      </c>
      <c r="R2397" t="s">
        <v>8320</v>
      </c>
      <c r="S2397" s="11">
        <f>J2397/86400+DATE(1970,1,1)</f>
        <v>42717.121377314819</v>
      </c>
      <c r="T2397" s="11">
        <f>I2397/86400+DATE(1970,1,1)</f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19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7">
        <f>IF(L2398&gt;0,E2398/L2398,0)</f>
        <v>10</v>
      </c>
      <c r="Q2398" t="s">
        <v>8319</v>
      </c>
      <c r="R2398" t="s">
        <v>8320</v>
      </c>
      <c r="S2398" s="11">
        <f>J2398/86400+DATE(1970,1,1)</f>
        <v>42262.849050925928</v>
      </c>
      <c r="T2398" s="11">
        <f>I2398/86400+DATE(1970,1,1)</f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19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7">
        <f>IF(L2399&gt;0,E2399/L2399,0)</f>
        <v>0</v>
      </c>
      <c r="Q2399" t="s">
        <v>8319</v>
      </c>
      <c r="R2399" t="s">
        <v>8320</v>
      </c>
      <c r="S2399" s="11">
        <f>J2399/86400+DATE(1970,1,1)</f>
        <v>41976.88490740741</v>
      </c>
      <c r="T2399" s="11">
        <f>I2399/86400+DATE(1970,1,1)</f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19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7">
        <f>IF(L2400&gt;0,E2400/L2400,0)</f>
        <v>0</v>
      </c>
      <c r="Q2400" t="s">
        <v>8319</v>
      </c>
      <c r="R2400" t="s">
        <v>8320</v>
      </c>
      <c r="S2400" s="11">
        <f>J2400/86400+DATE(1970,1,1)</f>
        <v>42157.916481481487</v>
      </c>
      <c r="T2400" s="11">
        <f>I2400/86400+DATE(1970,1,1)</f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19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7">
        <f>IF(L2401&gt;0,E2401/L2401,0)</f>
        <v>0</v>
      </c>
      <c r="Q2401" t="s">
        <v>8319</v>
      </c>
      <c r="R2401" t="s">
        <v>8320</v>
      </c>
      <c r="S2401" s="11">
        <f>J2401/86400+DATE(1970,1,1)</f>
        <v>41956.853078703702</v>
      </c>
      <c r="T2401" s="11">
        <f>I2401/86400+DATE(1970,1,1)</f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19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7">
        <f>IF(L2402&gt;0,E2402/L2402,0)</f>
        <v>0</v>
      </c>
      <c r="Q2402" t="s">
        <v>8319</v>
      </c>
      <c r="R2402" t="s">
        <v>8320</v>
      </c>
      <c r="S2402" s="11">
        <f>J2402/86400+DATE(1970,1,1)</f>
        <v>42444.268101851849</v>
      </c>
      <c r="T2402" s="11">
        <f>I2402/86400+DATE(1970,1,1)</f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19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7">
        <f>IF(L2403&gt;0,E2403/L2403,0)</f>
        <v>22.333333333333332</v>
      </c>
      <c r="Q2403" t="s">
        <v>8336</v>
      </c>
      <c r="R2403" t="s">
        <v>8337</v>
      </c>
      <c r="S2403" s="11">
        <f>J2403/86400+DATE(1970,1,1)</f>
        <v>42374.822870370372</v>
      </c>
      <c r="T2403" s="11">
        <f>I2403/86400+DATE(1970,1,1)</f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19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7">
        <f>IF(L2404&gt;0,E2404/L2404,0)</f>
        <v>52</v>
      </c>
      <c r="Q2404" t="s">
        <v>8336</v>
      </c>
      <c r="R2404" t="s">
        <v>8337</v>
      </c>
      <c r="S2404" s="11">
        <f>J2404/86400+DATE(1970,1,1)</f>
        <v>42107.679756944446</v>
      </c>
      <c r="T2404" s="11">
        <f>I2404/86400+DATE(1970,1,1)</f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19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7">
        <f>IF(L2405&gt;0,E2405/L2405,0)</f>
        <v>16.833333333333332</v>
      </c>
      <c r="Q2405" t="s">
        <v>8336</v>
      </c>
      <c r="R2405" t="s">
        <v>8337</v>
      </c>
      <c r="S2405" s="11">
        <f>J2405/86400+DATE(1970,1,1)</f>
        <v>42399.882615740746</v>
      </c>
      <c r="T2405" s="11">
        <f>I2405/86400+DATE(1970,1,1)</f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19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7">
        <f>IF(L2406&gt;0,E2406/L2406,0)</f>
        <v>0</v>
      </c>
      <c r="Q2406" t="s">
        <v>8336</v>
      </c>
      <c r="R2406" t="s">
        <v>8337</v>
      </c>
      <c r="S2406" s="11">
        <f>J2406/86400+DATE(1970,1,1)</f>
        <v>42342.03943287037</v>
      </c>
      <c r="T2406" s="11">
        <f>I2406/86400+DATE(1970,1,1)</f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19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7">
        <f>IF(L2407&gt;0,E2407/L2407,0)</f>
        <v>56.3</v>
      </c>
      <c r="Q2407" t="s">
        <v>8336</v>
      </c>
      <c r="R2407" t="s">
        <v>8337</v>
      </c>
      <c r="S2407" s="11">
        <f>J2407/86400+DATE(1970,1,1)</f>
        <v>42595.585358796292</v>
      </c>
      <c r="T2407" s="11">
        <f>I2407/86400+DATE(1970,1,1)</f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19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7">
        <f>IF(L2408&gt;0,E2408/L2408,0)</f>
        <v>84.0625</v>
      </c>
      <c r="Q2408" t="s">
        <v>8336</v>
      </c>
      <c r="R2408" t="s">
        <v>8337</v>
      </c>
      <c r="S2408" s="11">
        <f>J2408/86400+DATE(1970,1,1)</f>
        <v>41983.110995370371</v>
      </c>
      <c r="T2408" s="11">
        <f>I2408/86400+DATE(1970,1,1)</f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19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7">
        <f>IF(L2409&gt;0,E2409/L2409,0)</f>
        <v>168.39393939393941</v>
      </c>
      <c r="Q2409" t="s">
        <v>8336</v>
      </c>
      <c r="R2409" t="s">
        <v>8337</v>
      </c>
      <c r="S2409" s="11">
        <f>J2409/86400+DATE(1970,1,1)</f>
        <v>42082.575555555552</v>
      </c>
      <c r="T2409" s="11">
        <f>I2409/86400+DATE(1970,1,1)</f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19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7">
        <f>IF(L2410&gt;0,E2410/L2410,0)</f>
        <v>15</v>
      </c>
      <c r="Q2410" t="s">
        <v>8336</v>
      </c>
      <c r="R2410" t="s">
        <v>8337</v>
      </c>
      <c r="S2410" s="11">
        <f>J2410/86400+DATE(1970,1,1)</f>
        <v>41919.140706018516</v>
      </c>
      <c r="T2410" s="11">
        <f>I2410/86400+DATE(1970,1,1)</f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19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7">
        <f>IF(L2411&gt;0,E2411/L2411,0)</f>
        <v>76.666666666666671</v>
      </c>
      <c r="Q2411" t="s">
        <v>8336</v>
      </c>
      <c r="R2411" t="s">
        <v>8337</v>
      </c>
      <c r="S2411" s="11">
        <f>J2411/86400+DATE(1970,1,1)</f>
        <v>42204.875868055555</v>
      </c>
      <c r="T2411" s="11">
        <f>I2411/86400+DATE(1970,1,1)</f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19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7">
        <f>IF(L2412&gt;0,E2412/L2412,0)</f>
        <v>0</v>
      </c>
      <c r="Q2412" t="s">
        <v>8336</v>
      </c>
      <c r="R2412" t="s">
        <v>8337</v>
      </c>
      <c r="S2412" s="11">
        <f>J2412/86400+DATE(1970,1,1)</f>
        <v>42224.408275462964</v>
      </c>
      <c r="T2412" s="11">
        <f>I2412/86400+DATE(1970,1,1)</f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19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7">
        <f>IF(L2413&gt;0,E2413/L2413,0)</f>
        <v>50.333333333333336</v>
      </c>
      <c r="Q2413" t="s">
        <v>8336</v>
      </c>
      <c r="R2413" t="s">
        <v>8337</v>
      </c>
      <c r="S2413" s="11">
        <f>J2413/86400+DATE(1970,1,1)</f>
        <v>42211.732430555552</v>
      </c>
      <c r="T2413" s="11">
        <f>I2413/86400+DATE(1970,1,1)</f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19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7">
        <f>IF(L2414&gt;0,E2414/L2414,0)</f>
        <v>0</v>
      </c>
      <c r="Q2414" t="s">
        <v>8336</v>
      </c>
      <c r="R2414" t="s">
        <v>8337</v>
      </c>
      <c r="S2414" s="11">
        <f>J2414/86400+DATE(1970,1,1)</f>
        <v>42655.736956018518</v>
      </c>
      <c r="T2414" s="11">
        <f>I2414/86400+DATE(1970,1,1)</f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19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7">
        <f>IF(L2415&gt;0,E2415/L2415,0)</f>
        <v>8.3333333333333339</v>
      </c>
      <c r="Q2415" t="s">
        <v>8336</v>
      </c>
      <c r="R2415" t="s">
        <v>8337</v>
      </c>
      <c r="S2415" s="11">
        <f>J2415/86400+DATE(1970,1,1)</f>
        <v>41760.10974537037</v>
      </c>
      <c r="T2415" s="11">
        <f>I2415/86400+DATE(1970,1,1)</f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19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7">
        <f>IF(L2416&gt;0,E2416/L2416,0)</f>
        <v>35.384615384615387</v>
      </c>
      <c r="Q2416" t="s">
        <v>8336</v>
      </c>
      <c r="R2416" t="s">
        <v>8337</v>
      </c>
      <c r="S2416" s="11">
        <f>J2416/86400+DATE(1970,1,1)</f>
        <v>42198.695138888885</v>
      </c>
      <c r="T2416" s="11">
        <f>I2416/86400+DATE(1970,1,1)</f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19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7">
        <f>IF(L2417&gt;0,E2417/L2417,0)</f>
        <v>55.833333333333336</v>
      </c>
      <c r="Q2417" t="s">
        <v>8336</v>
      </c>
      <c r="R2417" t="s">
        <v>8337</v>
      </c>
      <c r="S2417" s="11">
        <f>J2417/86400+DATE(1970,1,1)</f>
        <v>42536.862800925926</v>
      </c>
      <c r="T2417" s="11">
        <f>I2417/86400+DATE(1970,1,1)</f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19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7">
        <f>IF(L2418&gt;0,E2418/L2418,0)</f>
        <v>5</v>
      </c>
      <c r="Q2418" t="s">
        <v>8336</v>
      </c>
      <c r="R2418" t="s">
        <v>8337</v>
      </c>
      <c r="S2418" s="11">
        <f>J2418/86400+DATE(1970,1,1)</f>
        <v>42019.737766203703</v>
      </c>
      <c r="T2418" s="11">
        <f>I2418/86400+DATE(1970,1,1)</f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19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7">
        <f>IF(L2419&gt;0,E2419/L2419,0)</f>
        <v>0</v>
      </c>
      <c r="Q2419" t="s">
        <v>8336</v>
      </c>
      <c r="R2419" t="s">
        <v>8337</v>
      </c>
      <c r="S2419" s="11">
        <f>J2419/86400+DATE(1970,1,1)</f>
        <v>41831.884108796294</v>
      </c>
      <c r="T2419" s="11">
        <f>I2419/86400+DATE(1970,1,1)</f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19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7">
        <f>IF(L2420&gt;0,E2420/L2420,0)</f>
        <v>1</v>
      </c>
      <c r="Q2420" t="s">
        <v>8336</v>
      </c>
      <c r="R2420" t="s">
        <v>8337</v>
      </c>
      <c r="S2420" s="11">
        <f>J2420/86400+DATE(1970,1,1)</f>
        <v>42027.856990740736</v>
      </c>
      <c r="T2420" s="11">
        <f>I2420/86400+DATE(1970,1,1)</f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19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7">
        <f>IF(L2421&gt;0,E2421/L2421,0)</f>
        <v>0</v>
      </c>
      <c r="Q2421" t="s">
        <v>8336</v>
      </c>
      <c r="R2421" t="s">
        <v>8337</v>
      </c>
      <c r="S2421" s="11">
        <f>J2421/86400+DATE(1970,1,1)</f>
        <v>41993.738298611112</v>
      </c>
      <c r="T2421" s="11">
        <f>I2421/86400+DATE(1970,1,1)</f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19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7">
        <f>IF(L2422&gt;0,E2422/L2422,0)</f>
        <v>69.472222222222229</v>
      </c>
      <c r="Q2422" t="s">
        <v>8336</v>
      </c>
      <c r="R2422" t="s">
        <v>8337</v>
      </c>
      <c r="S2422" s="11">
        <f>J2422/86400+DATE(1970,1,1)</f>
        <v>41893.028877314813</v>
      </c>
      <c r="T2422" s="11">
        <f>I2422/86400+DATE(1970,1,1)</f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19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7">
        <f>IF(L2423&gt;0,E2423/L2423,0)</f>
        <v>1</v>
      </c>
      <c r="Q2423" t="s">
        <v>8336</v>
      </c>
      <c r="R2423" t="s">
        <v>8337</v>
      </c>
      <c r="S2423" s="11">
        <f>J2423/86400+DATE(1970,1,1)</f>
        <v>42026.687453703707</v>
      </c>
      <c r="T2423" s="11">
        <f>I2423/86400+DATE(1970,1,1)</f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19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7">
        <f>IF(L2424&gt;0,E2424/L2424,0)</f>
        <v>1</v>
      </c>
      <c r="Q2424" t="s">
        <v>8336</v>
      </c>
      <c r="R2424" t="s">
        <v>8337</v>
      </c>
      <c r="S2424" s="11">
        <f>J2424/86400+DATE(1970,1,1)</f>
        <v>42044.724953703699</v>
      </c>
      <c r="T2424" s="11">
        <f>I2424/86400+DATE(1970,1,1)</f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19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7">
        <f>IF(L2425&gt;0,E2425/L2425,0)</f>
        <v>8</v>
      </c>
      <c r="Q2425" t="s">
        <v>8336</v>
      </c>
      <c r="R2425" t="s">
        <v>8337</v>
      </c>
      <c r="S2425" s="11">
        <f>J2425/86400+DATE(1970,1,1)</f>
        <v>41974.704745370371</v>
      </c>
      <c r="T2425" s="11">
        <f>I2425/86400+DATE(1970,1,1)</f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19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7">
        <f>IF(L2426&gt;0,E2426/L2426,0)</f>
        <v>34.444444444444443</v>
      </c>
      <c r="Q2426" t="s">
        <v>8336</v>
      </c>
      <c r="R2426" t="s">
        <v>8337</v>
      </c>
      <c r="S2426" s="11">
        <f>J2426/86400+DATE(1970,1,1)</f>
        <v>41909.892453703702</v>
      </c>
      <c r="T2426" s="11">
        <f>I2426/86400+DATE(1970,1,1)</f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19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7">
        <f>IF(L2427&gt;0,E2427/L2427,0)</f>
        <v>1</v>
      </c>
      <c r="Q2427" t="s">
        <v>8336</v>
      </c>
      <c r="R2427" t="s">
        <v>8337</v>
      </c>
      <c r="S2427" s="11">
        <f>J2427/86400+DATE(1970,1,1)</f>
        <v>42502.913761574076</v>
      </c>
      <c r="T2427" s="11">
        <f>I2427/86400+DATE(1970,1,1)</f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19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7">
        <f>IF(L2428&gt;0,E2428/L2428,0)</f>
        <v>0</v>
      </c>
      <c r="Q2428" t="s">
        <v>8336</v>
      </c>
      <c r="R2428" t="s">
        <v>8337</v>
      </c>
      <c r="S2428" s="11">
        <f>J2428/86400+DATE(1970,1,1)</f>
        <v>42164.170046296298</v>
      </c>
      <c r="T2428" s="11">
        <f>I2428/86400+DATE(1970,1,1)</f>
        <v>42224.170046296298</v>
      </c>
    </row>
    <row r="2429" spans="1:20" ht="45" x14ac:dyDescent="0.25">
      <c r="A2429">
        <v>2427</v>
      </c>
      <c r="B2429" s="1" t="s">
        <v>2428</v>
      </c>
      <c r="C2429" s="1" t="s">
        <v>6537</v>
      </c>
      <c r="D2429" s="19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7">
        <f>IF(L2429&gt;0,E2429/L2429,0)</f>
        <v>1</v>
      </c>
      <c r="Q2429" t="s">
        <v>8336</v>
      </c>
      <c r="R2429" t="s">
        <v>8337</v>
      </c>
      <c r="S2429" s="11">
        <f>J2429/86400+DATE(1970,1,1)</f>
        <v>42412.318668981483</v>
      </c>
      <c r="T2429" s="11">
        <f>I2429/86400+DATE(1970,1,1)</f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19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7">
        <f>IF(L2430&gt;0,E2430/L2430,0)</f>
        <v>1</v>
      </c>
      <c r="Q2430" t="s">
        <v>8336</v>
      </c>
      <c r="R2430" t="s">
        <v>8337</v>
      </c>
      <c r="S2430" s="11">
        <f>J2430/86400+DATE(1970,1,1)</f>
        <v>42045.784155092595</v>
      </c>
      <c r="T2430" s="11">
        <f>I2430/86400+DATE(1970,1,1)</f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19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7">
        <f>IF(L2431&gt;0,E2431/L2431,0)</f>
        <v>501.25</v>
      </c>
      <c r="Q2431" t="s">
        <v>8336</v>
      </c>
      <c r="R2431" t="s">
        <v>8337</v>
      </c>
      <c r="S2431" s="11">
        <f>J2431/86400+DATE(1970,1,1)</f>
        <v>42734.879236111112</v>
      </c>
      <c r="T2431" s="11">
        <f>I2431/86400+DATE(1970,1,1)</f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19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7">
        <f>IF(L2432&gt;0,E2432/L2432,0)</f>
        <v>10.5</v>
      </c>
      <c r="Q2432" t="s">
        <v>8336</v>
      </c>
      <c r="R2432" t="s">
        <v>8337</v>
      </c>
      <c r="S2432" s="11">
        <f>J2432/86400+DATE(1970,1,1)</f>
        <v>42382.130833333329</v>
      </c>
      <c r="T2432" s="11">
        <f>I2432/86400+DATE(1970,1,1)</f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19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7">
        <f>IF(L2433&gt;0,E2433/L2433,0)</f>
        <v>1</v>
      </c>
      <c r="Q2433" t="s">
        <v>8336</v>
      </c>
      <c r="R2433" t="s">
        <v>8337</v>
      </c>
      <c r="S2433" s="11">
        <f>J2433/86400+DATE(1970,1,1)</f>
        <v>42489.099687499998</v>
      </c>
      <c r="T2433" s="11">
        <f>I2433/86400+DATE(1970,1,1)</f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19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7">
        <f>IF(L2434&gt;0,E2434/L2434,0)</f>
        <v>1</v>
      </c>
      <c r="Q2434" t="s">
        <v>8336</v>
      </c>
      <c r="R2434" t="s">
        <v>8337</v>
      </c>
      <c r="S2434" s="11">
        <f>J2434/86400+DATE(1970,1,1)</f>
        <v>42041.218715277777</v>
      </c>
      <c r="T2434" s="11">
        <f>I2434/86400+DATE(1970,1,1)</f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19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7">
        <f>IF(L2435&gt;0,E2435/L2435,0)</f>
        <v>0</v>
      </c>
      <c r="Q2435" t="s">
        <v>8336</v>
      </c>
      <c r="R2435" t="s">
        <v>8337</v>
      </c>
      <c r="S2435" s="11">
        <f>J2435/86400+DATE(1970,1,1)</f>
        <v>42397.89980324074</v>
      </c>
      <c r="T2435" s="11">
        <f>I2435/86400+DATE(1970,1,1)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19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7">
        <f>IF(L2436&gt;0,E2436/L2436,0)</f>
        <v>13</v>
      </c>
      <c r="Q2436" t="s">
        <v>8336</v>
      </c>
      <c r="R2436" t="s">
        <v>8337</v>
      </c>
      <c r="S2436" s="11">
        <f>J2436/86400+DATE(1970,1,1)</f>
        <v>42180.186041666668</v>
      </c>
      <c r="T2436" s="11">
        <f>I2436/86400+DATE(1970,1,1)</f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19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7">
        <f>IF(L2437&gt;0,E2437/L2437,0)</f>
        <v>306</v>
      </c>
      <c r="Q2437" t="s">
        <v>8336</v>
      </c>
      <c r="R2437" t="s">
        <v>8337</v>
      </c>
      <c r="S2437" s="11">
        <f>J2437/86400+DATE(1970,1,1)</f>
        <v>42252.277615740742</v>
      </c>
      <c r="T2437" s="11">
        <f>I2437/86400+DATE(1970,1,1)</f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19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7">
        <f>IF(L2438&gt;0,E2438/L2438,0)</f>
        <v>22.5</v>
      </c>
      <c r="Q2438" t="s">
        <v>8336</v>
      </c>
      <c r="R2438" t="s">
        <v>8337</v>
      </c>
      <c r="S2438" s="11">
        <f>J2438/86400+DATE(1970,1,1)</f>
        <v>42338.615393518514</v>
      </c>
      <c r="T2438" s="11">
        <f>I2438/86400+DATE(1970,1,1)</f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19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7">
        <f>IF(L2439&gt;0,E2439/L2439,0)</f>
        <v>0</v>
      </c>
      <c r="Q2439" t="s">
        <v>8336</v>
      </c>
      <c r="R2439" t="s">
        <v>8337</v>
      </c>
      <c r="S2439" s="11">
        <f>J2439/86400+DATE(1970,1,1)</f>
        <v>42031.965138888889</v>
      </c>
      <c r="T2439" s="11">
        <f>I2439/86400+DATE(1970,1,1)</f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19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7">
        <f>IF(L2440&gt;0,E2440/L2440,0)</f>
        <v>50</v>
      </c>
      <c r="Q2440" t="s">
        <v>8336</v>
      </c>
      <c r="R2440" t="s">
        <v>8337</v>
      </c>
      <c r="S2440" s="11">
        <f>J2440/86400+DATE(1970,1,1)</f>
        <v>42285.91506944444</v>
      </c>
      <c r="T2440" s="11">
        <f>I2440/86400+DATE(1970,1,1)</f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19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7">
        <f>IF(L2441&gt;0,E2441/L2441,0)</f>
        <v>0</v>
      </c>
      <c r="Q2441" t="s">
        <v>8336</v>
      </c>
      <c r="R2441" t="s">
        <v>8337</v>
      </c>
      <c r="S2441" s="11">
        <f>J2441/86400+DATE(1970,1,1)</f>
        <v>42265.818622685183</v>
      </c>
      <c r="T2441" s="11">
        <f>I2441/86400+DATE(1970,1,1)</f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19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7">
        <f>IF(L2442&gt;0,E2442/L2442,0)</f>
        <v>5</v>
      </c>
      <c r="Q2442" t="s">
        <v>8336</v>
      </c>
      <c r="R2442" t="s">
        <v>8337</v>
      </c>
      <c r="S2442" s="11">
        <f>J2442/86400+DATE(1970,1,1)</f>
        <v>42383.899456018524</v>
      </c>
      <c r="T2442" s="11">
        <f>I2442/86400+DATE(1970,1,1)</f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19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7">
        <f>IF(L2443&gt;0,E2443/L2443,0)</f>
        <v>74.22935779816514</v>
      </c>
      <c r="Q2443" t="s">
        <v>8336</v>
      </c>
      <c r="R2443" t="s">
        <v>8352</v>
      </c>
      <c r="S2443" s="11">
        <f>J2443/86400+DATE(1970,1,1)</f>
        <v>42187.125625000001</v>
      </c>
      <c r="T2443" s="11">
        <f>I2443/86400+DATE(1970,1,1)</f>
        <v>42208.207638888889</v>
      </c>
    </row>
    <row r="2444" spans="1:20" ht="45" x14ac:dyDescent="0.25">
      <c r="A2444">
        <v>2442</v>
      </c>
      <c r="B2444" s="1" t="s">
        <v>2443</v>
      </c>
      <c r="C2444" s="1" t="s">
        <v>6552</v>
      </c>
      <c r="D2444" s="19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7">
        <f>IF(L2444&gt;0,E2444/L2444,0)</f>
        <v>81.252688172043008</v>
      </c>
      <c r="Q2444" t="s">
        <v>8336</v>
      </c>
      <c r="R2444" t="s">
        <v>8352</v>
      </c>
      <c r="S2444" s="11">
        <f>J2444/86400+DATE(1970,1,1)</f>
        <v>42052.666990740741</v>
      </c>
      <c r="T2444" s="11">
        <f>I2444/86400+DATE(1970,1,1)</f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19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7">
        <f>IF(L2445&gt;0,E2445/L2445,0)</f>
        <v>130.23469453376205</v>
      </c>
      <c r="Q2445" t="s">
        <v>8336</v>
      </c>
      <c r="R2445" t="s">
        <v>8352</v>
      </c>
      <c r="S2445" s="11">
        <f>J2445/86400+DATE(1970,1,1)</f>
        <v>41836.625254629631</v>
      </c>
      <c r="T2445" s="11">
        <f>I2445/86400+DATE(1970,1,1)</f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19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7">
        <f>IF(L2446&gt;0,E2446/L2446,0)</f>
        <v>53.409836065573771</v>
      </c>
      <c r="Q2446" t="s">
        <v>8336</v>
      </c>
      <c r="R2446" t="s">
        <v>8352</v>
      </c>
      <c r="S2446" s="11">
        <f>J2446/86400+DATE(1970,1,1)</f>
        <v>42485.754525462966</v>
      </c>
      <c r="T2446" s="11">
        <f>I2446/86400+DATE(1970,1,1)</f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19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7">
        <f>IF(L2447&gt;0,E2447/L2447,0)</f>
        <v>75.130434782608702</v>
      </c>
      <c r="Q2447" t="s">
        <v>8336</v>
      </c>
      <c r="R2447" t="s">
        <v>8352</v>
      </c>
      <c r="S2447" s="11">
        <f>J2447/86400+DATE(1970,1,1)</f>
        <v>42243.190057870372</v>
      </c>
      <c r="T2447" s="11">
        <f>I2447/86400+DATE(1970,1,1)</f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19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7">
        <f>IF(L2448&gt;0,E2448/L2448,0)</f>
        <v>75.666666666666671</v>
      </c>
      <c r="Q2448" t="s">
        <v>8336</v>
      </c>
      <c r="R2448" t="s">
        <v>8352</v>
      </c>
      <c r="S2448" s="11">
        <f>J2448/86400+DATE(1970,1,1)</f>
        <v>42670.602673611109</v>
      </c>
      <c r="T2448" s="11">
        <f>I2448/86400+DATE(1970,1,1)</f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19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7">
        <f>IF(L2449&gt;0,E2449/L2449,0)</f>
        <v>31.691394658753708</v>
      </c>
      <c r="Q2449" t="s">
        <v>8336</v>
      </c>
      <c r="R2449" t="s">
        <v>8352</v>
      </c>
      <c r="S2449" s="11">
        <f>J2449/86400+DATE(1970,1,1)</f>
        <v>42654.469826388886</v>
      </c>
      <c r="T2449" s="11">
        <f>I2449/86400+DATE(1970,1,1)</f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19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7">
        <f>IF(L2450&gt;0,E2450/L2450,0)</f>
        <v>47.777777777777779</v>
      </c>
      <c r="Q2450" t="s">
        <v>8336</v>
      </c>
      <c r="R2450" t="s">
        <v>8352</v>
      </c>
      <c r="S2450" s="11">
        <f>J2450/86400+DATE(1970,1,1)</f>
        <v>42607.316122685181</v>
      </c>
      <c r="T2450" s="11">
        <f>I2450/86400+DATE(1970,1,1)</f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19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7">
        <f>IF(L2451&gt;0,E2451/L2451,0)</f>
        <v>90</v>
      </c>
      <c r="Q2451" t="s">
        <v>8336</v>
      </c>
      <c r="R2451" t="s">
        <v>8352</v>
      </c>
      <c r="S2451" s="11">
        <f>J2451/86400+DATE(1970,1,1)</f>
        <v>41943.142534722225</v>
      </c>
      <c r="T2451" s="11">
        <f>I2451/86400+DATE(1970,1,1)</f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19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7">
        <f>IF(L2452&gt;0,E2452/L2452,0)</f>
        <v>149.31401960784314</v>
      </c>
      <c r="Q2452" t="s">
        <v>8336</v>
      </c>
      <c r="R2452" t="s">
        <v>8352</v>
      </c>
      <c r="S2452" s="11">
        <f>J2452/86400+DATE(1970,1,1)</f>
        <v>41902.07240740741</v>
      </c>
      <c r="T2452" s="11">
        <f>I2452/86400+DATE(1970,1,1)</f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19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7">
        <f>IF(L2453&gt;0,E2453/L2453,0)</f>
        <v>62.06989247311828</v>
      </c>
      <c r="Q2453" t="s">
        <v>8336</v>
      </c>
      <c r="R2453" t="s">
        <v>8352</v>
      </c>
      <c r="S2453" s="11">
        <f>J2453/86400+DATE(1970,1,1)</f>
        <v>42779.908449074079</v>
      </c>
      <c r="T2453" s="11">
        <f>I2453/86400+DATE(1970,1,1)</f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19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7">
        <f>IF(L2454&gt;0,E2454/L2454,0)</f>
        <v>53.4</v>
      </c>
      <c r="Q2454" t="s">
        <v>8336</v>
      </c>
      <c r="R2454" t="s">
        <v>8352</v>
      </c>
      <c r="S2454" s="11">
        <f>J2454/86400+DATE(1970,1,1)</f>
        <v>42338.84375</v>
      </c>
      <c r="T2454" s="11">
        <f>I2454/86400+DATE(1970,1,1)</f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19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7">
        <f>IF(L2455&gt;0,E2455/L2455,0)</f>
        <v>69.268656716417908</v>
      </c>
      <c r="Q2455" t="s">
        <v>8336</v>
      </c>
      <c r="R2455" t="s">
        <v>8352</v>
      </c>
      <c r="S2455" s="11">
        <f>J2455/86400+DATE(1970,1,1)</f>
        <v>42738.692233796297</v>
      </c>
      <c r="T2455" s="11">
        <f>I2455/86400+DATE(1970,1,1)</f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19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7">
        <f>IF(L2456&gt;0,E2456/L2456,0)</f>
        <v>271.50769230769231</v>
      </c>
      <c r="Q2456" t="s">
        <v>8336</v>
      </c>
      <c r="R2456" t="s">
        <v>8352</v>
      </c>
      <c r="S2456" s="11">
        <f>J2456/86400+DATE(1970,1,1)</f>
        <v>42770.201481481483</v>
      </c>
      <c r="T2456" s="11">
        <f>I2456/86400+DATE(1970,1,1)</f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19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7">
        <f>IF(L2457&gt;0,E2457/L2457,0)</f>
        <v>34.125</v>
      </c>
      <c r="Q2457" t="s">
        <v>8336</v>
      </c>
      <c r="R2457" t="s">
        <v>8352</v>
      </c>
      <c r="S2457" s="11">
        <f>J2457/86400+DATE(1970,1,1)</f>
        <v>42452.781828703708</v>
      </c>
      <c r="T2457" s="11">
        <f>I2457/86400+DATE(1970,1,1)</f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19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7">
        <f>IF(L2458&gt;0,E2458/L2458,0)</f>
        <v>40.492537313432834</v>
      </c>
      <c r="Q2458" t="s">
        <v>8336</v>
      </c>
      <c r="R2458" t="s">
        <v>8352</v>
      </c>
      <c r="S2458" s="11">
        <f>J2458/86400+DATE(1970,1,1)</f>
        <v>42761.961099537039</v>
      </c>
      <c r="T2458" s="11">
        <f>I2458/86400+DATE(1970,1,1)</f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19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7">
        <f>IF(L2459&gt;0,E2459/L2459,0)</f>
        <v>189.75806451612902</v>
      </c>
      <c r="Q2459" t="s">
        <v>8336</v>
      </c>
      <c r="R2459" t="s">
        <v>8352</v>
      </c>
      <c r="S2459" s="11">
        <f>J2459/86400+DATE(1970,1,1)</f>
        <v>42423.602500000001</v>
      </c>
      <c r="T2459" s="11">
        <f>I2459/86400+DATE(1970,1,1)</f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19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7">
        <f>IF(L2460&gt;0,E2460/L2460,0)</f>
        <v>68.862499999999997</v>
      </c>
      <c r="Q2460" t="s">
        <v>8336</v>
      </c>
      <c r="R2460" t="s">
        <v>8352</v>
      </c>
      <c r="S2460" s="11">
        <f>J2460/86400+DATE(1970,1,1)</f>
        <v>42495.871736111112</v>
      </c>
      <c r="T2460" s="11">
        <f>I2460/86400+DATE(1970,1,1)</f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19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7">
        <f>IF(L2461&gt;0,E2461/L2461,0)</f>
        <v>108.77659574468085</v>
      </c>
      <c r="Q2461" t="s">
        <v>8336</v>
      </c>
      <c r="R2461" t="s">
        <v>8352</v>
      </c>
      <c r="S2461" s="11">
        <f>J2461/86400+DATE(1970,1,1)</f>
        <v>42407.637557870374</v>
      </c>
      <c r="T2461" s="11">
        <f>I2461/86400+DATE(1970,1,1)</f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19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7">
        <f>IF(L2462&gt;0,E2462/L2462,0)</f>
        <v>125.98529411764706</v>
      </c>
      <c r="Q2462" t="s">
        <v>8336</v>
      </c>
      <c r="R2462" t="s">
        <v>8352</v>
      </c>
      <c r="S2462" s="11">
        <f>J2462/86400+DATE(1970,1,1)</f>
        <v>42704.187118055561</v>
      </c>
      <c r="T2462" s="11">
        <f>I2462/86400+DATE(1970,1,1)</f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19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7">
        <f>IF(L2463&gt;0,E2463/L2463,0)</f>
        <v>90.523255813953483</v>
      </c>
      <c r="Q2463" t="s">
        <v>8325</v>
      </c>
      <c r="R2463" t="s">
        <v>8329</v>
      </c>
      <c r="S2463" s="11">
        <f>J2463/86400+DATE(1970,1,1)</f>
        <v>40784.012696759259</v>
      </c>
      <c r="T2463" s="11">
        <f>I2463/86400+DATE(1970,1,1)</f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19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7">
        <f>IF(L2464&gt;0,E2464/L2464,0)</f>
        <v>28.880434782608695</v>
      </c>
      <c r="Q2464" t="s">
        <v>8325</v>
      </c>
      <c r="R2464" t="s">
        <v>8329</v>
      </c>
      <c r="S2464" s="11">
        <f>J2464/86400+DATE(1970,1,1)</f>
        <v>41089.186296296299</v>
      </c>
      <c r="T2464" s="11">
        <f>I2464/86400+DATE(1970,1,1)</f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19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7">
        <f>IF(L2465&gt;0,E2465/L2465,0)</f>
        <v>31</v>
      </c>
      <c r="Q2465" t="s">
        <v>8325</v>
      </c>
      <c r="R2465" t="s">
        <v>8329</v>
      </c>
      <c r="S2465" s="11">
        <f>J2465/86400+DATE(1970,1,1)</f>
        <v>41341.111400462964</v>
      </c>
      <c r="T2465" s="11">
        <f>I2465/86400+DATE(1970,1,1)</f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19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7">
        <f>IF(L2466&gt;0,E2466/L2466,0)</f>
        <v>51.674418604651166</v>
      </c>
      <c r="Q2466" t="s">
        <v>8325</v>
      </c>
      <c r="R2466" t="s">
        <v>8329</v>
      </c>
      <c r="S2466" s="11">
        <f>J2466/86400+DATE(1970,1,1)</f>
        <v>42248.90042824074</v>
      </c>
      <c r="T2466" s="11">
        <f>I2466/86400+DATE(1970,1,1)</f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19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7">
        <f>IF(L2467&gt;0,E2467/L2467,0)</f>
        <v>26.270833333333332</v>
      </c>
      <c r="Q2467" t="s">
        <v>8325</v>
      </c>
      <c r="R2467" t="s">
        <v>8329</v>
      </c>
      <c r="S2467" s="11">
        <f>J2467/86400+DATE(1970,1,1)</f>
        <v>41145.719305555554</v>
      </c>
      <c r="T2467" s="11">
        <f>I2467/86400+DATE(1970,1,1)</f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19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7">
        <f>IF(L2468&gt;0,E2468/L2468,0)</f>
        <v>48.07692307692308</v>
      </c>
      <c r="Q2468" t="s">
        <v>8325</v>
      </c>
      <c r="R2468" t="s">
        <v>8329</v>
      </c>
      <c r="S2468" s="11">
        <f>J2468/86400+DATE(1970,1,1)</f>
        <v>41373.102465277778</v>
      </c>
      <c r="T2468" s="11">
        <f>I2468/86400+DATE(1970,1,1)</f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19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7">
        <f>IF(L2469&gt;0,E2469/L2469,0)</f>
        <v>27.558139534883722</v>
      </c>
      <c r="Q2469" t="s">
        <v>8325</v>
      </c>
      <c r="R2469" t="s">
        <v>8329</v>
      </c>
      <c r="S2469" s="11">
        <f>J2469/86400+DATE(1970,1,1)</f>
        <v>41025.874201388891</v>
      </c>
      <c r="T2469" s="11">
        <f>I2469/86400+DATE(1970,1,1)</f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19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7">
        <f>IF(L2470&gt;0,E2470/L2470,0)</f>
        <v>36.97137931034483</v>
      </c>
      <c r="Q2470" t="s">
        <v>8325</v>
      </c>
      <c r="R2470" t="s">
        <v>8329</v>
      </c>
      <c r="S2470" s="11">
        <f>J2470/86400+DATE(1970,1,1)</f>
        <v>41174.154178240744</v>
      </c>
      <c r="T2470" s="11">
        <f>I2470/86400+DATE(1970,1,1)</f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19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7">
        <f>IF(L2471&gt;0,E2471/L2471,0)</f>
        <v>29.021276595744681</v>
      </c>
      <c r="Q2471" t="s">
        <v>8325</v>
      </c>
      <c r="R2471" t="s">
        <v>8329</v>
      </c>
      <c r="S2471" s="11">
        <f>J2471/86400+DATE(1970,1,1)</f>
        <v>40557.429733796293</v>
      </c>
      <c r="T2471" s="11">
        <f>I2471/86400+DATE(1970,1,1)</f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19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7">
        <f>IF(L2472&gt;0,E2472/L2472,0)</f>
        <v>28.65666666666667</v>
      </c>
      <c r="Q2472" t="s">
        <v>8325</v>
      </c>
      <c r="R2472" t="s">
        <v>8329</v>
      </c>
      <c r="S2472" s="11">
        <f>J2472/86400+DATE(1970,1,1)</f>
        <v>41023.07471064815</v>
      </c>
      <c r="T2472" s="11">
        <f>I2472/86400+DATE(1970,1,1)</f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19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7">
        <f>IF(L2473&gt;0,E2473/L2473,0)</f>
        <v>37.647058823529413</v>
      </c>
      <c r="Q2473" t="s">
        <v>8325</v>
      </c>
      <c r="R2473" t="s">
        <v>8329</v>
      </c>
      <c r="S2473" s="11">
        <f>J2473/86400+DATE(1970,1,1)</f>
        <v>40893.992962962962</v>
      </c>
      <c r="T2473" s="11">
        <f>I2473/86400+DATE(1970,1,1)</f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19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7">
        <f>IF(L2474&gt;0,E2474/L2474,0)</f>
        <v>97.904038461538462</v>
      </c>
      <c r="Q2474" t="s">
        <v>8325</v>
      </c>
      <c r="R2474" t="s">
        <v>8329</v>
      </c>
      <c r="S2474" s="11">
        <f>J2474/86400+DATE(1970,1,1)</f>
        <v>40354.11550925926</v>
      </c>
      <c r="T2474" s="11">
        <f>I2474/86400+DATE(1970,1,1)</f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19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7">
        <f>IF(L2475&gt;0,E2475/L2475,0)</f>
        <v>42.553191489361701</v>
      </c>
      <c r="Q2475" t="s">
        <v>8325</v>
      </c>
      <c r="R2475" t="s">
        <v>8329</v>
      </c>
      <c r="S2475" s="11">
        <f>J2475/86400+DATE(1970,1,1)</f>
        <v>41193.748483796298</v>
      </c>
      <c r="T2475" s="11">
        <f>I2475/86400+DATE(1970,1,1)</f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19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7">
        <f>IF(L2476&gt;0,E2476/L2476,0)</f>
        <v>131.58368421052631</v>
      </c>
      <c r="Q2476" t="s">
        <v>8325</v>
      </c>
      <c r="R2476" t="s">
        <v>8329</v>
      </c>
      <c r="S2476" s="11">
        <f>J2476/86400+DATE(1970,1,1)</f>
        <v>40417.011296296296</v>
      </c>
      <c r="T2476" s="11">
        <f>I2476/86400+DATE(1970,1,1)</f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19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7">
        <f>IF(L2477&gt;0,E2477/L2477,0)</f>
        <v>32.320987654320987</v>
      </c>
      <c r="Q2477" t="s">
        <v>8325</v>
      </c>
      <c r="R2477" t="s">
        <v>8329</v>
      </c>
      <c r="S2477" s="11">
        <f>J2477/86400+DATE(1970,1,1)</f>
        <v>40310.287673611107</v>
      </c>
      <c r="T2477" s="11">
        <f>I2477/86400+DATE(1970,1,1)</f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19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7">
        <f>IF(L2478&gt;0,E2478/L2478,0)</f>
        <v>61.103999999999999</v>
      </c>
      <c r="Q2478" t="s">
        <v>8325</v>
      </c>
      <c r="R2478" t="s">
        <v>8329</v>
      </c>
      <c r="S2478" s="11">
        <f>J2478/86400+DATE(1970,1,1)</f>
        <v>41913.328356481477</v>
      </c>
      <c r="T2478" s="11">
        <f>I2478/86400+DATE(1970,1,1)</f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19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7">
        <f>IF(L2479&gt;0,E2479/L2479,0)</f>
        <v>31.341463414634145</v>
      </c>
      <c r="Q2479" t="s">
        <v>8325</v>
      </c>
      <c r="R2479" t="s">
        <v>8329</v>
      </c>
      <c r="S2479" s="11">
        <f>J2479/86400+DATE(1970,1,1)</f>
        <v>41088.691493055558</v>
      </c>
      <c r="T2479" s="11">
        <f>I2479/86400+DATE(1970,1,1)</f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19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7">
        <f>IF(L2480&gt;0,E2480/L2480,0)</f>
        <v>129.1139240506329</v>
      </c>
      <c r="Q2480" t="s">
        <v>8325</v>
      </c>
      <c r="R2480" t="s">
        <v>8329</v>
      </c>
      <c r="S2480" s="11">
        <f>J2480/86400+DATE(1970,1,1)</f>
        <v>41257.950381944444</v>
      </c>
      <c r="T2480" s="11">
        <f>I2480/86400+DATE(1970,1,1)</f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19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7">
        <f>IF(L2481&gt;0,E2481/L2481,0)</f>
        <v>25.020624999999999</v>
      </c>
      <c r="Q2481" t="s">
        <v>8325</v>
      </c>
      <c r="R2481" t="s">
        <v>8329</v>
      </c>
      <c r="S2481" s="11">
        <f>J2481/86400+DATE(1970,1,1)</f>
        <v>41107.726782407408</v>
      </c>
      <c r="T2481" s="11">
        <f>I2481/86400+DATE(1970,1,1)</f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19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7">
        <f>IF(L2482&gt;0,E2482/L2482,0)</f>
        <v>250</v>
      </c>
      <c r="Q2482" t="s">
        <v>8325</v>
      </c>
      <c r="R2482" t="s">
        <v>8329</v>
      </c>
      <c r="S2482" s="11">
        <f>J2482/86400+DATE(1970,1,1)</f>
        <v>42227.936157407406</v>
      </c>
      <c r="T2482" s="11">
        <f>I2482/86400+DATE(1970,1,1)</f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19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7">
        <f>IF(L2483&gt;0,E2483/L2483,0)</f>
        <v>47.541473684210523</v>
      </c>
      <c r="Q2483" t="s">
        <v>8325</v>
      </c>
      <c r="R2483" t="s">
        <v>8329</v>
      </c>
      <c r="S2483" s="11">
        <f>J2483/86400+DATE(1970,1,1)</f>
        <v>40999.645925925928</v>
      </c>
      <c r="T2483" s="11">
        <f>I2483/86400+DATE(1970,1,1)</f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19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7">
        <f>IF(L2484&gt;0,E2484/L2484,0)</f>
        <v>40.04</v>
      </c>
      <c r="Q2484" t="s">
        <v>8325</v>
      </c>
      <c r="R2484" t="s">
        <v>8329</v>
      </c>
      <c r="S2484" s="11">
        <f>J2484/86400+DATE(1970,1,1)</f>
        <v>40711.782210648147</v>
      </c>
      <c r="T2484" s="11">
        <f>I2484/86400+DATE(1970,1,1)</f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19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7">
        <f>IF(L2485&gt;0,E2485/L2485,0)</f>
        <v>65.84210526315789</v>
      </c>
      <c r="Q2485" t="s">
        <v>8325</v>
      </c>
      <c r="R2485" t="s">
        <v>8329</v>
      </c>
      <c r="S2485" s="11">
        <f>J2485/86400+DATE(1970,1,1)</f>
        <v>40970.750034722223</v>
      </c>
      <c r="T2485" s="11">
        <f>I2485/86400+DATE(1970,1,1)</f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19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7">
        <f>IF(L2486&gt;0,E2486/L2486,0)</f>
        <v>46.401222222222216</v>
      </c>
      <c r="Q2486" t="s">
        <v>8325</v>
      </c>
      <c r="R2486" t="s">
        <v>8329</v>
      </c>
      <c r="S2486" s="11">
        <f>J2486/86400+DATE(1970,1,1)</f>
        <v>40771.916701388887</v>
      </c>
      <c r="T2486" s="11">
        <f>I2486/86400+DATE(1970,1,1)</f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19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7">
        <f>IF(L2487&gt;0,E2487/L2487,0)</f>
        <v>50.365853658536587</v>
      </c>
      <c r="Q2487" t="s">
        <v>8325</v>
      </c>
      <c r="R2487" t="s">
        <v>8329</v>
      </c>
      <c r="S2487" s="11">
        <f>J2487/86400+DATE(1970,1,1)</f>
        <v>40793.998599537037</v>
      </c>
      <c r="T2487" s="11">
        <f>I2487/86400+DATE(1970,1,1)</f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19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7">
        <f>IF(L2488&gt;0,E2488/L2488,0)</f>
        <v>26.566666666666666</v>
      </c>
      <c r="Q2488" t="s">
        <v>8325</v>
      </c>
      <c r="R2488" t="s">
        <v>8329</v>
      </c>
      <c r="S2488" s="11">
        <f>J2488/86400+DATE(1970,1,1)</f>
        <v>40991.708055555559</v>
      </c>
      <c r="T2488" s="11">
        <f>I2488/86400+DATE(1970,1,1)</f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19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7">
        <f>IF(L2489&gt;0,E2489/L2489,0)</f>
        <v>39.493684210526318</v>
      </c>
      <c r="Q2489" t="s">
        <v>8325</v>
      </c>
      <c r="R2489" t="s">
        <v>8329</v>
      </c>
      <c r="S2489" s="11">
        <f>J2489/86400+DATE(1970,1,1)</f>
        <v>41026.083298611113</v>
      </c>
      <c r="T2489" s="11">
        <f>I2489/86400+DATE(1970,1,1)</f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19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7">
        <f>IF(L2490&gt;0,E2490/L2490,0)</f>
        <v>49.246153846153845</v>
      </c>
      <c r="Q2490" t="s">
        <v>8325</v>
      </c>
      <c r="R2490" t="s">
        <v>8329</v>
      </c>
      <c r="S2490" s="11">
        <f>J2490/86400+DATE(1970,1,1)</f>
        <v>40833.633194444446</v>
      </c>
      <c r="T2490" s="11">
        <f>I2490/86400+DATE(1970,1,1)</f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19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7">
        <f>IF(L2491&gt;0,E2491/L2491,0)</f>
        <v>62.38</v>
      </c>
      <c r="Q2491" t="s">
        <v>8325</v>
      </c>
      <c r="R2491" t="s">
        <v>8329</v>
      </c>
      <c r="S2491" s="11">
        <f>J2491/86400+DATE(1970,1,1)</f>
        <v>41373.690266203703</v>
      </c>
      <c r="T2491" s="11">
        <f>I2491/86400+DATE(1970,1,1)</f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19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7">
        <f>IF(L2492&gt;0,E2492/L2492,0)</f>
        <v>37.9375</v>
      </c>
      <c r="Q2492" t="s">
        <v>8325</v>
      </c>
      <c r="R2492" t="s">
        <v>8329</v>
      </c>
      <c r="S2492" s="11">
        <f>J2492/86400+DATE(1970,1,1)</f>
        <v>41023.227731481486</v>
      </c>
      <c r="T2492" s="11">
        <f>I2492/86400+DATE(1970,1,1)</f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19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7">
        <f>IF(L2493&gt;0,E2493/L2493,0)</f>
        <v>51.6</v>
      </c>
      <c r="Q2493" t="s">
        <v>8325</v>
      </c>
      <c r="R2493" t="s">
        <v>8329</v>
      </c>
      <c r="S2493" s="11">
        <f>J2493/86400+DATE(1970,1,1)</f>
        <v>40542.839282407411</v>
      </c>
      <c r="T2493" s="11">
        <f>I2493/86400+DATE(1970,1,1)</f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19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7">
        <f>IF(L2494&gt;0,E2494/L2494,0)</f>
        <v>27.777777777777779</v>
      </c>
      <c r="Q2494" t="s">
        <v>8325</v>
      </c>
      <c r="R2494" t="s">
        <v>8329</v>
      </c>
      <c r="S2494" s="11">
        <f>J2494/86400+DATE(1970,1,1)</f>
        <v>41024.985972222225</v>
      </c>
      <c r="T2494" s="11">
        <f>I2494/86400+DATE(1970,1,1)</f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19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7">
        <f>IF(L2495&gt;0,E2495/L2495,0)</f>
        <v>99.382239382239376</v>
      </c>
      <c r="Q2495" t="s">
        <v>8325</v>
      </c>
      <c r="R2495" t="s">
        <v>8329</v>
      </c>
      <c r="S2495" s="11">
        <f>J2495/86400+DATE(1970,1,1)</f>
        <v>41348.168287037035</v>
      </c>
      <c r="T2495" s="11">
        <f>I2495/86400+DATE(1970,1,1)</f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19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7">
        <f>IF(L2496&gt;0,E2496/L2496,0)</f>
        <v>38.848205128205123</v>
      </c>
      <c r="Q2496" t="s">
        <v>8325</v>
      </c>
      <c r="R2496" t="s">
        <v>8329</v>
      </c>
      <c r="S2496" s="11">
        <f>J2496/86400+DATE(1970,1,1)</f>
        <v>41022.645185185189</v>
      </c>
      <c r="T2496" s="11">
        <f>I2496/86400+DATE(1970,1,1)</f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19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7">
        <f>IF(L2497&gt;0,E2497/L2497,0)</f>
        <v>45.548809523809524</v>
      </c>
      <c r="Q2497" t="s">
        <v>8325</v>
      </c>
      <c r="R2497" t="s">
        <v>8329</v>
      </c>
      <c r="S2497" s="11">
        <f>J2497/86400+DATE(1970,1,1)</f>
        <v>41036.946469907409</v>
      </c>
      <c r="T2497" s="11">
        <f>I2497/86400+DATE(1970,1,1)</f>
        <v>41066.946469907409</v>
      </c>
    </row>
    <row r="2498" spans="1:20" ht="45" x14ac:dyDescent="0.25">
      <c r="A2498">
        <v>2496</v>
      </c>
      <c r="B2498" s="1" t="s">
        <v>2496</v>
      </c>
      <c r="C2498" s="1" t="s">
        <v>6606</v>
      </c>
      <c r="D2498" s="19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7">
        <f>IF(L2498&gt;0,E2498/L2498,0)</f>
        <v>600</v>
      </c>
      <c r="Q2498" t="s">
        <v>8325</v>
      </c>
      <c r="R2498" t="s">
        <v>8329</v>
      </c>
      <c r="S2498" s="11">
        <f>J2498/86400+DATE(1970,1,1)</f>
        <v>41327.996435185181</v>
      </c>
      <c r="T2498" s="11">
        <f>I2498/86400+DATE(1970,1,1)</f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19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7">
        <f>IF(L2499&gt;0,E2499/L2499,0)</f>
        <v>80.551071428571419</v>
      </c>
      <c r="Q2499" t="s">
        <v>8325</v>
      </c>
      <c r="R2499" t="s">
        <v>8329</v>
      </c>
      <c r="S2499" s="11">
        <f>J2499/86400+DATE(1970,1,1)</f>
        <v>40730.878912037035</v>
      </c>
      <c r="T2499" s="11">
        <f>I2499/86400+DATE(1970,1,1)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19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7">
        <f>IF(L2500&gt;0,E2500/L2500,0)</f>
        <v>52.8</v>
      </c>
      <c r="Q2500" t="s">
        <v>8325</v>
      </c>
      <c r="R2500" t="s">
        <v>8329</v>
      </c>
      <c r="S2500" s="11">
        <f>J2500/86400+DATE(1970,1,1)</f>
        <v>42017.967442129629</v>
      </c>
      <c r="T2500" s="11">
        <f>I2500/86400+DATE(1970,1,1)</f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19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7">
        <f>IF(L2501&gt;0,E2501/L2501,0)</f>
        <v>47.676470588235297</v>
      </c>
      <c r="Q2501" t="s">
        <v>8325</v>
      </c>
      <c r="R2501" t="s">
        <v>8329</v>
      </c>
      <c r="S2501" s="11">
        <f>J2501/86400+DATE(1970,1,1)</f>
        <v>41226.648576388892</v>
      </c>
      <c r="T2501" s="11">
        <f>I2501/86400+DATE(1970,1,1)</f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19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7">
        <f>IF(L2502&gt;0,E2502/L2502,0)</f>
        <v>23.448275862068964</v>
      </c>
      <c r="Q2502" t="s">
        <v>8325</v>
      </c>
      <c r="R2502" t="s">
        <v>8329</v>
      </c>
      <c r="S2502" s="11">
        <f>J2502/86400+DATE(1970,1,1)</f>
        <v>41053.772858796292</v>
      </c>
      <c r="T2502" s="11">
        <f>I2502/86400+DATE(1970,1,1)</f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19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7">
        <f>IF(L2503&gt;0,E2503/L2503,0)</f>
        <v>40.142857142857146</v>
      </c>
      <c r="Q2503" t="s">
        <v>8336</v>
      </c>
      <c r="R2503" t="s">
        <v>8353</v>
      </c>
      <c r="S2503" s="11">
        <f>J2503/86400+DATE(1970,1,1)</f>
        <v>42244.776666666672</v>
      </c>
      <c r="T2503" s="11">
        <f>I2503/86400+DATE(1970,1,1)</f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19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7">
        <f>IF(L2504&gt;0,E2504/L2504,0)</f>
        <v>17.2</v>
      </c>
      <c r="Q2504" t="s">
        <v>8336</v>
      </c>
      <c r="R2504" t="s">
        <v>8353</v>
      </c>
      <c r="S2504" s="11">
        <f>J2504/86400+DATE(1970,1,1)</f>
        <v>41858.825439814813</v>
      </c>
      <c r="T2504" s="11">
        <f>I2504/86400+DATE(1970,1,1)</f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19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7">
        <f>IF(L2505&gt;0,E2505/L2505,0)</f>
        <v>0</v>
      </c>
      <c r="Q2505" t="s">
        <v>8336</v>
      </c>
      <c r="R2505" t="s">
        <v>8353</v>
      </c>
      <c r="S2505" s="11">
        <f>J2505/86400+DATE(1970,1,1)</f>
        <v>42498.899398148147</v>
      </c>
      <c r="T2505" s="11">
        <f>I2505/86400+DATE(1970,1,1)</f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19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7">
        <f>IF(L2506&gt;0,E2506/L2506,0)</f>
        <v>0</v>
      </c>
      <c r="Q2506" t="s">
        <v>8336</v>
      </c>
      <c r="R2506" t="s">
        <v>8353</v>
      </c>
      <c r="S2506" s="11">
        <f>J2506/86400+DATE(1970,1,1)</f>
        <v>41928.015439814815</v>
      </c>
      <c r="T2506" s="11">
        <f>I2506/86400+DATE(1970,1,1)</f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19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7">
        <f>IF(L2507&gt;0,E2507/L2507,0)</f>
        <v>0</v>
      </c>
      <c r="Q2507" t="s">
        <v>8336</v>
      </c>
      <c r="R2507" t="s">
        <v>8353</v>
      </c>
      <c r="S2507" s="11">
        <f>J2507/86400+DATE(1970,1,1)</f>
        <v>42047.05574074074</v>
      </c>
      <c r="T2507" s="11">
        <f>I2507/86400+DATE(1970,1,1)</f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19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7">
        <f>IF(L2508&gt;0,E2508/L2508,0)</f>
        <v>15</v>
      </c>
      <c r="Q2508" t="s">
        <v>8336</v>
      </c>
      <c r="R2508" t="s">
        <v>8353</v>
      </c>
      <c r="S2508" s="11">
        <f>J2508/86400+DATE(1970,1,1)</f>
        <v>42258.297094907408</v>
      </c>
      <c r="T2508" s="11">
        <f>I2508/86400+DATE(1970,1,1)</f>
        <v>42280.875</v>
      </c>
    </row>
    <row r="2509" spans="1:20" ht="30" x14ac:dyDescent="0.25">
      <c r="A2509">
        <v>2507</v>
      </c>
      <c r="B2509" s="1" t="s">
        <v>2507</v>
      </c>
      <c r="C2509" s="1" t="s">
        <v>6617</v>
      </c>
      <c r="D2509" s="19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7">
        <f>IF(L2509&gt;0,E2509/L2509,0)</f>
        <v>0</v>
      </c>
      <c r="Q2509" t="s">
        <v>8336</v>
      </c>
      <c r="R2509" t="s">
        <v>8353</v>
      </c>
      <c r="S2509" s="11">
        <f>J2509/86400+DATE(1970,1,1)</f>
        <v>42105.072962962964</v>
      </c>
      <c r="T2509" s="11">
        <f>I2509/86400+DATE(1970,1,1)</f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19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7">
        <f>IF(L2510&gt;0,E2510/L2510,0)</f>
        <v>0</v>
      </c>
      <c r="Q2510" t="s">
        <v>8336</v>
      </c>
      <c r="R2510" t="s">
        <v>8353</v>
      </c>
      <c r="S2510" s="11">
        <f>J2510/86400+DATE(1970,1,1)</f>
        <v>41835.951782407406</v>
      </c>
      <c r="T2510" s="11">
        <f>I2510/86400+DATE(1970,1,1)</f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19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7">
        <f>IF(L2511&gt;0,E2511/L2511,0)</f>
        <v>35.714285714285715</v>
      </c>
      <c r="Q2511" t="s">
        <v>8336</v>
      </c>
      <c r="R2511" t="s">
        <v>8353</v>
      </c>
      <c r="S2511" s="11">
        <f>J2511/86400+DATE(1970,1,1)</f>
        <v>42058.809594907405</v>
      </c>
      <c r="T2511" s="11">
        <f>I2511/86400+DATE(1970,1,1)</f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19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7">
        <f>IF(L2512&gt;0,E2512/L2512,0)</f>
        <v>37.5</v>
      </c>
      <c r="Q2512" t="s">
        <v>8336</v>
      </c>
      <c r="R2512" t="s">
        <v>8353</v>
      </c>
      <c r="S2512" s="11">
        <f>J2512/86400+DATE(1970,1,1)</f>
        <v>42078.997361111113</v>
      </c>
      <c r="T2512" s="11">
        <f>I2512/86400+DATE(1970,1,1)</f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19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7">
        <f>IF(L2513&gt;0,E2513/L2513,0)</f>
        <v>0</v>
      </c>
      <c r="Q2513" t="s">
        <v>8336</v>
      </c>
      <c r="R2513" t="s">
        <v>8353</v>
      </c>
      <c r="S2513" s="11">
        <f>J2513/86400+DATE(1970,1,1)</f>
        <v>42371.446909722217</v>
      </c>
      <c r="T2513" s="11">
        <f>I2513/86400+DATE(1970,1,1)</f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19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7">
        <f>IF(L2514&gt;0,E2514/L2514,0)</f>
        <v>0</v>
      </c>
      <c r="Q2514" t="s">
        <v>8336</v>
      </c>
      <c r="R2514" t="s">
        <v>8353</v>
      </c>
      <c r="S2514" s="11">
        <f>J2514/86400+DATE(1970,1,1)</f>
        <v>41971.876863425925</v>
      </c>
      <c r="T2514" s="11">
        <f>I2514/86400+DATE(1970,1,1)</f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19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7">
        <f>IF(L2515&gt;0,E2515/L2515,0)</f>
        <v>0</v>
      </c>
      <c r="Q2515" t="s">
        <v>8336</v>
      </c>
      <c r="R2515" t="s">
        <v>8353</v>
      </c>
      <c r="S2515" s="11">
        <f>J2515/86400+DATE(1970,1,1)</f>
        <v>42732.00681712963</v>
      </c>
      <c r="T2515" s="11">
        <f>I2515/86400+DATE(1970,1,1)</f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19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7">
        <f>IF(L2516&gt;0,E2516/L2516,0)</f>
        <v>52.5</v>
      </c>
      <c r="Q2516" t="s">
        <v>8336</v>
      </c>
      <c r="R2516" t="s">
        <v>8353</v>
      </c>
      <c r="S2516" s="11">
        <f>J2516/86400+DATE(1970,1,1)</f>
        <v>41854.389780092592</v>
      </c>
      <c r="T2516" s="11">
        <f>I2516/86400+DATE(1970,1,1)</f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19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7">
        <f>IF(L2517&gt;0,E2517/L2517,0)</f>
        <v>77.5</v>
      </c>
      <c r="Q2517" t="s">
        <v>8336</v>
      </c>
      <c r="R2517" t="s">
        <v>8353</v>
      </c>
      <c r="S2517" s="11">
        <f>J2517/86400+DATE(1970,1,1)</f>
        <v>42027.839733796296</v>
      </c>
      <c r="T2517" s="11">
        <f>I2517/86400+DATE(1970,1,1)</f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19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7">
        <f>IF(L2518&gt;0,E2518/L2518,0)</f>
        <v>0</v>
      </c>
      <c r="Q2518" t="s">
        <v>8336</v>
      </c>
      <c r="R2518" t="s">
        <v>8353</v>
      </c>
      <c r="S2518" s="11">
        <f>J2518/86400+DATE(1970,1,1)</f>
        <v>41942.653379629628</v>
      </c>
      <c r="T2518" s="11">
        <f>I2518/86400+DATE(1970,1,1)</f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19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7">
        <f>IF(L2519&gt;0,E2519/L2519,0)</f>
        <v>53.545454545454547</v>
      </c>
      <c r="Q2519" t="s">
        <v>8336</v>
      </c>
      <c r="R2519" t="s">
        <v>8353</v>
      </c>
      <c r="S2519" s="11">
        <f>J2519/86400+DATE(1970,1,1)</f>
        <v>42052.802430555559</v>
      </c>
      <c r="T2519" s="11">
        <f>I2519/86400+DATE(1970,1,1)</f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19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7">
        <f>IF(L2520&gt;0,E2520/L2520,0)</f>
        <v>0</v>
      </c>
      <c r="Q2520" t="s">
        <v>8336</v>
      </c>
      <c r="R2520" t="s">
        <v>8353</v>
      </c>
      <c r="S2520" s="11">
        <f>J2520/86400+DATE(1970,1,1)</f>
        <v>41926.680879629632</v>
      </c>
      <c r="T2520" s="11">
        <f>I2520/86400+DATE(1970,1,1)</f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19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7">
        <f>IF(L2521&gt;0,E2521/L2521,0)</f>
        <v>16.25</v>
      </c>
      <c r="Q2521" t="s">
        <v>8336</v>
      </c>
      <c r="R2521" t="s">
        <v>8353</v>
      </c>
      <c r="S2521" s="11">
        <f>J2521/86400+DATE(1970,1,1)</f>
        <v>41809.155138888891</v>
      </c>
      <c r="T2521" s="11">
        <f>I2521/86400+DATE(1970,1,1)</f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19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7">
        <f>IF(L2522&gt;0,E2522/L2522,0)</f>
        <v>0</v>
      </c>
      <c r="Q2522" t="s">
        <v>8336</v>
      </c>
      <c r="R2522" t="s">
        <v>8353</v>
      </c>
      <c r="S2522" s="11">
        <f>J2522/86400+DATE(1970,1,1)</f>
        <v>42612.600520833337</v>
      </c>
      <c r="T2522" s="11">
        <f>I2522/86400+DATE(1970,1,1)</f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19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7">
        <f>IF(L2523&gt;0,E2523/L2523,0)</f>
        <v>103.68174242424243</v>
      </c>
      <c r="Q2523" t="s">
        <v>8325</v>
      </c>
      <c r="R2523" t="s">
        <v>8354</v>
      </c>
      <c r="S2523" s="11">
        <f>J2523/86400+DATE(1970,1,1)</f>
        <v>42269.967835648145</v>
      </c>
      <c r="T2523" s="11">
        <f>I2523/86400+DATE(1970,1,1)</f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19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7">
        <f>IF(L2524&gt;0,E2524/L2524,0)</f>
        <v>185.18518518518519</v>
      </c>
      <c r="Q2524" t="s">
        <v>8325</v>
      </c>
      <c r="R2524" t="s">
        <v>8354</v>
      </c>
      <c r="S2524" s="11">
        <f>J2524/86400+DATE(1970,1,1)</f>
        <v>42460.573611111111</v>
      </c>
      <c r="T2524" s="11">
        <f>I2524/86400+DATE(1970,1,1)</f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19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7">
        <f>IF(L2525&gt;0,E2525/L2525,0)</f>
        <v>54.153846153846153</v>
      </c>
      <c r="Q2525" t="s">
        <v>8325</v>
      </c>
      <c r="R2525" t="s">
        <v>8354</v>
      </c>
      <c r="S2525" s="11">
        <f>J2525/86400+DATE(1970,1,1)</f>
        <v>41930.975601851853</v>
      </c>
      <c r="T2525" s="11">
        <f>I2525/86400+DATE(1970,1,1)</f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19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7">
        <f>IF(L2526&gt;0,E2526/L2526,0)</f>
        <v>177.2093023255814</v>
      </c>
      <c r="Q2526" t="s">
        <v>8325</v>
      </c>
      <c r="R2526" t="s">
        <v>8354</v>
      </c>
      <c r="S2526" s="11">
        <f>J2526/86400+DATE(1970,1,1)</f>
        <v>41961.807372685187</v>
      </c>
      <c r="T2526" s="11">
        <f>I2526/86400+DATE(1970,1,1)</f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19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7">
        <f>IF(L2527&gt;0,E2527/L2527,0)</f>
        <v>100.325</v>
      </c>
      <c r="Q2527" t="s">
        <v>8325</v>
      </c>
      <c r="R2527" t="s">
        <v>8354</v>
      </c>
      <c r="S2527" s="11">
        <f>J2527/86400+DATE(1970,1,1)</f>
        <v>41058.844571759255</v>
      </c>
      <c r="T2527" s="11">
        <f>I2527/86400+DATE(1970,1,1)</f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19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7">
        <f>IF(L2528&gt;0,E2528/L2528,0)</f>
        <v>136.90909090909091</v>
      </c>
      <c r="Q2528" t="s">
        <v>8325</v>
      </c>
      <c r="R2528" t="s">
        <v>8354</v>
      </c>
      <c r="S2528" s="11">
        <f>J2528/86400+DATE(1970,1,1)</f>
        <v>41953.091134259259</v>
      </c>
      <c r="T2528" s="11">
        <f>I2528/86400+DATE(1970,1,1)</f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19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7">
        <f>IF(L2529&gt;0,E2529/L2529,0)</f>
        <v>57.535211267605632</v>
      </c>
      <c r="Q2529" t="s">
        <v>8325</v>
      </c>
      <c r="R2529" t="s">
        <v>8354</v>
      </c>
      <c r="S2529" s="11">
        <f>J2529/86400+DATE(1970,1,1)</f>
        <v>41546.75105324074</v>
      </c>
      <c r="T2529" s="11">
        <f>I2529/86400+DATE(1970,1,1)</f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19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7">
        <f>IF(L2530&gt;0,E2530/L2530,0)</f>
        <v>52.962839506172834</v>
      </c>
      <c r="Q2530" t="s">
        <v>8325</v>
      </c>
      <c r="R2530" t="s">
        <v>8354</v>
      </c>
      <c r="S2530" s="11">
        <f>J2530/86400+DATE(1970,1,1)</f>
        <v>42217.834525462968</v>
      </c>
      <c r="T2530" s="11">
        <f>I2530/86400+DATE(1970,1,1)</f>
        <v>42236.458333333328</v>
      </c>
    </row>
    <row r="2531" spans="1:20" ht="45" x14ac:dyDescent="0.25">
      <c r="A2531">
        <v>2529</v>
      </c>
      <c r="B2531" s="1" t="s">
        <v>2529</v>
      </c>
      <c r="C2531" s="1" t="s">
        <v>6639</v>
      </c>
      <c r="D2531" s="19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7">
        <f>IF(L2531&gt;0,E2531/L2531,0)</f>
        <v>82.328947368421055</v>
      </c>
      <c r="Q2531" t="s">
        <v>8325</v>
      </c>
      <c r="R2531" t="s">
        <v>8354</v>
      </c>
      <c r="S2531" s="11">
        <f>J2531/86400+DATE(1970,1,1)</f>
        <v>40948.080729166664</v>
      </c>
      <c r="T2531" s="11">
        <f>I2531/86400+DATE(1970,1,1)</f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19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7">
        <f>IF(L2532&gt;0,E2532/L2532,0)</f>
        <v>135.41666666666666</v>
      </c>
      <c r="Q2532" t="s">
        <v>8325</v>
      </c>
      <c r="R2532" t="s">
        <v>8354</v>
      </c>
      <c r="S2532" s="11">
        <f>J2532/86400+DATE(1970,1,1)</f>
        <v>42081.864641203705</v>
      </c>
      <c r="T2532" s="11">
        <f>I2532/86400+DATE(1970,1,1)</f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19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7">
        <f>IF(L2533&gt;0,E2533/L2533,0)</f>
        <v>74.06557377049181</v>
      </c>
      <c r="Q2533" t="s">
        <v>8325</v>
      </c>
      <c r="R2533" t="s">
        <v>8354</v>
      </c>
      <c r="S2533" s="11">
        <f>J2533/86400+DATE(1970,1,1)</f>
        <v>42208.680023148147</v>
      </c>
      <c r="T2533" s="11">
        <f>I2533/86400+DATE(1970,1,1)</f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19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7">
        <f>IF(L2534&gt;0,E2534/L2534,0)</f>
        <v>84.083333333333329</v>
      </c>
      <c r="Q2534" t="s">
        <v>8325</v>
      </c>
      <c r="R2534" t="s">
        <v>8354</v>
      </c>
      <c r="S2534" s="11">
        <f>J2534/86400+DATE(1970,1,1)</f>
        <v>41107.849143518521</v>
      </c>
      <c r="T2534" s="11">
        <f>I2534/86400+DATE(1970,1,1)</f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19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7">
        <f>IF(L2535&gt;0,E2535/L2535,0)</f>
        <v>61.029411764705884</v>
      </c>
      <c r="Q2535" t="s">
        <v>8325</v>
      </c>
      <c r="R2535" t="s">
        <v>8354</v>
      </c>
      <c r="S2535" s="11">
        <f>J2535/86400+DATE(1970,1,1)</f>
        <v>41304.751284722224</v>
      </c>
      <c r="T2535" s="11">
        <f>I2535/86400+DATE(1970,1,1)</f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19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7">
        <f>IF(L2536&gt;0,E2536/L2536,0)</f>
        <v>150</v>
      </c>
      <c r="Q2536" t="s">
        <v>8325</v>
      </c>
      <c r="R2536" t="s">
        <v>8354</v>
      </c>
      <c r="S2536" s="11">
        <f>J2536/86400+DATE(1970,1,1)</f>
        <v>40127.700370370367</v>
      </c>
      <c r="T2536" s="11">
        <f>I2536/86400+DATE(1970,1,1)</f>
        <v>40179.25</v>
      </c>
    </row>
    <row r="2537" spans="1:20" ht="30" x14ac:dyDescent="0.25">
      <c r="A2537">
        <v>2535</v>
      </c>
      <c r="B2537" s="1" t="s">
        <v>2535</v>
      </c>
      <c r="C2537" s="1" t="s">
        <v>6645</v>
      </c>
      <c r="D2537" s="19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7">
        <f>IF(L2537&gt;0,E2537/L2537,0)</f>
        <v>266.08974358974359</v>
      </c>
      <c r="Q2537" t="s">
        <v>8325</v>
      </c>
      <c r="R2537" t="s">
        <v>8354</v>
      </c>
      <c r="S2537" s="11">
        <f>J2537/86400+DATE(1970,1,1)</f>
        <v>41943.791030092594</v>
      </c>
      <c r="T2537" s="11">
        <f>I2537/86400+DATE(1970,1,1)</f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19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7">
        <f>IF(L2538&gt;0,E2538/L2538,0)</f>
        <v>7.25</v>
      </c>
      <c r="Q2538" t="s">
        <v>8325</v>
      </c>
      <c r="R2538" t="s">
        <v>8354</v>
      </c>
      <c r="S2538" s="11">
        <f>J2538/86400+DATE(1970,1,1)</f>
        <v>41464.106087962966</v>
      </c>
      <c r="T2538" s="11">
        <f>I2538/86400+DATE(1970,1,1)</f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19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7">
        <f>IF(L2539&gt;0,E2539/L2539,0)</f>
        <v>100</v>
      </c>
      <c r="Q2539" t="s">
        <v>8325</v>
      </c>
      <c r="R2539" t="s">
        <v>8354</v>
      </c>
      <c r="S2539" s="11">
        <f>J2539/86400+DATE(1970,1,1)</f>
        <v>40696.648784722223</v>
      </c>
      <c r="T2539" s="11">
        <f>I2539/86400+DATE(1970,1,1)</f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19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7">
        <f>IF(L2540&gt;0,E2540/L2540,0)</f>
        <v>109.96308108108107</v>
      </c>
      <c r="Q2540" t="s">
        <v>8325</v>
      </c>
      <c r="R2540" t="s">
        <v>8354</v>
      </c>
      <c r="S2540" s="11">
        <f>J2540/86400+DATE(1970,1,1)</f>
        <v>41298.509965277779</v>
      </c>
      <c r="T2540" s="11">
        <f>I2540/86400+DATE(1970,1,1)</f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19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7">
        <f>IF(L2541&gt;0,E2541/L2541,0)</f>
        <v>169.91525423728814</v>
      </c>
      <c r="Q2541" t="s">
        <v>8325</v>
      </c>
      <c r="R2541" t="s">
        <v>8354</v>
      </c>
      <c r="S2541" s="11">
        <f>J2541/86400+DATE(1970,1,1)</f>
        <v>41977.902222222227</v>
      </c>
      <c r="T2541" s="11">
        <f>I2541/86400+DATE(1970,1,1)</f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19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7">
        <f>IF(L2542&gt;0,E2542/L2542,0)</f>
        <v>95.740740740740748</v>
      </c>
      <c r="Q2542" t="s">
        <v>8325</v>
      </c>
      <c r="R2542" t="s">
        <v>8354</v>
      </c>
      <c r="S2542" s="11">
        <f>J2542/86400+DATE(1970,1,1)</f>
        <v>40785.675011574072</v>
      </c>
      <c r="T2542" s="11">
        <f>I2542/86400+DATE(1970,1,1)</f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19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7">
        <f>IF(L2543&gt;0,E2543/L2543,0)</f>
        <v>59.460317460317462</v>
      </c>
      <c r="Q2543" t="s">
        <v>8325</v>
      </c>
      <c r="R2543" t="s">
        <v>8354</v>
      </c>
      <c r="S2543" s="11">
        <f>J2543/86400+DATE(1970,1,1)</f>
        <v>41483.449282407411</v>
      </c>
      <c r="T2543" s="11">
        <f>I2543/86400+DATE(1970,1,1)</f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19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7">
        <f>IF(L2544&gt;0,E2544/L2544,0)</f>
        <v>55.769230769230766</v>
      </c>
      <c r="Q2544" t="s">
        <v>8325</v>
      </c>
      <c r="R2544" t="s">
        <v>8354</v>
      </c>
      <c r="S2544" s="11">
        <f>J2544/86400+DATE(1970,1,1)</f>
        <v>41509.426585648151</v>
      </c>
      <c r="T2544" s="11">
        <f>I2544/86400+DATE(1970,1,1)</f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19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7">
        <f>IF(L2545&gt;0,E2545/L2545,0)</f>
        <v>30.076923076923077</v>
      </c>
      <c r="Q2545" t="s">
        <v>8325</v>
      </c>
      <c r="R2545" t="s">
        <v>8354</v>
      </c>
      <c r="S2545" s="11">
        <f>J2545/86400+DATE(1970,1,1)</f>
        <v>40514.107615740737</v>
      </c>
      <c r="T2545" s="11">
        <f>I2545/86400+DATE(1970,1,1)</f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19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7">
        <f>IF(L2546&gt;0,E2546/L2546,0)</f>
        <v>88.438596491228068</v>
      </c>
      <c r="Q2546" t="s">
        <v>8325</v>
      </c>
      <c r="R2546" t="s">
        <v>8354</v>
      </c>
      <c r="S2546" s="11">
        <f>J2546/86400+DATE(1970,1,1)</f>
        <v>41068.520474537036</v>
      </c>
      <c r="T2546" s="11">
        <f>I2546/86400+DATE(1970,1,1)</f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19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7">
        <f>IF(L2547&gt;0,E2547/L2547,0)</f>
        <v>64.032786885245898</v>
      </c>
      <c r="Q2547" t="s">
        <v>8325</v>
      </c>
      <c r="R2547" t="s">
        <v>8354</v>
      </c>
      <c r="S2547" s="11">
        <f>J2547/86400+DATE(1970,1,1)</f>
        <v>42027.138171296298</v>
      </c>
      <c r="T2547" s="11">
        <f>I2547/86400+DATE(1970,1,1)</f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19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7">
        <f>IF(L2548&gt;0,E2548/L2548,0)</f>
        <v>60.153846153846153</v>
      </c>
      <c r="Q2548" t="s">
        <v>8325</v>
      </c>
      <c r="R2548" t="s">
        <v>8354</v>
      </c>
      <c r="S2548" s="11">
        <f>J2548/86400+DATE(1970,1,1)</f>
        <v>41524.858553240745</v>
      </c>
      <c r="T2548" s="11">
        <f>I2548/86400+DATE(1970,1,1)</f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19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7">
        <f>IF(L2549&gt;0,E2549/L2549,0)</f>
        <v>49.194029850746269</v>
      </c>
      <c r="Q2549" t="s">
        <v>8325</v>
      </c>
      <c r="R2549" t="s">
        <v>8354</v>
      </c>
      <c r="S2549" s="11">
        <f>J2549/86400+DATE(1970,1,1)</f>
        <v>40973.773182870369</v>
      </c>
      <c r="T2549" s="11">
        <f>I2549/86400+DATE(1970,1,1)</f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19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7">
        <f>IF(L2550&gt;0,E2550/L2550,0)</f>
        <v>165.16216216216216</v>
      </c>
      <c r="Q2550" t="s">
        <v>8325</v>
      </c>
      <c r="R2550" t="s">
        <v>8354</v>
      </c>
      <c r="S2550" s="11">
        <f>J2550/86400+DATE(1970,1,1)</f>
        <v>42618.625428240739</v>
      </c>
      <c r="T2550" s="11">
        <f>I2550/86400+DATE(1970,1,1)</f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19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7">
        <f>IF(L2551&gt;0,E2551/L2551,0)</f>
        <v>43.621621621621621</v>
      </c>
      <c r="Q2551" t="s">
        <v>8325</v>
      </c>
      <c r="R2551" t="s">
        <v>8354</v>
      </c>
      <c r="S2551" s="11">
        <f>J2551/86400+DATE(1970,1,1)</f>
        <v>41390.757754629631</v>
      </c>
      <c r="T2551" s="11">
        <f>I2551/86400+DATE(1970,1,1)</f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19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7">
        <f>IF(L2552&gt;0,E2552/L2552,0)</f>
        <v>43.7</v>
      </c>
      <c r="Q2552" t="s">
        <v>8325</v>
      </c>
      <c r="R2552" t="s">
        <v>8354</v>
      </c>
      <c r="S2552" s="11">
        <f>J2552/86400+DATE(1970,1,1)</f>
        <v>42228.634328703702</v>
      </c>
      <c r="T2552" s="11">
        <f>I2552/86400+DATE(1970,1,1)</f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19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7">
        <f>IF(L2553&gt;0,E2553/L2553,0)</f>
        <v>67.419642857142861</v>
      </c>
      <c r="Q2553" t="s">
        <v>8325</v>
      </c>
      <c r="R2553" t="s">
        <v>8354</v>
      </c>
      <c r="S2553" s="11">
        <f>J2553/86400+DATE(1970,1,1)</f>
        <v>40961.252141203702</v>
      </c>
      <c r="T2553" s="11">
        <f>I2553/86400+DATE(1970,1,1)</f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19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7">
        <f>IF(L2554&gt;0,E2554/L2554,0)</f>
        <v>177.5</v>
      </c>
      <c r="Q2554" t="s">
        <v>8325</v>
      </c>
      <c r="R2554" t="s">
        <v>8354</v>
      </c>
      <c r="S2554" s="11">
        <f>J2554/86400+DATE(1970,1,1)</f>
        <v>42769.809965277775</v>
      </c>
      <c r="T2554" s="11">
        <f>I2554/86400+DATE(1970,1,1)</f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19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7">
        <f>IF(L2555&gt;0,E2555/L2555,0)</f>
        <v>38.883333333333333</v>
      </c>
      <c r="Q2555" t="s">
        <v>8325</v>
      </c>
      <c r="R2555" t="s">
        <v>8354</v>
      </c>
      <c r="S2555" s="11">
        <f>J2555/86400+DATE(1970,1,1)</f>
        <v>41113.199155092589</v>
      </c>
      <c r="T2555" s="11">
        <f>I2555/86400+DATE(1970,1,1)</f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19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7">
        <f>IF(L2556&gt;0,E2556/L2556,0)</f>
        <v>54.985074626865675</v>
      </c>
      <c r="Q2556" t="s">
        <v>8325</v>
      </c>
      <c r="R2556" t="s">
        <v>8354</v>
      </c>
      <c r="S2556" s="11">
        <f>J2556/86400+DATE(1970,1,1)</f>
        <v>42125.078275462962</v>
      </c>
      <c r="T2556" s="11">
        <f>I2556/86400+DATE(1970,1,1)</f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19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7">
        <f>IF(L2557&gt;0,E2557/L2557,0)</f>
        <v>61.342857142857142</v>
      </c>
      <c r="Q2557" t="s">
        <v>8325</v>
      </c>
      <c r="R2557" t="s">
        <v>8354</v>
      </c>
      <c r="S2557" s="11">
        <f>J2557/86400+DATE(1970,1,1)</f>
        <v>41026.655011574076</v>
      </c>
      <c r="T2557" s="11">
        <f>I2557/86400+DATE(1970,1,1)</f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19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7">
        <f>IF(L2558&gt;0,E2558/L2558,0)</f>
        <v>23.117647058823529</v>
      </c>
      <c r="Q2558" t="s">
        <v>8325</v>
      </c>
      <c r="R2558" t="s">
        <v>8354</v>
      </c>
      <c r="S2558" s="11">
        <f>J2558/86400+DATE(1970,1,1)</f>
        <v>41222.991400462961</v>
      </c>
      <c r="T2558" s="11">
        <f>I2558/86400+DATE(1970,1,1)</f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19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7">
        <f>IF(L2559&gt;0,E2559/L2559,0)</f>
        <v>29.611111111111111</v>
      </c>
      <c r="Q2559" t="s">
        <v>8325</v>
      </c>
      <c r="R2559" t="s">
        <v>8354</v>
      </c>
      <c r="S2559" s="11">
        <f>J2559/86400+DATE(1970,1,1)</f>
        <v>41744.745208333334</v>
      </c>
      <c r="T2559" s="11">
        <f>I2559/86400+DATE(1970,1,1)</f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19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7">
        <f>IF(L2560&gt;0,E2560/L2560,0)</f>
        <v>75.611111111111114</v>
      </c>
      <c r="Q2560" t="s">
        <v>8325</v>
      </c>
      <c r="R2560" t="s">
        <v>8354</v>
      </c>
      <c r="S2560" s="11">
        <f>J2560/86400+DATE(1970,1,1)</f>
        <v>42093.860023148147</v>
      </c>
      <c r="T2560" s="11">
        <f>I2560/86400+DATE(1970,1,1)</f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19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7">
        <f>IF(L2561&gt;0,E2561/L2561,0)</f>
        <v>35.6</v>
      </c>
      <c r="Q2561" t="s">
        <v>8325</v>
      </c>
      <c r="R2561" t="s">
        <v>8354</v>
      </c>
      <c r="S2561" s="11">
        <f>J2561/86400+DATE(1970,1,1)</f>
        <v>40829.873657407406</v>
      </c>
      <c r="T2561" s="11">
        <f>I2561/86400+DATE(1970,1,1)</f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19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7">
        <f>IF(L2562&gt;0,E2562/L2562,0)</f>
        <v>143</v>
      </c>
      <c r="Q2562" t="s">
        <v>8325</v>
      </c>
      <c r="R2562" t="s">
        <v>8354</v>
      </c>
      <c r="S2562" s="11">
        <f>J2562/86400+DATE(1970,1,1)</f>
        <v>42039.951087962967</v>
      </c>
      <c r="T2562" s="11">
        <f>I2562/86400+DATE(1970,1,1)</f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19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7">
        <f>IF(L2563&gt;0,E2563/L2563,0)</f>
        <v>0</v>
      </c>
      <c r="Q2563" t="s">
        <v>8336</v>
      </c>
      <c r="R2563" t="s">
        <v>8337</v>
      </c>
      <c r="S2563" s="11">
        <f>J2563/86400+DATE(1970,1,1)</f>
        <v>42260.528807870374</v>
      </c>
      <c r="T2563" s="11">
        <f>I2563/86400+DATE(1970,1,1)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19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7">
        <f>IF(L2564&gt;0,E2564/L2564,0)</f>
        <v>25</v>
      </c>
      <c r="Q2564" t="s">
        <v>8336</v>
      </c>
      <c r="R2564" t="s">
        <v>8337</v>
      </c>
      <c r="S2564" s="11">
        <f>J2564/86400+DATE(1970,1,1)</f>
        <v>42594.524756944447</v>
      </c>
      <c r="T2564" s="11">
        <f>I2564/86400+DATE(1970,1,1)</f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19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7">
        <f>IF(L2565&gt;0,E2565/L2565,0)</f>
        <v>0</v>
      </c>
      <c r="Q2565" t="s">
        <v>8336</v>
      </c>
      <c r="R2565" t="s">
        <v>8337</v>
      </c>
      <c r="S2565" s="11">
        <f>J2565/86400+DATE(1970,1,1)</f>
        <v>42155.139479166668</v>
      </c>
      <c r="T2565" s="11">
        <f>I2565/86400+DATE(1970,1,1)</f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19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7">
        <f>IF(L2566&gt;0,E2566/L2566,0)</f>
        <v>0</v>
      </c>
      <c r="Q2566" t="s">
        <v>8336</v>
      </c>
      <c r="R2566" t="s">
        <v>8337</v>
      </c>
      <c r="S2566" s="11">
        <f>J2566/86400+DATE(1970,1,1)</f>
        <v>41822.040497685186</v>
      </c>
      <c r="T2566" s="11">
        <f>I2566/86400+DATE(1970,1,1)</f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19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7">
        <f>IF(L2567&gt;0,E2567/L2567,0)</f>
        <v>100</v>
      </c>
      <c r="Q2567" t="s">
        <v>8336</v>
      </c>
      <c r="R2567" t="s">
        <v>8337</v>
      </c>
      <c r="S2567" s="11">
        <f>J2567/86400+DATE(1970,1,1)</f>
        <v>42440.650335648148</v>
      </c>
      <c r="T2567" s="11">
        <f>I2567/86400+DATE(1970,1,1)</f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19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7">
        <f>IF(L2568&gt;0,E2568/L2568,0)</f>
        <v>0</v>
      </c>
      <c r="Q2568" t="s">
        <v>8336</v>
      </c>
      <c r="R2568" t="s">
        <v>8337</v>
      </c>
      <c r="S2568" s="11">
        <f>J2568/86400+DATE(1970,1,1)</f>
        <v>41842.980879629627</v>
      </c>
      <c r="T2568" s="11">
        <f>I2568/86400+DATE(1970,1,1)</f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19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7">
        <f>IF(L2569&gt;0,E2569/L2569,0)</f>
        <v>60</v>
      </c>
      <c r="Q2569" t="s">
        <v>8336</v>
      </c>
      <c r="R2569" t="s">
        <v>8337</v>
      </c>
      <c r="S2569" s="11">
        <f>J2569/86400+DATE(1970,1,1)</f>
        <v>42087.878912037035</v>
      </c>
      <c r="T2569" s="11">
        <f>I2569/86400+DATE(1970,1,1)</f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19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7">
        <f>IF(L2570&gt;0,E2570/L2570,0)</f>
        <v>50</v>
      </c>
      <c r="Q2570" t="s">
        <v>8336</v>
      </c>
      <c r="R2570" t="s">
        <v>8337</v>
      </c>
      <c r="S2570" s="11">
        <f>J2570/86400+DATE(1970,1,1)</f>
        <v>42584.666597222225</v>
      </c>
      <c r="T2570" s="11">
        <f>I2570/86400+DATE(1970,1,1)</f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19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7">
        <f>IF(L2571&gt;0,E2571/L2571,0)</f>
        <v>72.5</v>
      </c>
      <c r="Q2571" t="s">
        <v>8336</v>
      </c>
      <c r="R2571" t="s">
        <v>8337</v>
      </c>
      <c r="S2571" s="11">
        <f>J2571/86400+DATE(1970,1,1)</f>
        <v>42234.105462962965</v>
      </c>
      <c r="T2571" s="11">
        <f>I2571/86400+DATE(1970,1,1)</f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19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7">
        <f>IF(L2572&gt;0,E2572/L2572,0)</f>
        <v>29.5</v>
      </c>
      <c r="Q2572" t="s">
        <v>8336</v>
      </c>
      <c r="R2572" t="s">
        <v>8337</v>
      </c>
      <c r="S2572" s="11">
        <f>J2572/86400+DATE(1970,1,1)</f>
        <v>42744.903182870374</v>
      </c>
      <c r="T2572" s="11">
        <f>I2572/86400+DATE(1970,1,1)</f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19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7">
        <f>IF(L2573&gt;0,E2573/L2573,0)</f>
        <v>62.5</v>
      </c>
      <c r="Q2573" t="s">
        <v>8336</v>
      </c>
      <c r="R2573" t="s">
        <v>8337</v>
      </c>
      <c r="S2573" s="11">
        <f>J2573/86400+DATE(1970,1,1)</f>
        <v>42449.341678240744</v>
      </c>
      <c r="T2573" s="11">
        <f>I2573/86400+DATE(1970,1,1)</f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19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7">
        <f>IF(L2574&gt;0,E2574/L2574,0)</f>
        <v>0</v>
      </c>
      <c r="Q2574" t="s">
        <v>8336</v>
      </c>
      <c r="R2574" t="s">
        <v>8337</v>
      </c>
      <c r="S2574" s="11">
        <f>J2574/86400+DATE(1970,1,1)</f>
        <v>42077.119409722218</v>
      </c>
      <c r="T2574" s="11">
        <f>I2574/86400+DATE(1970,1,1)</f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19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7">
        <f>IF(L2575&gt;0,E2575/L2575,0)</f>
        <v>0</v>
      </c>
      <c r="Q2575" t="s">
        <v>8336</v>
      </c>
      <c r="R2575" t="s">
        <v>8337</v>
      </c>
      <c r="S2575" s="11">
        <f>J2575/86400+DATE(1970,1,1)</f>
        <v>41829.592002314814</v>
      </c>
      <c r="T2575" s="11">
        <f>I2575/86400+DATE(1970,1,1)</f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19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7">
        <f>IF(L2576&gt;0,E2576/L2576,0)</f>
        <v>0</v>
      </c>
      <c r="Q2576" t="s">
        <v>8336</v>
      </c>
      <c r="R2576" t="s">
        <v>8337</v>
      </c>
      <c r="S2576" s="11">
        <f>J2576/86400+DATE(1970,1,1)</f>
        <v>42487.825752314813</v>
      </c>
      <c r="T2576" s="11">
        <f>I2576/86400+DATE(1970,1,1)</f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19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7">
        <f>IF(L2577&gt;0,E2577/L2577,0)</f>
        <v>0</v>
      </c>
      <c r="Q2577" t="s">
        <v>8336</v>
      </c>
      <c r="R2577" t="s">
        <v>8337</v>
      </c>
      <c r="S2577" s="11">
        <f>J2577/86400+DATE(1970,1,1)</f>
        <v>41986.108726851853</v>
      </c>
      <c r="T2577" s="11">
        <f>I2577/86400+DATE(1970,1,1)</f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19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7">
        <f>IF(L2578&gt;0,E2578/L2578,0)</f>
        <v>0</v>
      </c>
      <c r="Q2578" t="s">
        <v>8336</v>
      </c>
      <c r="R2578" t="s">
        <v>8337</v>
      </c>
      <c r="S2578" s="11">
        <f>J2578/86400+DATE(1970,1,1)</f>
        <v>42060.00980324074</v>
      </c>
      <c r="T2578" s="11">
        <f>I2578/86400+DATE(1970,1,1)</f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19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7">
        <f>IF(L2579&gt;0,E2579/L2579,0)</f>
        <v>0</v>
      </c>
      <c r="Q2579" t="s">
        <v>8336</v>
      </c>
      <c r="R2579" t="s">
        <v>8337</v>
      </c>
      <c r="S2579" s="11">
        <f>J2579/86400+DATE(1970,1,1)</f>
        <v>41830.820567129631</v>
      </c>
      <c r="T2579" s="11">
        <f>I2579/86400+DATE(1970,1,1)</f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19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7">
        <f>IF(L2580&gt;0,E2580/L2580,0)</f>
        <v>0</v>
      </c>
      <c r="Q2580" t="s">
        <v>8336</v>
      </c>
      <c r="R2580" t="s">
        <v>8337</v>
      </c>
      <c r="S2580" s="11">
        <f>J2580/86400+DATE(1970,1,1)</f>
        <v>42238.022905092592</v>
      </c>
      <c r="T2580" s="11">
        <f>I2580/86400+DATE(1970,1,1)</f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19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7">
        <f>IF(L2581&gt;0,E2581/L2581,0)</f>
        <v>23.083333333333332</v>
      </c>
      <c r="Q2581" t="s">
        <v>8336</v>
      </c>
      <c r="R2581" t="s">
        <v>8337</v>
      </c>
      <c r="S2581" s="11">
        <f>J2581/86400+DATE(1970,1,1)</f>
        <v>41837.829895833333</v>
      </c>
      <c r="T2581" s="11">
        <f>I2581/86400+DATE(1970,1,1)</f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19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7">
        <f>IF(L2582&gt;0,E2582/L2582,0)</f>
        <v>25.5</v>
      </c>
      <c r="Q2582" t="s">
        <v>8336</v>
      </c>
      <c r="R2582" t="s">
        <v>8337</v>
      </c>
      <c r="S2582" s="11">
        <f>J2582/86400+DATE(1970,1,1)</f>
        <v>42110.326423611114</v>
      </c>
      <c r="T2582" s="11">
        <f>I2582/86400+DATE(1970,1,1)</f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19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7">
        <f>IF(L2583&gt;0,E2583/L2583,0)</f>
        <v>48.18181818181818</v>
      </c>
      <c r="Q2583" t="s">
        <v>8336</v>
      </c>
      <c r="R2583" t="s">
        <v>8337</v>
      </c>
      <c r="S2583" s="11">
        <f>J2583/86400+DATE(1970,1,1)</f>
        <v>42294.628449074073</v>
      </c>
      <c r="T2583" s="11">
        <f>I2583/86400+DATE(1970,1,1)</f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19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7">
        <f>IF(L2584&gt;0,E2584/L2584,0)</f>
        <v>1</v>
      </c>
      <c r="Q2584" t="s">
        <v>8336</v>
      </c>
      <c r="R2584" t="s">
        <v>8337</v>
      </c>
      <c r="S2584" s="11">
        <f>J2584/86400+DATE(1970,1,1)</f>
        <v>42642.988819444443</v>
      </c>
      <c r="T2584" s="11">
        <f>I2584/86400+DATE(1970,1,1)</f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19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7">
        <f>IF(L2585&gt;0,E2585/L2585,0)</f>
        <v>1</v>
      </c>
      <c r="Q2585" t="s">
        <v>8336</v>
      </c>
      <c r="R2585" t="s">
        <v>8337</v>
      </c>
      <c r="S2585" s="11">
        <f>J2585/86400+DATE(1970,1,1)</f>
        <v>42019.76944444445</v>
      </c>
      <c r="T2585" s="11">
        <f>I2585/86400+DATE(1970,1,1)</f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19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7">
        <f>IF(L2586&gt;0,E2586/L2586,0)</f>
        <v>0</v>
      </c>
      <c r="Q2586" t="s">
        <v>8336</v>
      </c>
      <c r="R2586" t="s">
        <v>8337</v>
      </c>
      <c r="S2586" s="11">
        <f>J2586/86400+DATE(1970,1,1)</f>
        <v>42140.173252314809</v>
      </c>
      <c r="T2586" s="11">
        <f>I2586/86400+DATE(1970,1,1)</f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19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7">
        <f>IF(L2587&gt;0,E2587/L2587,0)</f>
        <v>50</v>
      </c>
      <c r="Q2587" t="s">
        <v>8336</v>
      </c>
      <c r="R2587" t="s">
        <v>8337</v>
      </c>
      <c r="S2587" s="11">
        <f>J2587/86400+DATE(1970,1,1)</f>
        <v>41795.963333333333</v>
      </c>
      <c r="T2587" s="11">
        <f>I2587/86400+DATE(1970,1,1)</f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19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7">
        <f>IF(L2588&gt;0,E2588/L2588,0)</f>
        <v>5</v>
      </c>
      <c r="Q2588" t="s">
        <v>8336</v>
      </c>
      <c r="R2588" t="s">
        <v>8337</v>
      </c>
      <c r="S2588" s="11">
        <f>J2588/86400+DATE(1970,1,1)</f>
        <v>42333.330277777779</v>
      </c>
      <c r="T2588" s="11">
        <f>I2588/86400+DATE(1970,1,1)</f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19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7">
        <f>IF(L2589&gt;0,E2589/L2589,0)</f>
        <v>202.83333333333334</v>
      </c>
      <c r="Q2589" t="s">
        <v>8336</v>
      </c>
      <c r="R2589" t="s">
        <v>8337</v>
      </c>
      <c r="S2589" s="11">
        <f>J2589/86400+DATE(1970,1,1)</f>
        <v>42338.675381944442</v>
      </c>
      <c r="T2589" s="11">
        <f>I2589/86400+DATE(1970,1,1)</f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19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7">
        <f>IF(L2590&gt;0,E2590/L2590,0)</f>
        <v>29.125</v>
      </c>
      <c r="Q2590" t="s">
        <v>8336</v>
      </c>
      <c r="R2590" t="s">
        <v>8337</v>
      </c>
      <c r="S2590" s="11">
        <f>J2590/86400+DATE(1970,1,1)</f>
        <v>42042.676226851851</v>
      </c>
      <c r="T2590" s="11">
        <f>I2590/86400+DATE(1970,1,1)</f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19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7">
        <f>IF(L2591&gt;0,E2591/L2591,0)</f>
        <v>5</v>
      </c>
      <c r="Q2591" t="s">
        <v>8336</v>
      </c>
      <c r="R2591" t="s">
        <v>8337</v>
      </c>
      <c r="S2591" s="11">
        <f>J2591/86400+DATE(1970,1,1)</f>
        <v>42422.536192129628</v>
      </c>
      <c r="T2591" s="11">
        <f>I2591/86400+DATE(1970,1,1)</f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19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7">
        <f>IF(L2592&gt;0,E2592/L2592,0)</f>
        <v>0</v>
      </c>
      <c r="Q2592" t="s">
        <v>8336</v>
      </c>
      <c r="R2592" t="s">
        <v>8337</v>
      </c>
      <c r="S2592" s="11">
        <f>J2592/86400+DATE(1970,1,1)</f>
        <v>42388.589085648149</v>
      </c>
      <c r="T2592" s="11">
        <f>I2592/86400+DATE(1970,1,1)</f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19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7">
        <f>IF(L2593&gt;0,E2593/L2593,0)</f>
        <v>13</v>
      </c>
      <c r="Q2593" t="s">
        <v>8336</v>
      </c>
      <c r="R2593" t="s">
        <v>8337</v>
      </c>
      <c r="S2593" s="11">
        <f>J2593/86400+DATE(1970,1,1)</f>
        <v>42382.906527777777</v>
      </c>
      <c r="T2593" s="11">
        <f>I2593/86400+DATE(1970,1,1)</f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19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7">
        <f>IF(L2594&gt;0,E2594/L2594,0)</f>
        <v>50</v>
      </c>
      <c r="Q2594" t="s">
        <v>8336</v>
      </c>
      <c r="R2594" t="s">
        <v>8337</v>
      </c>
      <c r="S2594" s="11">
        <f>J2594/86400+DATE(1970,1,1)</f>
        <v>41887.801168981481</v>
      </c>
      <c r="T2594" s="11">
        <f>I2594/86400+DATE(1970,1,1)</f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19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7">
        <f>IF(L2595&gt;0,E2595/L2595,0)</f>
        <v>0</v>
      </c>
      <c r="Q2595" t="s">
        <v>8336</v>
      </c>
      <c r="R2595" t="s">
        <v>8337</v>
      </c>
      <c r="S2595" s="11">
        <f>J2595/86400+DATE(1970,1,1)</f>
        <v>42089.845208333332</v>
      </c>
      <c r="T2595" s="11">
        <f>I2595/86400+DATE(1970,1,1)</f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19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7">
        <f>IF(L2596&gt;0,E2596/L2596,0)</f>
        <v>1</v>
      </c>
      <c r="Q2596" t="s">
        <v>8336</v>
      </c>
      <c r="R2596" t="s">
        <v>8337</v>
      </c>
      <c r="S2596" s="11">
        <f>J2596/86400+DATE(1970,1,1)</f>
        <v>41828.967916666668</v>
      </c>
      <c r="T2596" s="11">
        <f>I2596/86400+DATE(1970,1,1)</f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19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7">
        <f>IF(L2597&gt;0,E2597/L2597,0)</f>
        <v>96.05263157894737</v>
      </c>
      <c r="Q2597" t="s">
        <v>8336</v>
      </c>
      <c r="R2597" t="s">
        <v>8337</v>
      </c>
      <c r="S2597" s="11">
        <f>J2597/86400+DATE(1970,1,1)</f>
        <v>42760.244212962964</v>
      </c>
      <c r="T2597" s="11">
        <f>I2597/86400+DATE(1970,1,1)</f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19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7">
        <f>IF(L2598&gt;0,E2598/L2598,0)</f>
        <v>305.77777777777777</v>
      </c>
      <c r="Q2598" t="s">
        <v>8336</v>
      </c>
      <c r="R2598" t="s">
        <v>8337</v>
      </c>
      <c r="S2598" s="11">
        <f>J2598/86400+DATE(1970,1,1)</f>
        <v>41828.664456018516</v>
      </c>
      <c r="T2598" s="11">
        <f>I2598/86400+DATE(1970,1,1)</f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19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7">
        <f>IF(L2599&gt;0,E2599/L2599,0)</f>
        <v>12.142857142857142</v>
      </c>
      <c r="Q2599" t="s">
        <v>8336</v>
      </c>
      <c r="R2599" t="s">
        <v>8337</v>
      </c>
      <c r="S2599" s="11">
        <f>J2599/86400+DATE(1970,1,1)</f>
        <v>42510.341631944444</v>
      </c>
      <c r="T2599" s="11">
        <f>I2599/86400+DATE(1970,1,1)</f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19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7">
        <f>IF(L2600&gt;0,E2600/L2600,0)</f>
        <v>83.571428571428569</v>
      </c>
      <c r="Q2600" t="s">
        <v>8336</v>
      </c>
      <c r="R2600" t="s">
        <v>8337</v>
      </c>
      <c r="S2600" s="11">
        <f>J2600/86400+DATE(1970,1,1)</f>
        <v>42240.840289351851</v>
      </c>
      <c r="T2600" s="11">
        <f>I2600/86400+DATE(1970,1,1)</f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19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7">
        <f>IF(L2601&gt;0,E2601/L2601,0)</f>
        <v>18</v>
      </c>
      <c r="Q2601" t="s">
        <v>8336</v>
      </c>
      <c r="R2601" t="s">
        <v>8337</v>
      </c>
      <c r="S2601" s="11">
        <f>J2601/86400+DATE(1970,1,1)</f>
        <v>41809.754016203704</v>
      </c>
      <c r="T2601" s="11">
        <f>I2601/86400+DATE(1970,1,1)</f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19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7">
        <f>IF(L2602&gt;0,E2602/L2602,0)</f>
        <v>115.53333333333333</v>
      </c>
      <c r="Q2602" t="s">
        <v>8336</v>
      </c>
      <c r="R2602" t="s">
        <v>8337</v>
      </c>
      <c r="S2602" s="11">
        <f>J2602/86400+DATE(1970,1,1)</f>
        <v>42394.900462962964</v>
      </c>
      <c r="T2602" s="11">
        <f>I2602/86400+DATE(1970,1,1)</f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19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7">
        <f>IF(L2603&gt;0,E2603/L2603,0)</f>
        <v>21.900662251655628</v>
      </c>
      <c r="Q2603" t="s">
        <v>8319</v>
      </c>
      <c r="R2603" t="s">
        <v>8355</v>
      </c>
      <c r="S2603" s="11">
        <f>J2603/86400+DATE(1970,1,1)</f>
        <v>41150.902187500003</v>
      </c>
      <c r="T2603" s="11">
        <f>I2603/86400+DATE(1970,1,1)</f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19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7">
        <f>IF(L2604&gt;0,E2604/L2604,0)</f>
        <v>80.022494887525568</v>
      </c>
      <c r="Q2604" t="s">
        <v>8319</v>
      </c>
      <c r="R2604" t="s">
        <v>8355</v>
      </c>
      <c r="S2604" s="11">
        <f>J2604/86400+DATE(1970,1,1)</f>
        <v>41915.747314814813</v>
      </c>
      <c r="T2604" s="11">
        <f>I2604/86400+DATE(1970,1,1)</f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19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7">
        <f>IF(L2605&gt;0,E2605/L2605,0)</f>
        <v>35.520000000000003</v>
      </c>
      <c r="Q2605" t="s">
        <v>8319</v>
      </c>
      <c r="R2605" t="s">
        <v>8355</v>
      </c>
      <c r="S2605" s="11">
        <f>J2605/86400+DATE(1970,1,1)</f>
        <v>41617.912662037037</v>
      </c>
      <c r="T2605" s="11">
        <f>I2605/86400+DATE(1970,1,1)</f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19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7">
        <f>IF(L2606&gt;0,E2606/L2606,0)</f>
        <v>64.933333333333323</v>
      </c>
      <c r="Q2606" t="s">
        <v>8319</v>
      </c>
      <c r="R2606" t="s">
        <v>8355</v>
      </c>
      <c r="S2606" s="11">
        <f>J2606/86400+DATE(1970,1,1)</f>
        <v>40998.051192129627</v>
      </c>
      <c r="T2606" s="11">
        <f>I2606/86400+DATE(1970,1,1)</f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19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7">
        <f>IF(L2607&gt;0,E2607/L2607,0)</f>
        <v>60.965703745743475</v>
      </c>
      <c r="Q2607" t="s">
        <v>8319</v>
      </c>
      <c r="R2607" t="s">
        <v>8355</v>
      </c>
      <c r="S2607" s="11">
        <f>J2607/86400+DATE(1970,1,1)</f>
        <v>42508.541550925926</v>
      </c>
      <c r="T2607" s="11">
        <f>I2607/86400+DATE(1970,1,1)</f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19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7">
        <f>IF(L2608&gt;0,E2608/L2608,0)</f>
        <v>31.444155844155844</v>
      </c>
      <c r="Q2608" t="s">
        <v>8319</v>
      </c>
      <c r="R2608" t="s">
        <v>8355</v>
      </c>
      <c r="S2608" s="11">
        <f>J2608/86400+DATE(1970,1,1)</f>
        <v>41726.712754629625</v>
      </c>
      <c r="T2608" s="11">
        <f>I2608/86400+DATE(1970,1,1)</f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19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7">
        <f>IF(L2609&gt;0,E2609/L2609,0)</f>
        <v>81.949748743718587</v>
      </c>
      <c r="Q2609" t="s">
        <v>8319</v>
      </c>
      <c r="R2609" t="s">
        <v>8355</v>
      </c>
      <c r="S2609" s="11">
        <f>J2609/86400+DATE(1970,1,1)</f>
        <v>42184.874675925923</v>
      </c>
      <c r="T2609" s="11">
        <f>I2609/86400+DATE(1970,1,1)</f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19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7">
        <f>IF(L2610&gt;0,E2610/L2610,0)</f>
        <v>58.92763157894737</v>
      </c>
      <c r="Q2610" t="s">
        <v>8319</v>
      </c>
      <c r="R2610" t="s">
        <v>8355</v>
      </c>
      <c r="S2610" s="11">
        <f>J2610/86400+DATE(1970,1,1)</f>
        <v>42767.801712962959</v>
      </c>
      <c r="T2610" s="11">
        <f>I2610/86400+DATE(1970,1,1)</f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19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7">
        <f>IF(L2611&gt;0,E2611/L2611,0)</f>
        <v>157.29347633136095</v>
      </c>
      <c r="Q2611" t="s">
        <v>8319</v>
      </c>
      <c r="R2611" t="s">
        <v>8355</v>
      </c>
      <c r="S2611" s="11">
        <f>J2611/86400+DATE(1970,1,1)</f>
        <v>41075.237858796296</v>
      </c>
      <c r="T2611" s="11">
        <f>I2611/86400+DATE(1970,1,1)</f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19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7">
        <f>IF(L2612&gt;0,E2612/L2612,0)</f>
        <v>55.758509532062391</v>
      </c>
      <c r="Q2612" t="s">
        <v>8319</v>
      </c>
      <c r="R2612" t="s">
        <v>8355</v>
      </c>
      <c r="S2612" s="11">
        <f>J2612/86400+DATE(1970,1,1)</f>
        <v>42564.881076388891</v>
      </c>
      <c r="T2612" s="11">
        <f>I2612/86400+DATE(1970,1,1)</f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19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7">
        <f>IF(L2613&gt;0,E2613/L2613,0)</f>
        <v>83.802893802893806</v>
      </c>
      <c r="Q2613" t="s">
        <v>8319</v>
      </c>
      <c r="R2613" t="s">
        <v>8355</v>
      </c>
      <c r="S2613" s="11">
        <f>J2613/86400+DATE(1970,1,1)</f>
        <v>42704.335810185185</v>
      </c>
      <c r="T2613" s="11">
        <f>I2613/86400+DATE(1970,1,1)</f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19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7">
        <f>IF(L2614&gt;0,E2614/L2614,0)</f>
        <v>58.422210884353746</v>
      </c>
      <c r="Q2614" t="s">
        <v>8319</v>
      </c>
      <c r="R2614" t="s">
        <v>8355</v>
      </c>
      <c r="S2614" s="11">
        <f>J2614/86400+DATE(1970,1,1)</f>
        <v>41982.143171296295</v>
      </c>
      <c r="T2614" s="11">
        <f>I2614/86400+DATE(1970,1,1)</f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19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7">
        <f>IF(L2615&gt;0,E2615/L2615,0)</f>
        <v>270.57142857142856</v>
      </c>
      <c r="Q2615" t="s">
        <v>8319</v>
      </c>
      <c r="R2615" t="s">
        <v>8355</v>
      </c>
      <c r="S2615" s="11">
        <f>J2615/86400+DATE(1970,1,1)</f>
        <v>41143.81821759259</v>
      </c>
      <c r="T2615" s="11">
        <f>I2615/86400+DATE(1970,1,1)</f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19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7">
        <f>IF(L2616&gt;0,E2616/L2616,0)</f>
        <v>107.1</v>
      </c>
      <c r="Q2616" t="s">
        <v>8319</v>
      </c>
      <c r="R2616" t="s">
        <v>8355</v>
      </c>
      <c r="S2616" s="11">
        <f>J2616/86400+DATE(1970,1,1)</f>
        <v>41730.708472222221</v>
      </c>
      <c r="T2616" s="11">
        <f>I2616/86400+DATE(1970,1,1)</f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19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7">
        <f>IF(L2617&gt;0,E2617/L2617,0)</f>
        <v>47.180555555555557</v>
      </c>
      <c r="Q2617" t="s">
        <v>8319</v>
      </c>
      <c r="R2617" t="s">
        <v>8355</v>
      </c>
      <c r="S2617" s="11">
        <f>J2617/86400+DATE(1970,1,1)</f>
        <v>42453.49726851852</v>
      </c>
      <c r="T2617" s="11">
        <f>I2617/86400+DATE(1970,1,1)</f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19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7">
        <f>IF(L2618&gt;0,E2618/L2618,0)</f>
        <v>120.30882352941177</v>
      </c>
      <c r="Q2618" t="s">
        <v>8319</v>
      </c>
      <c r="R2618" t="s">
        <v>8355</v>
      </c>
      <c r="S2618" s="11">
        <f>J2618/86400+DATE(1970,1,1)</f>
        <v>42211.99454861111</v>
      </c>
      <c r="T2618" s="11">
        <f>I2618/86400+DATE(1970,1,1)</f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19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7">
        <f>IF(L2619&gt;0,E2619/L2619,0)</f>
        <v>27.59748427672956</v>
      </c>
      <c r="Q2619" t="s">
        <v>8319</v>
      </c>
      <c r="R2619" t="s">
        <v>8355</v>
      </c>
      <c r="S2619" s="11">
        <f>J2619/86400+DATE(1970,1,1)</f>
        <v>41902.874432870369</v>
      </c>
      <c r="T2619" s="11">
        <f>I2619/86400+DATE(1970,1,1)</f>
        <v>41932.874432870369</v>
      </c>
    </row>
    <row r="2620" spans="1:20" ht="60" x14ac:dyDescent="0.25">
      <c r="A2620">
        <v>2618</v>
      </c>
      <c r="B2620" s="1" t="s">
        <v>2618</v>
      </c>
      <c r="C2620" s="1" t="s">
        <v>6728</v>
      </c>
      <c r="D2620" s="19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7">
        <f>IF(L2620&gt;0,E2620/L2620,0)</f>
        <v>205.2987012987013</v>
      </c>
      <c r="Q2620" t="s">
        <v>8319</v>
      </c>
      <c r="R2620" t="s">
        <v>8355</v>
      </c>
      <c r="S2620" s="11">
        <f>J2620/86400+DATE(1970,1,1)</f>
        <v>42279.792372685188</v>
      </c>
      <c r="T2620" s="11">
        <f>I2620/86400+DATE(1970,1,1)</f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19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7">
        <f>IF(L2621&gt;0,E2621/L2621,0)</f>
        <v>35.547169811320757</v>
      </c>
      <c r="Q2621" t="s">
        <v>8319</v>
      </c>
      <c r="R2621" t="s">
        <v>8355</v>
      </c>
      <c r="S2621" s="11">
        <f>J2621/86400+DATE(1970,1,1)</f>
        <v>42273.884305555555</v>
      </c>
      <c r="T2621" s="11">
        <f>I2621/86400+DATE(1970,1,1)</f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19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7">
        <f>IF(L2622&gt;0,E2622/L2622,0)</f>
        <v>74.639488409272587</v>
      </c>
      <c r="Q2622" t="s">
        <v>8319</v>
      </c>
      <c r="R2622" t="s">
        <v>8355</v>
      </c>
      <c r="S2622" s="11">
        <f>J2622/86400+DATE(1970,1,1)</f>
        <v>42251.16715277778</v>
      </c>
      <c r="T2622" s="11">
        <f>I2622/86400+DATE(1970,1,1)</f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19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7">
        <f>IF(L2623&gt;0,E2623/L2623,0)</f>
        <v>47.058064516129029</v>
      </c>
      <c r="Q2623" t="s">
        <v>8319</v>
      </c>
      <c r="R2623" t="s">
        <v>8355</v>
      </c>
      <c r="S2623" s="11">
        <f>J2623/86400+DATE(1970,1,1)</f>
        <v>42115.747546296298</v>
      </c>
      <c r="T2623" s="11">
        <f>I2623/86400+DATE(1970,1,1)</f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19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7">
        <f>IF(L2624&gt;0,E2624/L2624,0)</f>
        <v>26.591351351351353</v>
      </c>
      <c r="Q2624" t="s">
        <v>8319</v>
      </c>
      <c r="R2624" t="s">
        <v>8355</v>
      </c>
      <c r="S2624" s="11">
        <f>J2624/86400+DATE(1970,1,1)</f>
        <v>42689.74324074074</v>
      </c>
      <c r="T2624" s="11">
        <f>I2624/86400+DATE(1970,1,1)</f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19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7">
        <f>IF(L2625&gt;0,E2625/L2625,0)</f>
        <v>36.774193548387096</v>
      </c>
      <c r="Q2625" t="s">
        <v>8319</v>
      </c>
      <c r="R2625" t="s">
        <v>8355</v>
      </c>
      <c r="S2625" s="11">
        <f>J2625/86400+DATE(1970,1,1)</f>
        <v>42692.256550925929</v>
      </c>
      <c r="T2625" s="11">
        <f>I2625/86400+DATE(1970,1,1)</f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19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7">
        <f>IF(L2626&gt;0,E2626/L2626,0)</f>
        <v>31.820544982698959</v>
      </c>
      <c r="Q2626" t="s">
        <v>8319</v>
      </c>
      <c r="R2626" t="s">
        <v>8355</v>
      </c>
      <c r="S2626" s="11">
        <f>J2626/86400+DATE(1970,1,1)</f>
        <v>41144.421550925923</v>
      </c>
      <c r="T2626" s="11">
        <f>I2626/86400+DATE(1970,1,1)</f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19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7">
        <f>IF(L2627&gt;0,E2627/L2627,0)</f>
        <v>27.576923076923077</v>
      </c>
      <c r="Q2627" t="s">
        <v>8319</v>
      </c>
      <c r="R2627" t="s">
        <v>8355</v>
      </c>
      <c r="S2627" s="11">
        <f>J2627/86400+DATE(1970,1,1)</f>
        <v>42658.810277777782</v>
      </c>
      <c r="T2627" s="11">
        <f>I2627/86400+DATE(1970,1,1)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19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7">
        <f>IF(L2628&gt;0,E2628/L2628,0)</f>
        <v>56</v>
      </c>
      <c r="Q2628" t="s">
        <v>8319</v>
      </c>
      <c r="R2628" t="s">
        <v>8355</v>
      </c>
      <c r="S2628" s="11">
        <f>J2628/86400+DATE(1970,1,1)</f>
        <v>42128.628113425926</v>
      </c>
      <c r="T2628" s="11">
        <f>I2628/86400+DATE(1970,1,1)</f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19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7">
        <f>IF(L2629&gt;0,E2629/L2629,0)</f>
        <v>21.555555555555557</v>
      </c>
      <c r="Q2629" t="s">
        <v>8319</v>
      </c>
      <c r="R2629" t="s">
        <v>8355</v>
      </c>
      <c r="S2629" s="11">
        <f>J2629/86400+DATE(1970,1,1)</f>
        <v>42304.829409722224</v>
      </c>
      <c r="T2629" s="11">
        <f>I2629/86400+DATE(1970,1,1)</f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19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7">
        <f>IF(L2630&gt;0,E2630/L2630,0)</f>
        <v>44.095238095238095</v>
      </c>
      <c r="Q2630" t="s">
        <v>8319</v>
      </c>
      <c r="R2630" t="s">
        <v>8355</v>
      </c>
      <c r="S2630" s="11">
        <f>J2630/86400+DATE(1970,1,1)</f>
        <v>41953.966053240743</v>
      </c>
      <c r="T2630" s="11">
        <f>I2630/86400+DATE(1970,1,1)</f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19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7">
        <f>IF(L2631&gt;0,E2631/L2631,0)</f>
        <v>63.87</v>
      </c>
      <c r="Q2631" t="s">
        <v>8319</v>
      </c>
      <c r="R2631" t="s">
        <v>8355</v>
      </c>
      <c r="S2631" s="11">
        <f>J2631/86400+DATE(1970,1,1)</f>
        <v>42108.538449074069</v>
      </c>
      <c r="T2631" s="11">
        <f>I2631/86400+DATE(1970,1,1)</f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19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7">
        <f>IF(L2632&gt;0,E2632/L2632,0)</f>
        <v>38.987654320987652</v>
      </c>
      <c r="Q2632" t="s">
        <v>8319</v>
      </c>
      <c r="R2632" t="s">
        <v>8355</v>
      </c>
      <c r="S2632" s="11">
        <f>J2632/86400+DATE(1970,1,1)</f>
        <v>42524.105462962965</v>
      </c>
      <c r="T2632" s="11">
        <f>I2632/86400+DATE(1970,1,1)</f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19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7">
        <f>IF(L2633&gt;0,E2633/L2633,0)</f>
        <v>80.185489510489504</v>
      </c>
      <c r="Q2633" t="s">
        <v>8319</v>
      </c>
      <c r="R2633" t="s">
        <v>8355</v>
      </c>
      <c r="S2633" s="11">
        <f>J2633/86400+DATE(1970,1,1)</f>
        <v>42218.169293981482</v>
      </c>
      <c r="T2633" s="11">
        <f>I2633/86400+DATE(1970,1,1)</f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19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7">
        <f>IF(L2634&gt;0,E2634/L2634,0)</f>
        <v>34.904761904761905</v>
      </c>
      <c r="Q2634" t="s">
        <v>8319</v>
      </c>
      <c r="R2634" t="s">
        <v>8355</v>
      </c>
      <c r="S2634" s="11">
        <f>J2634/86400+DATE(1970,1,1)</f>
        <v>42494.061793981484</v>
      </c>
      <c r="T2634" s="11">
        <f>I2634/86400+DATE(1970,1,1)</f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19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7">
        <f>IF(L2635&gt;0,E2635/L2635,0)</f>
        <v>89.100502512562812</v>
      </c>
      <c r="Q2635" t="s">
        <v>8319</v>
      </c>
      <c r="R2635" t="s">
        <v>8355</v>
      </c>
      <c r="S2635" s="11">
        <f>J2635/86400+DATE(1970,1,1)</f>
        <v>41667.823287037041</v>
      </c>
      <c r="T2635" s="11">
        <f>I2635/86400+DATE(1970,1,1)</f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19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7">
        <f>IF(L2636&gt;0,E2636/L2636,0)</f>
        <v>39.44</v>
      </c>
      <c r="Q2636" t="s">
        <v>8319</v>
      </c>
      <c r="R2636" t="s">
        <v>8355</v>
      </c>
      <c r="S2636" s="11">
        <f>J2636/86400+DATE(1970,1,1)</f>
        <v>42612.656493055554</v>
      </c>
      <c r="T2636" s="11">
        <f>I2636/86400+DATE(1970,1,1)</f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19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7">
        <f>IF(L2637&gt;0,E2637/L2637,0)</f>
        <v>136.9047619047619</v>
      </c>
      <c r="Q2637" t="s">
        <v>8319</v>
      </c>
      <c r="R2637" t="s">
        <v>8355</v>
      </c>
      <c r="S2637" s="11">
        <f>J2637/86400+DATE(1970,1,1)</f>
        <v>42037.950937500005</v>
      </c>
      <c r="T2637" s="11">
        <f>I2637/86400+DATE(1970,1,1)</f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19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7">
        <f>IF(L2638&gt;0,E2638/L2638,0)</f>
        <v>37.46</v>
      </c>
      <c r="Q2638" t="s">
        <v>8319</v>
      </c>
      <c r="R2638" t="s">
        <v>8355</v>
      </c>
      <c r="S2638" s="11">
        <f>J2638/86400+DATE(1970,1,1)</f>
        <v>42636.614745370374</v>
      </c>
      <c r="T2638" s="11">
        <f>I2638/86400+DATE(1970,1,1)</f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19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7">
        <f>IF(L2639&gt;0,E2639/L2639,0)</f>
        <v>31.96153846153846</v>
      </c>
      <c r="Q2639" t="s">
        <v>8319</v>
      </c>
      <c r="R2639" t="s">
        <v>8355</v>
      </c>
      <c r="S2639" s="11">
        <f>J2639/86400+DATE(1970,1,1)</f>
        <v>42639.549479166672</v>
      </c>
      <c r="T2639" s="11">
        <f>I2639/86400+DATE(1970,1,1)</f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19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7">
        <f>IF(L2640&gt;0,E2640/L2640,0)</f>
        <v>25.214285714285715</v>
      </c>
      <c r="Q2640" t="s">
        <v>8319</v>
      </c>
      <c r="R2640" t="s">
        <v>8355</v>
      </c>
      <c r="S2640" s="11">
        <f>J2640/86400+DATE(1970,1,1)</f>
        <v>41989.913136574076</v>
      </c>
      <c r="T2640" s="11">
        <f>I2640/86400+DATE(1970,1,1)</f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19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7">
        <f>IF(L2641&gt;0,E2641/L2641,0)</f>
        <v>10.040816326530612</v>
      </c>
      <c r="Q2641" t="s">
        <v>8319</v>
      </c>
      <c r="R2641" t="s">
        <v>8355</v>
      </c>
      <c r="S2641" s="11">
        <f>J2641/86400+DATE(1970,1,1)</f>
        <v>42024.86513888889</v>
      </c>
      <c r="T2641" s="11">
        <f>I2641/86400+DATE(1970,1,1)</f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19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7">
        <f>IF(L2642&gt;0,E2642/L2642,0)</f>
        <v>45.94202898550725</v>
      </c>
      <c r="Q2642" t="s">
        <v>8319</v>
      </c>
      <c r="R2642" t="s">
        <v>8355</v>
      </c>
      <c r="S2642" s="11">
        <f>J2642/86400+DATE(1970,1,1)</f>
        <v>42103.160578703704</v>
      </c>
      <c r="T2642" s="11">
        <f>I2642/86400+DATE(1970,1,1)</f>
        <v>42163.160578703704</v>
      </c>
    </row>
    <row r="2643" spans="1:20" ht="45" x14ac:dyDescent="0.25">
      <c r="A2643">
        <v>2641</v>
      </c>
      <c r="B2643" s="1" t="s">
        <v>2641</v>
      </c>
      <c r="C2643" s="1" t="s">
        <v>6751</v>
      </c>
      <c r="D2643" s="19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7">
        <f>IF(L2643&gt;0,E2643/L2643,0)</f>
        <v>15</v>
      </c>
      <c r="Q2643" t="s">
        <v>8319</v>
      </c>
      <c r="R2643" t="s">
        <v>8355</v>
      </c>
      <c r="S2643" s="11">
        <f>J2643/86400+DATE(1970,1,1)</f>
        <v>41880.827118055553</v>
      </c>
      <c r="T2643" s="11">
        <f>I2643/86400+DATE(1970,1,1)</f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19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7">
        <f>IF(L2644&gt;0,E2644/L2644,0)</f>
        <v>0</v>
      </c>
      <c r="Q2644" t="s">
        <v>8319</v>
      </c>
      <c r="R2644" t="s">
        <v>8355</v>
      </c>
      <c r="S2644" s="11">
        <f>J2644/86400+DATE(1970,1,1)</f>
        <v>42536.246620370366</v>
      </c>
      <c r="T2644" s="11">
        <f>I2644/86400+DATE(1970,1,1)</f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19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7">
        <f>IF(L2645&gt;0,E2645/L2645,0)</f>
        <v>223.58248500999335</v>
      </c>
      <c r="Q2645" t="s">
        <v>8319</v>
      </c>
      <c r="R2645" t="s">
        <v>8355</v>
      </c>
      <c r="S2645" s="11">
        <f>J2645/86400+DATE(1970,1,1)</f>
        <v>42689.582349537042</v>
      </c>
      <c r="T2645" s="11">
        <f>I2645/86400+DATE(1970,1,1)</f>
        <v>42725.332638888889</v>
      </c>
    </row>
    <row r="2646" spans="1:20" ht="60" x14ac:dyDescent="0.25">
      <c r="A2646">
        <v>2644</v>
      </c>
      <c r="B2646" s="1" t="s">
        <v>2644</v>
      </c>
      <c r="C2646" s="1" t="s">
        <v>6754</v>
      </c>
      <c r="D2646" s="19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7">
        <f>IF(L2646&gt;0,E2646/L2646,0)</f>
        <v>39.480769230769234</v>
      </c>
      <c r="Q2646" t="s">
        <v>8319</v>
      </c>
      <c r="R2646" t="s">
        <v>8355</v>
      </c>
      <c r="S2646" s="11">
        <f>J2646/86400+DATE(1970,1,1)</f>
        <v>42774.792071759264</v>
      </c>
      <c r="T2646" s="11">
        <f>I2646/86400+DATE(1970,1,1)</f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19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7">
        <f>IF(L2647&gt;0,E2647/L2647,0)</f>
        <v>91.304347826086953</v>
      </c>
      <c r="Q2647" t="s">
        <v>8319</v>
      </c>
      <c r="R2647" t="s">
        <v>8355</v>
      </c>
      <c r="S2647" s="11">
        <f>J2647/86400+DATE(1970,1,1)</f>
        <v>41921.842627314814</v>
      </c>
      <c r="T2647" s="11">
        <f>I2647/86400+DATE(1970,1,1)</f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19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7">
        <f>IF(L2648&gt;0,E2648/L2648,0)</f>
        <v>78.666205607476627</v>
      </c>
      <c r="Q2648" t="s">
        <v>8319</v>
      </c>
      <c r="R2648" t="s">
        <v>8355</v>
      </c>
      <c r="S2648" s="11">
        <f>J2648/86400+DATE(1970,1,1)</f>
        <v>42226.313298611116</v>
      </c>
      <c r="T2648" s="11">
        <f>I2648/86400+DATE(1970,1,1)</f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19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7">
        <f>IF(L2649&gt;0,E2649/L2649,0)</f>
        <v>12</v>
      </c>
      <c r="Q2649" t="s">
        <v>8319</v>
      </c>
      <c r="R2649" t="s">
        <v>8355</v>
      </c>
      <c r="S2649" s="11">
        <f>J2649/86400+DATE(1970,1,1)</f>
        <v>42200.261793981481</v>
      </c>
      <c r="T2649" s="11">
        <f>I2649/86400+DATE(1970,1,1)</f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19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7">
        <f>IF(L2650&gt;0,E2650/L2650,0)</f>
        <v>17.666666666666668</v>
      </c>
      <c r="Q2650" t="s">
        <v>8319</v>
      </c>
      <c r="R2650" t="s">
        <v>8355</v>
      </c>
      <c r="S2650" s="11">
        <f>J2650/86400+DATE(1970,1,1)</f>
        <v>42408.714814814812</v>
      </c>
      <c r="T2650" s="11">
        <f>I2650/86400+DATE(1970,1,1)</f>
        <v>42438.714814814812</v>
      </c>
    </row>
    <row r="2651" spans="1:20" ht="45" x14ac:dyDescent="0.25">
      <c r="A2651">
        <v>2649</v>
      </c>
      <c r="B2651" s="1" t="s">
        <v>2649</v>
      </c>
      <c r="C2651" s="1" t="s">
        <v>6759</v>
      </c>
      <c r="D2651" s="19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7">
        <f>IF(L2651&gt;0,E2651/L2651,0)</f>
        <v>41.333333333333336</v>
      </c>
      <c r="Q2651" t="s">
        <v>8319</v>
      </c>
      <c r="R2651" t="s">
        <v>8355</v>
      </c>
      <c r="S2651" s="11">
        <f>J2651/86400+DATE(1970,1,1)</f>
        <v>42341.99700231482</v>
      </c>
      <c r="T2651" s="11">
        <f>I2651/86400+DATE(1970,1,1)</f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19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7">
        <f>IF(L2652&gt;0,E2652/L2652,0)</f>
        <v>71.599999999999994</v>
      </c>
      <c r="Q2652" t="s">
        <v>8319</v>
      </c>
      <c r="R2652" t="s">
        <v>8355</v>
      </c>
      <c r="S2652" s="11">
        <f>J2652/86400+DATE(1970,1,1)</f>
        <v>42695.624340277776</v>
      </c>
      <c r="T2652" s="11">
        <f>I2652/86400+DATE(1970,1,1)</f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19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7">
        <f>IF(L2653&gt;0,E2653/L2653,0)</f>
        <v>307.8235294117647</v>
      </c>
      <c r="Q2653" t="s">
        <v>8319</v>
      </c>
      <c r="R2653" t="s">
        <v>8355</v>
      </c>
      <c r="S2653" s="11">
        <f>J2653/86400+DATE(1970,1,1)</f>
        <v>42327.805659722224</v>
      </c>
      <c r="T2653" s="11">
        <f>I2653/86400+DATE(1970,1,1)</f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19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7">
        <f>IF(L2654&gt;0,E2654/L2654,0)</f>
        <v>80.454545454545453</v>
      </c>
      <c r="Q2654" t="s">
        <v>8319</v>
      </c>
      <c r="R2654" t="s">
        <v>8355</v>
      </c>
      <c r="S2654" s="11">
        <f>J2654/86400+DATE(1970,1,1)</f>
        <v>41953.158854166672</v>
      </c>
      <c r="T2654" s="11">
        <f>I2654/86400+DATE(1970,1,1)</f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19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7">
        <f>IF(L2655&gt;0,E2655/L2655,0)</f>
        <v>83.942857142857136</v>
      </c>
      <c r="Q2655" t="s">
        <v>8319</v>
      </c>
      <c r="R2655" t="s">
        <v>8355</v>
      </c>
      <c r="S2655" s="11">
        <f>J2655/86400+DATE(1970,1,1)</f>
        <v>41771.651932870373</v>
      </c>
      <c r="T2655" s="11">
        <f>I2655/86400+DATE(1970,1,1)</f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19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7">
        <f>IF(L2656&gt;0,E2656/L2656,0)</f>
        <v>8.5</v>
      </c>
      <c r="Q2656" t="s">
        <v>8319</v>
      </c>
      <c r="R2656" t="s">
        <v>8355</v>
      </c>
      <c r="S2656" s="11">
        <f>J2656/86400+DATE(1970,1,1)</f>
        <v>42055.600995370369</v>
      </c>
      <c r="T2656" s="11">
        <f>I2656/86400+DATE(1970,1,1)</f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19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7">
        <f>IF(L2657&gt;0,E2657/L2657,0)</f>
        <v>73.372093023255815</v>
      </c>
      <c r="Q2657" t="s">
        <v>8319</v>
      </c>
      <c r="R2657" t="s">
        <v>8355</v>
      </c>
      <c r="S2657" s="11">
        <f>J2657/86400+DATE(1970,1,1)</f>
        <v>42381.866284722222</v>
      </c>
      <c r="T2657" s="11">
        <f>I2657/86400+DATE(1970,1,1)</f>
        <v>42409.833333333328</v>
      </c>
    </row>
    <row r="2658" spans="1:20" ht="45" x14ac:dyDescent="0.25">
      <c r="A2658">
        <v>2656</v>
      </c>
      <c r="B2658" s="1" t="s">
        <v>2656</v>
      </c>
      <c r="C2658" s="1" t="s">
        <v>6766</v>
      </c>
      <c r="D2658" s="19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7">
        <f>IF(L2658&gt;0,E2658/L2658,0)</f>
        <v>112.86184210526316</v>
      </c>
      <c r="Q2658" t="s">
        <v>8319</v>
      </c>
      <c r="R2658" t="s">
        <v>8355</v>
      </c>
      <c r="S2658" s="11">
        <f>J2658/86400+DATE(1970,1,1)</f>
        <v>42767.688518518524</v>
      </c>
      <c r="T2658" s="11">
        <f>I2658/86400+DATE(1970,1,1)</f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19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7">
        <f>IF(L2659&gt;0,E2659/L2659,0)</f>
        <v>95.277627118644077</v>
      </c>
      <c r="Q2659" t="s">
        <v>8319</v>
      </c>
      <c r="R2659" t="s">
        <v>8355</v>
      </c>
      <c r="S2659" s="11">
        <f>J2659/86400+DATE(1970,1,1)</f>
        <v>42551.928854166668</v>
      </c>
      <c r="T2659" s="11">
        <f>I2659/86400+DATE(1970,1,1)</f>
        <v>42585.0625</v>
      </c>
    </row>
    <row r="2660" spans="1:20" ht="60" x14ac:dyDescent="0.25">
      <c r="A2660">
        <v>2658</v>
      </c>
      <c r="B2660" s="1" t="s">
        <v>2658</v>
      </c>
      <c r="C2660" s="1" t="s">
        <v>6768</v>
      </c>
      <c r="D2660" s="19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7">
        <f>IF(L2660&gt;0,E2660/L2660,0)</f>
        <v>22.75</v>
      </c>
      <c r="Q2660" t="s">
        <v>8319</v>
      </c>
      <c r="R2660" t="s">
        <v>8355</v>
      </c>
      <c r="S2660" s="11">
        <f>J2660/86400+DATE(1970,1,1)</f>
        <v>42551.884189814809</v>
      </c>
      <c r="T2660" s="11">
        <f>I2660/86400+DATE(1970,1,1)</f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19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7">
        <f>IF(L2661&gt;0,E2661/L2661,0)</f>
        <v>133.30000000000001</v>
      </c>
      <c r="Q2661" t="s">
        <v>8319</v>
      </c>
      <c r="R2661" t="s">
        <v>8355</v>
      </c>
      <c r="S2661" s="11">
        <f>J2661/86400+DATE(1970,1,1)</f>
        <v>42082.069560185184</v>
      </c>
      <c r="T2661" s="11">
        <f>I2661/86400+DATE(1970,1,1)</f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19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7">
        <f>IF(L2662&gt;0,E2662/L2662,0)</f>
        <v>3.8</v>
      </c>
      <c r="Q2662" t="s">
        <v>8319</v>
      </c>
      <c r="R2662" t="s">
        <v>8355</v>
      </c>
      <c r="S2662" s="11">
        <f>J2662/86400+DATE(1970,1,1)</f>
        <v>42272.713171296295</v>
      </c>
      <c r="T2662" s="11">
        <f>I2662/86400+DATE(1970,1,1)</f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19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7">
        <f>IF(L2663&gt;0,E2663/L2663,0)</f>
        <v>85.75</v>
      </c>
      <c r="Q2663" t="s">
        <v>8319</v>
      </c>
      <c r="R2663" t="s">
        <v>8356</v>
      </c>
      <c r="S2663" s="11">
        <f>J2663/86400+DATE(1970,1,1)</f>
        <v>41542.958449074074</v>
      </c>
      <c r="T2663" s="11">
        <f>I2663/86400+DATE(1970,1,1)</f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19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7">
        <f>IF(L2664&gt;0,E2664/L2664,0)</f>
        <v>267</v>
      </c>
      <c r="Q2664" t="s">
        <v>8319</v>
      </c>
      <c r="R2664" t="s">
        <v>8356</v>
      </c>
      <c r="S2664" s="11">
        <f>J2664/86400+DATE(1970,1,1)</f>
        <v>42207.746678240743</v>
      </c>
      <c r="T2664" s="11">
        <f>I2664/86400+DATE(1970,1,1)</f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19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7">
        <f>IF(L2665&gt;0,E2665/L2665,0)</f>
        <v>373.55803571428572</v>
      </c>
      <c r="Q2665" t="s">
        <v>8319</v>
      </c>
      <c r="R2665" t="s">
        <v>8356</v>
      </c>
      <c r="S2665" s="11">
        <f>J2665/86400+DATE(1970,1,1)</f>
        <v>42222.622766203705</v>
      </c>
      <c r="T2665" s="11">
        <f>I2665/86400+DATE(1970,1,1)</f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19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7">
        <f>IF(L2666&gt;0,E2666/L2666,0)</f>
        <v>174.03846153846155</v>
      </c>
      <c r="Q2666" t="s">
        <v>8319</v>
      </c>
      <c r="R2666" t="s">
        <v>8356</v>
      </c>
      <c r="S2666" s="11">
        <f>J2666/86400+DATE(1970,1,1)</f>
        <v>42313.02542824074</v>
      </c>
      <c r="T2666" s="11">
        <f>I2666/86400+DATE(1970,1,1)</f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19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7">
        <f>IF(L2667&gt;0,E2667/L2667,0)</f>
        <v>93.695652173913047</v>
      </c>
      <c r="Q2667" t="s">
        <v>8319</v>
      </c>
      <c r="R2667" t="s">
        <v>8356</v>
      </c>
      <c r="S2667" s="11">
        <f>J2667/86400+DATE(1970,1,1)</f>
        <v>42083.895532407405</v>
      </c>
      <c r="T2667" s="11">
        <f>I2667/86400+DATE(1970,1,1)</f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19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7">
        <f>IF(L2668&gt;0,E2668/L2668,0)</f>
        <v>77.327718446601949</v>
      </c>
      <c r="Q2668" t="s">
        <v>8319</v>
      </c>
      <c r="R2668" t="s">
        <v>8356</v>
      </c>
      <c r="S2668" s="11">
        <f>J2668/86400+DATE(1970,1,1)</f>
        <v>42235.764340277776</v>
      </c>
      <c r="T2668" s="11">
        <f>I2668/86400+DATE(1970,1,1)</f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19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7">
        <f>IF(L2669&gt;0,E2669/L2669,0)</f>
        <v>92.222222222222229</v>
      </c>
      <c r="Q2669" t="s">
        <v>8319</v>
      </c>
      <c r="R2669" t="s">
        <v>8356</v>
      </c>
      <c r="S2669" s="11">
        <f>J2669/86400+DATE(1970,1,1)</f>
        <v>42380.926111111112</v>
      </c>
      <c r="T2669" s="11">
        <f>I2669/86400+DATE(1970,1,1)</f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19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7">
        <f>IF(L2670&gt;0,E2670/L2670,0)</f>
        <v>60.964285714285715</v>
      </c>
      <c r="Q2670" t="s">
        <v>8319</v>
      </c>
      <c r="R2670" t="s">
        <v>8356</v>
      </c>
      <c r="S2670" s="11">
        <f>J2670/86400+DATE(1970,1,1)</f>
        <v>42275.58871527778</v>
      </c>
      <c r="T2670" s="11">
        <f>I2670/86400+DATE(1970,1,1)</f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19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7">
        <f>IF(L2671&gt;0,E2671/L2671,0)</f>
        <v>91</v>
      </c>
      <c r="Q2671" t="s">
        <v>8319</v>
      </c>
      <c r="R2671" t="s">
        <v>8356</v>
      </c>
      <c r="S2671" s="11">
        <f>J2671/86400+DATE(1970,1,1)</f>
        <v>42319.035833333328</v>
      </c>
      <c r="T2671" s="11">
        <f>I2671/86400+DATE(1970,1,1)</f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19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7">
        <f>IF(L2672&gt;0,E2672/L2672,0)</f>
        <v>41.583333333333336</v>
      </c>
      <c r="Q2672" t="s">
        <v>8319</v>
      </c>
      <c r="R2672" t="s">
        <v>8356</v>
      </c>
      <c r="S2672" s="11">
        <f>J2672/86400+DATE(1970,1,1)</f>
        <v>41821.020601851851</v>
      </c>
      <c r="T2672" s="11">
        <f>I2672/86400+DATE(1970,1,1)</f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19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7">
        <f>IF(L2673&gt;0,E2673/L2673,0)</f>
        <v>33.761904761904759</v>
      </c>
      <c r="Q2673" t="s">
        <v>8319</v>
      </c>
      <c r="R2673" t="s">
        <v>8356</v>
      </c>
      <c r="S2673" s="11">
        <f>J2673/86400+DATE(1970,1,1)</f>
        <v>41962.749027777776</v>
      </c>
      <c r="T2673" s="11">
        <f>I2673/86400+DATE(1970,1,1)</f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19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7">
        <f>IF(L2674&gt;0,E2674/L2674,0)</f>
        <v>70.61702127659575</v>
      </c>
      <c r="Q2674" t="s">
        <v>8319</v>
      </c>
      <c r="R2674" t="s">
        <v>8356</v>
      </c>
      <c r="S2674" s="11">
        <f>J2674/86400+DATE(1970,1,1)</f>
        <v>42344.884143518517</v>
      </c>
      <c r="T2674" s="11">
        <f>I2674/86400+DATE(1970,1,1)</f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19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7">
        <f>IF(L2675&gt;0,E2675/L2675,0)</f>
        <v>167.15151515151516</v>
      </c>
      <c r="Q2675" t="s">
        <v>8319</v>
      </c>
      <c r="R2675" t="s">
        <v>8356</v>
      </c>
      <c r="S2675" s="11">
        <f>J2675/86400+DATE(1970,1,1)</f>
        <v>41912.541655092595</v>
      </c>
      <c r="T2675" s="11">
        <f>I2675/86400+DATE(1970,1,1)</f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19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7">
        <f>IF(L2676&gt;0,E2676/L2676,0)</f>
        <v>128.61988304093566</v>
      </c>
      <c r="Q2676" t="s">
        <v>8319</v>
      </c>
      <c r="R2676" t="s">
        <v>8356</v>
      </c>
      <c r="S2676" s="11">
        <f>J2676/86400+DATE(1970,1,1)</f>
        <v>42529.632754629631</v>
      </c>
      <c r="T2676" s="11">
        <f>I2676/86400+DATE(1970,1,1)</f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19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7">
        <f>IF(L2677&gt;0,E2677/L2677,0)</f>
        <v>65.41379310344827</v>
      </c>
      <c r="Q2677" t="s">
        <v>8319</v>
      </c>
      <c r="R2677" t="s">
        <v>8356</v>
      </c>
      <c r="S2677" s="11">
        <f>J2677/86400+DATE(1970,1,1)</f>
        <v>41923.857511574075</v>
      </c>
      <c r="T2677" s="11">
        <f>I2677/86400+DATE(1970,1,1)</f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19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7">
        <f>IF(L2678&gt;0,E2678/L2678,0)</f>
        <v>117.55555555555556</v>
      </c>
      <c r="Q2678" t="s">
        <v>8319</v>
      </c>
      <c r="R2678" t="s">
        <v>8356</v>
      </c>
      <c r="S2678" s="11">
        <f>J2678/86400+DATE(1970,1,1)</f>
        <v>42482.624699074076</v>
      </c>
      <c r="T2678" s="11">
        <f>I2678/86400+DATE(1970,1,1)</f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19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7">
        <f>IF(L2679&gt;0,E2679/L2679,0)</f>
        <v>126.48148148148148</v>
      </c>
      <c r="Q2679" t="s">
        <v>8319</v>
      </c>
      <c r="R2679" t="s">
        <v>8356</v>
      </c>
      <c r="S2679" s="11">
        <f>J2679/86400+DATE(1970,1,1)</f>
        <v>41793.029432870375</v>
      </c>
      <c r="T2679" s="11">
        <f>I2679/86400+DATE(1970,1,1)</f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19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7">
        <f>IF(L2680&gt;0,E2680/L2680,0)</f>
        <v>550</v>
      </c>
      <c r="Q2680" t="s">
        <v>8319</v>
      </c>
      <c r="R2680" t="s">
        <v>8356</v>
      </c>
      <c r="S2680" s="11">
        <f>J2680/86400+DATE(1970,1,1)</f>
        <v>42241.798206018517</v>
      </c>
      <c r="T2680" s="11">
        <f>I2680/86400+DATE(1970,1,1)</f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19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7">
        <f>IF(L2681&gt;0,E2681/L2681,0)</f>
        <v>44</v>
      </c>
      <c r="Q2681" t="s">
        <v>8319</v>
      </c>
      <c r="R2681" t="s">
        <v>8356</v>
      </c>
      <c r="S2681" s="11">
        <f>J2681/86400+DATE(1970,1,1)</f>
        <v>42033.001087962963</v>
      </c>
      <c r="T2681" s="11">
        <f>I2681/86400+DATE(1970,1,1)</f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19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7">
        <f>IF(L2682&gt;0,E2682/L2682,0)</f>
        <v>69</v>
      </c>
      <c r="Q2682" t="s">
        <v>8319</v>
      </c>
      <c r="R2682" t="s">
        <v>8356</v>
      </c>
      <c r="S2682" s="11">
        <f>J2682/86400+DATE(1970,1,1)</f>
        <v>42436.211701388893</v>
      </c>
      <c r="T2682" s="11">
        <f>I2682/86400+DATE(1970,1,1)</f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19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7">
        <f>IF(L2683&gt;0,E2683/L2683,0)</f>
        <v>27.5</v>
      </c>
      <c r="Q2683" t="s">
        <v>8336</v>
      </c>
      <c r="R2683" t="s">
        <v>8337</v>
      </c>
      <c r="S2683" s="11">
        <f>J2683/86400+DATE(1970,1,1)</f>
        <v>41805.895254629628</v>
      </c>
      <c r="T2683" s="11">
        <f>I2683/86400+DATE(1970,1,1)</f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19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7">
        <f>IF(L2684&gt;0,E2684/L2684,0)</f>
        <v>84.9</v>
      </c>
      <c r="Q2684" t="s">
        <v>8336</v>
      </c>
      <c r="R2684" t="s">
        <v>8337</v>
      </c>
      <c r="S2684" s="11">
        <f>J2684/86400+DATE(1970,1,1)</f>
        <v>41932.871990740743</v>
      </c>
      <c r="T2684" s="11">
        <f>I2684/86400+DATE(1970,1,1)</f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19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7">
        <f>IF(L2685&gt;0,E2685/L2685,0)</f>
        <v>12</v>
      </c>
      <c r="Q2685" t="s">
        <v>8336</v>
      </c>
      <c r="R2685" t="s">
        <v>8337</v>
      </c>
      <c r="S2685" s="11">
        <f>J2685/86400+DATE(1970,1,1)</f>
        <v>42034.75509259259</v>
      </c>
      <c r="T2685" s="11">
        <f>I2685/86400+DATE(1970,1,1)</f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19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7">
        <f>IF(L2686&gt;0,E2686/L2686,0)</f>
        <v>200</v>
      </c>
      <c r="Q2686" t="s">
        <v>8336</v>
      </c>
      <c r="R2686" t="s">
        <v>8337</v>
      </c>
      <c r="S2686" s="11">
        <f>J2686/86400+DATE(1970,1,1)</f>
        <v>41820.914641203708</v>
      </c>
      <c r="T2686" s="11">
        <f>I2686/86400+DATE(1970,1,1)</f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19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7">
        <f>IF(L2687&gt;0,E2687/L2687,0)</f>
        <v>10</v>
      </c>
      <c r="Q2687" t="s">
        <v>8336</v>
      </c>
      <c r="R2687" t="s">
        <v>8337</v>
      </c>
      <c r="S2687" s="11">
        <f>J2687/86400+DATE(1970,1,1)</f>
        <v>42061.69594907407</v>
      </c>
      <c r="T2687" s="11">
        <f>I2687/86400+DATE(1970,1,1)</f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19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7">
        <f>IF(L2688&gt;0,E2688/L2688,0)</f>
        <v>0</v>
      </c>
      <c r="Q2688" t="s">
        <v>8336</v>
      </c>
      <c r="R2688" t="s">
        <v>8337</v>
      </c>
      <c r="S2688" s="11">
        <f>J2688/86400+DATE(1970,1,1)</f>
        <v>41892.974803240737</v>
      </c>
      <c r="T2688" s="11">
        <f>I2688/86400+DATE(1970,1,1)</f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19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7">
        <f>IF(L2689&gt;0,E2689/L2689,0)</f>
        <v>0</v>
      </c>
      <c r="Q2689" t="s">
        <v>8336</v>
      </c>
      <c r="R2689" t="s">
        <v>8337</v>
      </c>
      <c r="S2689" s="11">
        <f>J2689/86400+DATE(1970,1,1)</f>
        <v>42154.64025462963</v>
      </c>
      <c r="T2689" s="11">
        <f>I2689/86400+DATE(1970,1,1)</f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19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7">
        <f>IF(L2690&gt;0,E2690/L2690,0)</f>
        <v>5.2857142857142856</v>
      </c>
      <c r="Q2690" t="s">
        <v>8336</v>
      </c>
      <c r="R2690" t="s">
        <v>8337</v>
      </c>
      <c r="S2690" s="11">
        <f>J2690/86400+DATE(1970,1,1)</f>
        <v>42028.11886574074</v>
      </c>
      <c r="T2690" s="11">
        <f>I2690/86400+DATE(1970,1,1)</f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19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7">
        <f>IF(L2691&gt;0,E2691/L2691,0)</f>
        <v>1</v>
      </c>
      <c r="Q2691" t="s">
        <v>8336</v>
      </c>
      <c r="R2691" t="s">
        <v>8337</v>
      </c>
      <c r="S2691" s="11">
        <f>J2691/86400+DATE(1970,1,1)</f>
        <v>42551.961689814816</v>
      </c>
      <c r="T2691" s="11">
        <f>I2691/86400+DATE(1970,1,1)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19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7">
        <f>IF(L2692&gt;0,E2692/L2692,0)</f>
        <v>72.762711864406782</v>
      </c>
      <c r="Q2692" t="s">
        <v>8336</v>
      </c>
      <c r="R2692" t="s">
        <v>8337</v>
      </c>
      <c r="S2692" s="11">
        <f>J2692/86400+DATE(1970,1,1)</f>
        <v>42113.105046296296</v>
      </c>
      <c r="T2692" s="11">
        <f>I2692/86400+DATE(1970,1,1)</f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19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7">
        <f>IF(L2693&gt;0,E2693/L2693,0)</f>
        <v>17.5</v>
      </c>
      <c r="Q2693" t="s">
        <v>8336</v>
      </c>
      <c r="R2693" t="s">
        <v>8337</v>
      </c>
      <c r="S2693" s="11">
        <f>J2693/86400+DATE(1970,1,1)</f>
        <v>42089.724039351851</v>
      </c>
      <c r="T2693" s="11">
        <f>I2693/86400+DATE(1970,1,1)</f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19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7">
        <f>IF(L2694&gt;0,E2694/L2694,0)</f>
        <v>25</v>
      </c>
      <c r="Q2694" t="s">
        <v>8336</v>
      </c>
      <c r="R2694" t="s">
        <v>8337</v>
      </c>
      <c r="S2694" s="11">
        <f>J2694/86400+DATE(1970,1,1)</f>
        <v>42058.334027777775</v>
      </c>
      <c r="T2694" s="11">
        <f>I2694/86400+DATE(1970,1,1)</f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19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7">
        <f>IF(L2695&gt;0,E2695/L2695,0)</f>
        <v>13.333333333333334</v>
      </c>
      <c r="Q2695" t="s">
        <v>8336</v>
      </c>
      <c r="R2695" t="s">
        <v>8337</v>
      </c>
      <c r="S2695" s="11">
        <f>J2695/86400+DATE(1970,1,1)</f>
        <v>41834.138495370367</v>
      </c>
      <c r="T2695" s="11">
        <f>I2695/86400+DATE(1970,1,1)</f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19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7">
        <f>IF(L2696&gt;0,E2696/L2696,0)</f>
        <v>1</v>
      </c>
      <c r="Q2696" t="s">
        <v>8336</v>
      </c>
      <c r="R2696" t="s">
        <v>8337</v>
      </c>
      <c r="S2696" s="11">
        <f>J2696/86400+DATE(1970,1,1)</f>
        <v>41878.140497685185</v>
      </c>
      <c r="T2696" s="11">
        <f>I2696/86400+DATE(1970,1,1)</f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19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7">
        <f>IF(L2697&gt;0,E2697/L2697,0)</f>
        <v>23.666666666666668</v>
      </c>
      <c r="Q2697" t="s">
        <v>8336</v>
      </c>
      <c r="R2697" t="s">
        <v>8337</v>
      </c>
      <c r="S2697" s="11">
        <f>J2697/86400+DATE(1970,1,1)</f>
        <v>42048.181921296295</v>
      </c>
      <c r="T2697" s="11">
        <f>I2697/86400+DATE(1970,1,1)</f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19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7">
        <f>IF(L2698&gt;0,E2698/L2698,0)</f>
        <v>89.21052631578948</v>
      </c>
      <c r="Q2698" t="s">
        <v>8336</v>
      </c>
      <c r="R2698" t="s">
        <v>8337</v>
      </c>
      <c r="S2698" s="11">
        <f>J2698/86400+DATE(1970,1,1)</f>
        <v>41964.844444444447</v>
      </c>
      <c r="T2698" s="11">
        <f>I2698/86400+DATE(1970,1,1)</f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19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7">
        <f>IF(L2699&gt;0,E2699/L2699,0)</f>
        <v>116.55769230769231</v>
      </c>
      <c r="Q2699" t="s">
        <v>8336</v>
      </c>
      <c r="R2699" t="s">
        <v>8337</v>
      </c>
      <c r="S2699" s="11">
        <f>J2699/86400+DATE(1970,1,1)</f>
        <v>42187.940081018518</v>
      </c>
      <c r="T2699" s="11">
        <f>I2699/86400+DATE(1970,1,1)</f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19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7">
        <f>IF(L2700&gt;0,E2700/L2700,0)</f>
        <v>13.005000000000001</v>
      </c>
      <c r="Q2700" t="s">
        <v>8336</v>
      </c>
      <c r="R2700" t="s">
        <v>8337</v>
      </c>
      <c r="S2700" s="11">
        <f>J2700/86400+DATE(1970,1,1)</f>
        <v>41787.898240740738</v>
      </c>
      <c r="T2700" s="11">
        <f>I2700/86400+DATE(1970,1,1)</f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19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7">
        <f>IF(L2701&gt;0,E2701/L2701,0)</f>
        <v>0</v>
      </c>
      <c r="Q2701" t="s">
        <v>8336</v>
      </c>
      <c r="R2701" t="s">
        <v>8337</v>
      </c>
      <c r="S2701" s="11">
        <f>J2701/86400+DATE(1970,1,1)</f>
        <v>41829.896562499998</v>
      </c>
      <c r="T2701" s="11">
        <f>I2701/86400+DATE(1970,1,1)</f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19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7">
        <f>IF(L2702&gt;0,E2702/L2702,0)</f>
        <v>17.5</v>
      </c>
      <c r="Q2702" t="s">
        <v>8336</v>
      </c>
      <c r="R2702" t="s">
        <v>8337</v>
      </c>
      <c r="S2702" s="11">
        <f>J2702/86400+DATE(1970,1,1)</f>
        <v>41870.874675925923</v>
      </c>
      <c r="T2702" s="11">
        <f>I2702/86400+DATE(1970,1,1)</f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19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7">
        <f>IF(L2703&gt;0,E2703/L2703,0)</f>
        <v>34.130434782608695</v>
      </c>
      <c r="Q2703" t="s">
        <v>8317</v>
      </c>
      <c r="R2703" t="s">
        <v>8357</v>
      </c>
      <c r="S2703" s="11">
        <f>J2703/86400+DATE(1970,1,1)</f>
        <v>42801.774699074071</v>
      </c>
      <c r="T2703" s="11">
        <f>I2703/86400+DATE(1970,1,1)</f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19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7">
        <f>IF(L2704&gt;0,E2704/L2704,0)</f>
        <v>132.34615384615384</v>
      </c>
      <c r="Q2704" t="s">
        <v>8317</v>
      </c>
      <c r="R2704" t="s">
        <v>8357</v>
      </c>
      <c r="S2704" s="11">
        <f>J2704/86400+DATE(1970,1,1)</f>
        <v>42800.801817129628</v>
      </c>
      <c r="T2704" s="11">
        <f>I2704/86400+DATE(1970,1,1)</f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19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7">
        <f>IF(L2705&gt;0,E2705/L2705,0)</f>
        <v>922.22222222222217</v>
      </c>
      <c r="Q2705" t="s">
        <v>8317</v>
      </c>
      <c r="R2705" t="s">
        <v>8357</v>
      </c>
      <c r="S2705" s="11">
        <f>J2705/86400+DATE(1970,1,1)</f>
        <v>42756.690162037034</v>
      </c>
      <c r="T2705" s="11">
        <f>I2705/86400+DATE(1970,1,1)</f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19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7">
        <f>IF(L2706&gt;0,E2706/L2706,0)</f>
        <v>163.57142857142858</v>
      </c>
      <c r="Q2706" t="s">
        <v>8317</v>
      </c>
      <c r="R2706" t="s">
        <v>8357</v>
      </c>
      <c r="S2706" s="11">
        <f>J2706/86400+DATE(1970,1,1)</f>
        <v>42787.862430555557</v>
      </c>
      <c r="T2706" s="11">
        <f>I2706/86400+DATE(1970,1,1)</f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19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7">
        <f>IF(L2707&gt;0,E2707/L2707,0)</f>
        <v>217.375</v>
      </c>
      <c r="Q2707" t="s">
        <v>8317</v>
      </c>
      <c r="R2707" t="s">
        <v>8357</v>
      </c>
      <c r="S2707" s="11">
        <f>J2707/86400+DATE(1970,1,1)</f>
        <v>42773.916180555556</v>
      </c>
      <c r="T2707" s="11">
        <f>I2707/86400+DATE(1970,1,1)</f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19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7">
        <f>IF(L2708&gt;0,E2708/L2708,0)</f>
        <v>149.44486692015209</v>
      </c>
      <c r="Q2708" t="s">
        <v>8317</v>
      </c>
      <c r="R2708" t="s">
        <v>8357</v>
      </c>
      <c r="S2708" s="11">
        <f>J2708/86400+DATE(1970,1,1)</f>
        <v>41899.294942129629</v>
      </c>
      <c r="T2708" s="11">
        <f>I2708/86400+DATE(1970,1,1)</f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19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7">
        <f>IF(L2709&gt;0,E2709/L2709,0)</f>
        <v>71.237487309644663</v>
      </c>
      <c r="Q2709" t="s">
        <v>8317</v>
      </c>
      <c r="R2709" t="s">
        <v>8357</v>
      </c>
      <c r="S2709" s="11">
        <f>J2709/86400+DATE(1970,1,1)</f>
        <v>41391.782905092594</v>
      </c>
      <c r="T2709" s="11">
        <f>I2709/86400+DATE(1970,1,1)</f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19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7">
        <f>IF(L2710&gt;0,E2710/L2710,0)</f>
        <v>44.464318398474738</v>
      </c>
      <c r="Q2710" t="s">
        <v>8317</v>
      </c>
      <c r="R2710" t="s">
        <v>8357</v>
      </c>
      <c r="S2710" s="11">
        <f>J2710/86400+DATE(1970,1,1)</f>
        <v>42512.698217592595</v>
      </c>
      <c r="T2710" s="11">
        <f>I2710/86400+DATE(1970,1,1)</f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19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7">
        <f>IF(L2711&gt;0,E2711/L2711,0)</f>
        <v>164.94480519480518</v>
      </c>
      <c r="Q2711" t="s">
        <v>8317</v>
      </c>
      <c r="R2711" t="s">
        <v>8357</v>
      </c>
      <c r="S2711" s="11">
        <f>J2711/86400+DATE(1970,1,1)</f>
        <v>42612.149780092594</v>
      </c>
      <c r="T2711" s="11">
        <f>I2711/86400+DATE(1970,1,1)</f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19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7">
        <f>IF(L2712&gt;0,E2712/L2712,0)</f>
        <v>84.871516544117654</v>
      </c>
      <c r="Q2712" t="s">
        <v>8317</v>
      </c>
      <c r="R2712" t="s">
        <v>8357</v>
      </c>
      <c r="S2712" s="11">
        <f>J2712/86400+DATE(1970,1,1)</f>
        <v>41828.229490740741</v>
      </c>
      <c r="T2712" s="11">
        <f>I2712/86400+DATE(1970,1,1)</f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19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7">
        <f>IF(L2713&gt;0,E2713/L2713,0)</f>
        <v>53.945205479452056</v>
      </c>
      <c r="Q2713" t="s">
        <v>8317</v>
      </c>
      <c r="R2713" t="s">
        <v>8357</v>
      </c>
      <c r="S2713" s="11">
        <f>J2713/86400+DATE(1970,1,1)</f>
        <v>41780.745254629626</v>
      </c>
      <c r="T2713" s="11">
        <f>I2713/86400+DATE(1970,1,1)</f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19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7">
        <f>IF(L2714&gt;0,E2714/L2714,0)</f>
        <v>50.531468531468533</v>
      </c>
      <c r="Q2714" t="s">
        <v>8317</v>
      </c>
      <c r="R2714" t="s">
        <v>8357</v>
      </c>
      <c r="S2714" s="11">
        <f>J2714/86400+DATE(1970,1,1)</f>
        <v>41432.062037037038</v>
      </c>
      <c r="T2714" s="11">
        <f>I2714/86400+DATE(1970,1,1)</f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19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7">
        <f>IF(L2715&gt;0,E2715/L2715,0)</f>
        <v>108.00140845070422</v>
      </c>
      <c r="Q2715" t="s">
        <v>8317</v>
      </c>
      <c r="R2715" t="s">
        <v>8357</v>
      </c>
      <c r="S2715" s="11">
        <f>J2715/86400+DATE(1970,1,1)</f>
        <v>42322.653749999998</v>
      </c>
      <c r="T2715" s="11">
        <f>I2715/86400+DATE(1970,1,1)</f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19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7">
        <f>IF(L2716&gt;0,E2716/L2716,0)</f>
        <v>95.373770491803285</v>
      </c>
      <c r="Q2716" t="s">
        <v>8317</v>
      </c>
      <c r="R2716" t="s">
        <v>8357</v>
      </c>
      <c r="S2716" s="11">
        <f>J2716/86400+DATE(1970,1,1)</f>
        <v>42629.655046296291</v>
      </c>
      <c r="T2716" s="11">
        <f>I2716/86400+DATE(1970,1,1)</f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19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7">
        <f>IF(L2717&gt;0,E2717/L2717,0)</f>
        <v>57.631016333938291</v>
      </c>
      <c r="Q2717" t="s">
        <v>8317</v>
      </c>
      <c r="R2717" t="s">
        <v>8357</v>
      </c>
      <c r="S2717" s="11">
        <f>J2717/86400+DATE(1970,1,1)</f>
        <v>42387.398472222223</v>
      </c>
      <c r="T2717" s="11">
        <f>I2717/86400+DATE(1970,1,1)</f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19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7">
        <f>IF(L2718&gt;0,E2718/L2718,0)</f>
        <v>64.160481283422456</v>
      </c>
      <c r="Q2718" t="s">
        <v>8317</v>
      </c>
      <c r="R2718" t="s">
        <v>8357</v>
      </c>
      <c r="S2718" s="11">
        <f>J2718/86400+DATE(1970,1,1)</f>
        <v>42255.333252314813</v>
      </c>
      <c r="T2718" s="11">
        <f>I2718/86400+DATE(1970,1,1)</f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19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7">
        <f>IF(L2719&gt;0,E2719/L2719,0)</f>
        <v>92.387692307692305</v>
      </c>
      <c r="Q2719" t="s">
        <v>8317</v>
      </c>
      <c r="R2719" t="s">
        <v>8357</v>
      </c>
      <c r="S2719" s="11">
        <f>J2719/86400+DATE(1970,1,1)</f>
        <v>41934.914918981478</v>
      </c>
      <c r="T2719" s="11">
        <f>I2719/86400+DATE(1970,1,1)</f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19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7">
        <f>IF(L2720&gt;0,E2720/L2720,0)</f>
        <v>125.97972972972973</v>
      </c>
      <c r="Q2720" t="s">
        <v>8317</v>
      </c>
      <c r="R2720" t="s">
        <v>8357</v>
      </c>
      <c r="S2720" s="11">
        <f>J2720/86400+DATE(1970,1,1)</f>
        <v>42465.596585648149</v>
      </c>
      <c r="T2720" s="11">
        <f>I2720/86400+DATE(1970,1,1)</f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19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7">
        <f>IF(L2721&gt;0,E2721/L2721,0)</f>
        <v>94.637681159420296</v>
      </c>
      <c r="Q2721" t="s">
        <v>8317</v>
      </c>
      <c r="R2721" t="s">
        <v>8357</v>
      </c>
      <c r="S2721" s="11">
        <f>J2721/86400+DATE(1970,1,1)</f>
        <v>42418.031180555554</v>
      </c>
      <c r="T2721" s="11">
        <f>I2721/86400+DATE(1970,1,1)</f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19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7">
        <f>IF(L2722&gt;0,E2722/L2722,0)</f>
        <v>170.69942196531792</v>
      </c>
      <c r="Q2722" t="s">
        <v>8317</v>
      </c>
      <c r="R2722" t="s">
        <v>8357</v>
      </c>
      <c r="S2722" s="11">
        <f>J2722/86400+DATE(1970,1,1)</f>
        <v>42655.465891203705</v>
      </c>
      <c r="T2722" s="11">
        <f>I2722/86400+DATE(1970,1,1)</f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19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7">
        <f>IF(L2723&gt;0,E2723/L2723,0)</f>
        <v>40.762081784386616</v>
      </c>
      <c r="Q2723" t="s">
        <v>8319</v>
      </c>
      <c r="R2723" t="s">
        <v>8349</v>
      </c>
      <c r="S2723" s="11">
        <f>J2723/86400+DATE(1970,1,1)</f>
        <v>41493.543958333335</v>
      </c>
      <c r="T2723" s="11">
        <f>I2723/86400+DATE(1970,1,1)</f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19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7">
        <f>IF(L2724&gt;0,E2724/L2724,0)</f>
        <v>68.254054054054052</v>
      </c>
      <c r="Q2724" t="s">
        <v>8319</v>
      </c>
      <c r="R2724" t="s">
        <v>8349</v>
      </c>
      <c r="S2724" s="11">
        <f>J2724/86400+DATE(1970,1,1)</f>
        <v>42704.857094907406</v>
      </c>
      <c r="T2724" s="11">
        <f>I2724/86400+DATE(1970,1,1)</f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19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7">
        <f>IF(L2725&gt;0,E2725/L2725,0)</f>
        <v>95.48863636363636</v>
      </c>
      <c r="Q2725" t="s">
        <v>8319</v>
      </c>
      <c r="R2725" t="s">
        <v>8349</v>
      </c>
      <c r="S2725" s="11">
        <f>J2725/86400+DATE(1970,1,1)</f>
        <v>41944.83898148148</v>
      </c>
      <c r="T2725" s="11">
        <f>I2725/86400+DATE(1970,1,1)</f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19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7">
        <f>IF(L2726&gt;0,E2726/L2726,0)</f>
        <v>7.1902649656526005</v>
      </c>
      <c r="Q2726" t="s">
        <v>8319</v>
      </c>
      <c r="R2726" t="s">
        <v>8349</v>
      </c>
      <c r="S2726" s="11">
        <f>J2726/86400+DATE(1970,1,1)</f>
        <v>42199.32707175926</v>
      </c>
      <c r="T2726" s="11">
        <f>I2726/86400+DATE(1970,1,1)</f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19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7">
        <f>IF(L2727&gt;0,E2727/L2727,0)</f>
        <v>511.65486725663715</v>
      </c>
      <c r="Q2727" t="s">
        <v>8319</v>
      </c>
      <c r="R2727" t="s">
        <v>8349</v>
      </c>
      <c r="S2727" s="11">
        <f>J2727/86400+DATE(1970,1,1)</f>
        <v>42745.744618055556</v>
      </c>
      <c r="T2727" s="11">
        <f>I2727/86400+DATE(1970,1,1)</f>
        <v>42795.744618055556</v>
      </c>
    </row>
    <row r="2728" spans="1:20" ht="30" x14ac:dyDescent="0.25">
      <c r="A2728">
        <v>2726</v>
      </c>
      <c r="B2728" s="1" t="s">
        <v>2726</v>
      </c>
      <c r="C2728" s="1" t="s">
        <v>6836</v>
      </c>
      <c r="D2728" s="19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7">
        <f>IF(L2728&gt;0,E2728/L2728,0)</f>
        <v>261.74504950495049</v>
      </c>
      <c r="Q2728" t="s">
        <v>8319</v>
      </c>
      <c r="R2728" t="s">
        <v>8349</v>
      </c>
      <c r="S2728" s="11">
        <f>J2728/86400+DATE(1970,1,1)</f>
        <v>42452.579988425925</v>
      </c>
      <c r="T2728" s="11">
        <f>I2728/86400+DATE(1970,1,1)</f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19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7">
        <f>IF(L2729&gt;0,E2729/L2729,0)</f>
        <v>69.760961810466767</v>
      </c>
      <c r="Q2729" t="s">
        <v>8319</v>
      </c>
      <c r="R2729" t="s">
        <v>8349</v>
      </c>
      <c r="S2729" s="11">
        <f>J2729/86400+DATE(1970,1,1)</f>
        <v>42198.676655092597</v>
      </c>
      <c r="T2729" s="11">
        <f>I2729/86400+DATE(1970,1,1)</f>
        <v>42223.676655092597</v>
      </c>
    </row>
    <row r="2730" spans="1:20" ht="45" x14ac:dyDescent="0.25">
      <c r="A2730">
        <v>2728</v>
      </c>
      <c r="B2730" s="1" t="s">
        <v>2728</v>
      </c>
      <c r="C2730" s="1" t="s">
        <v>6838</v>
      </c>
      <c r="D2730" s="19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7">
        <f>IF(L2730&gt;0,E2730/L2730,0)</f>
        <v>77.229591836734699</v>
      </c>
      <c r="Q2730" t="s">
        <v>8319</v>
      </c>
      <c r="R2730" t="s">
        <v>8349</v>
      </c>
      <c r="S2730" s="11">
        <f>J2730/86400+DATE(1970,1,1)</f>
        <v>42333.59993055556</v>
      </c>
      <c r="T2730" s="11">
        <f>I2730/86400+DATE(1970,1,1)</f>
        <v>42368.59993055556</v>
      </c>
    </row>
    <row r="2731" spans="1:20" ht="45" x14ac:dyDescent="0.25">
      <c r="A2731">
        <v>2729</v>
      </c>
      <c r="B2731" s="1" t="s">
        <v>2729</v>
      </c>
      <c r="C2731" s="1" t="s">
        <v>6839</v>
      </c>
      <c r="D2731" s="19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7">
        <f>IF(L2731&gt;0,E2731/L2731,0)</f>
        <v>340.56521739130437</v>
      </c>
      <c r="Q2731" t="s">
        <v>8319</v>
      </c>
      <c r="R2731" t="s">
        <v>8349</v>
      </c>
      <c r="S2731" s="11">
        <f>J2731/86400+DATE(1970,1,1)</f>
        <v>42095.240706018521</v>
      </c>
      <c r="T2731" s="11">
        <f>I2731/86400+DATE(1970,1,1)</f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19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7">
        <f>IF(L2732&gt;0,E2732/L2732,0)</f>
        <v>67.417903225806455</v>
      </c>
      <c r="Q2732" t="s">
        <v>8319</v>
      </c>
      <c r="R2732" t="s">
        <v>8349</v>
      </c>
      <c r="S2732" s="11">
        <f>J2732/86400+DATE(1970,1,1)</f>
        <v>41351.541377314818</v>
      </c>
      <c r="T2732" s="11">
        <f>I2732/86400+DATE(1970,1,1)</f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19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7">
        <f>IF(L2733&gt;0,E2733/L2733,0)</f>
        <v>845.70270270270271</v>
      </c>
      <c r="Q2733" t="s">
        <v>8319</v>
      </c>
      <c r="R2733" t="s">
        <v>8349</v>
      </c>
      <c r="S2733" s="11">
        <f>J2733/86400+DATE(1970,1,1)</f>
        <v>41872.525717592594</v>
      </c>
      <c r="T2733" s="11">
        <f>I2733/86400+DATE(1970,1,1)</f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19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7">
        <f>IF(L2734&gt;0,E2734/L2734,0)</f>
        <v>97.191780821917803</v>
      </c>
      <c r="Q2734" t="s">
        <v>8319</v>
      </c>
      <c r="R2734" t="s">
        <v>8349</v>
      </c>
      <c r="S2734" s="11">
        <f>J2734/86400+DATE(1970,1,1)</f>
        <v>41389.808194444442</v>
      </c>
      <c r="T2734" s="11">
        <f>I2734/86400+DATE(1970,1,1)</f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19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7">
        <f>IF(L2735&gt;0,E2735/L2735,0)</f>
        <v>451.84033613445376</v>
      </c>
      <c r="Q2735" t="s">
        <v>8319</v>
      </c>
      <c r="R2735" t="s">
        <v>8349</v>
      </c>
      <c r="S2735" s="11">
        <f>J2735/86400+DATE(1970,1,1)</f>
        <v>42044.272847222222</v>
      </c>
      <c r="T2735" s="11">
        <f>I2735/86400+DATE(1970,1,1)</f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19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7">
        <f>IF(L2736&gt;0,E2736/L2736,0)</f>
        <v>138.66871165644173</v>
      </c>
      <c r="Q2736" t="s">
        <v>8319</v>
      </c>
      <c r="R2736" t="s">
        <v>8349</v>
      </c>
      <c r="S2736" s="11">
        <f>J2736/86400+DATE(1970,1,1)</f>
        <v>42626.668888888889</v>
      </c>
      <c r="T2736" s="11">
        <f>I2736/86400+DATE(1970,1,1)</f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19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7">
        <f>IF(L2737&gt;0,E2737/L2737,0)</f>
        <v>21.640147492625371</v>
      </c>
      <c r="Q2737" t="s">
        <v>8319</v>
      </c>
      <c r="R2737" t="s">
        <v>8349</v>
      </c>
      <c r="S2737" s="11">
        <f>J2737/86400+DATE(1970,1,1)</f>
        <v>41316.120949074073</v>
      </c>
      <c r="T2737" s="11">
        <f>I2737/86400+DATE(1970,1,1)</f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19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7">
        <f>IF(L2738&gt;0,E2738/L2738,0)</f>
        <v>169.51724137931035</v>
      </c>
      <c r="Q2738" t="s">
        <v>8319</v>
      </c>
      <c r="R2738" t="s">
        <v>8349</v>
      </c>
      <c r="S2738" s="11">
        <f>J2738/86400+DATE(1970,1,1)</f>
        <v>41722.666354166664</v>
      </c>
      <c r="T2738" s="11">
        <f>I2738/86400+DATE(1970,1,1)</f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19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7">
        <f>IF(L2739&gt;0,E2739/L2739,0)</f>
        <v>161.88210526315791</v>
      </c>
      <c r="Q2739" t="s">
        <v>8319</v>
      </c>
      <c r="R2739" t="s">
        <v>8349</v>
      </c>
      <c r="S2739" s="11">
        <f>J2739/86400+DATE(1970,1,1)</f>
        <v>41611.917673611111</v>
      </c>
      <c r="T2739" s="11">
        <f>I2739/86400+DATE(1970,1,1)</f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19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7">
        <f>IF(L2740&gt;0,E2740/L2740,0)</f>
        <v>493.13333333333333</v>
      </c>
      <c r="Q2740" t="s">
        <v>8319</v>
      </c>
      <c r="R2740" t="s">
        <v>8349</v>
      </c>
      <c r="S2740" s="11">
        <f>J2740/86400+DATE(1970,1,1)</f>
        <v>42620.143564814818</v>
      </c>
      <c r="T2740" s="11">
        <f>I2740/86400+DATE(1970,1,1)</f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19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7">
        <f>IF(L2741&gt;0,E2741/L2741,0)</f>
        <v>22.120418848167539</v>
      </c>
      <c r="Q2741" t="s">
        <v>8319</v>
      </c>
      <c r="R2741" t="s">
        <v>8349</v>
      </c>
      <c r="S2741" s="11">
        <f>J2741/86400+DATE(1970,1,1)</f>
        <v>41719.887928240743</v>
      </c>
      <c r="T2741" s="11">
        <f>I2741/86400+DATE(1970,1,1)</f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19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7">
        <f>IF(L2742&gt;0,E2742/L2742,0)</f>
        <v>18.235294117647058</v>
      </c>
      <c r="Q2742" t="s">
        <v>8319</v>
      </c>
      <c r="R2742" t="s">
        <v>8349</v>
      </c>
      <c r="S2742" s="11">
        <f>J2742/86400+DATE(1970,1,1)</f>
        <v>42045.031851851847</v>
      </c>
      <c r="T2742" s="11">
        <f>I2742/86400+DATE(1970,1,1)</f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19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7">
        <f>IF(L2743&gt;0,E2743/L2743,0)</f>
        <v>8.75</v>
      </c>
      <c r="Q2743" t="s">
        <v>8322</v>
      </c>
      <c r="R2743" t="s">
        <v>8358</v>
      </c>
      <c r="S2743" s="11">
        <f>J2743/86400+DATE(1970,1,1)</f>
        <v>41911.657430555555</v>
      </c>
      <c r="T2743" s="11">
        <f>I2743/86400+DATE(1970,1,1)</f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19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7">
        <f>IF(L2744&gt;0,E2744/L2744,0)</f>
        <v>40.611111111111114</v>
      </c>
      <c r="Q2744" t="s">
        <v>8322</v>
      </c>
      <c r="R2744" t="s">
        <v>8358</v>
      </c>
      <c r="S2744" s="11">
        <f>J2744/86400+DATE(1970,1,1)</f>
        <v>41030.719756944447</v>
      </c>
      <c r="T2744" s="11">
        <f>I2744/86400+DATE(1970,1,1)</f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19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7">
        <f>IF(L2745&gt;0,E2745/L2745,0)</f>
        <v>0</v>
      </c>
      <c r="Q2745" t="s">
        <v>8322</v>
      </c>
      <c r="R2745" t="s">
        <v>8358</v>
      </c>
      <c r="S2745" s="11">
        <f>J2745/86400+DATE(1970,1,1)</f>
        <v>42632.328784722224</v>
      </c>
      <c r="T2745" s="11">
        <f>I2745/86400+DATE(1970,1,1)</f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19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7">
        <f>IF(L2746&gt;0,E2746/L2746,0)</f>
        <v>37.954545454545453</v>
      </c>
      <c r="Q2746" t="s">
        <v>8322</v>
      </c>
      <c r="R2746" t="s">
        <v>8358</v>
      </c>
      <c r="S2746" s="11">
        <f>J2746/86400+DATE(1970,1,1)</f>
        <v>40938.062476851854</v>
      </c>
      <c r="T2746" s="11">
        <f>I2746/86400+DATE(1970,1,1)</f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19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7">
        <f>IF(L2747&gt;0,E2747/L2747,0)</f>
        <v>35.734693877551024</v>
      </c>
      <c r="Q2747" t="s">
        <v>8322</v>
      </c>
      <c r="R2747" t="s">
        <v>8358</v>
      </c>
      <c r="S2747" s="11">
        <f>J2747/86400+DATE(1970,1,1)</f>
        <v>41044.988055555557</v>
      </c>
      <c r="T2747" s="11">
        <f>I2747/86400+DATE(1970,1,1)</f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19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7">
        <f>IF(L2748&gt;0,E2748/L2748,0)</f>
        <v>42.157894736842103</v>
      </c>
      <c r="Q2748" t="s">
        <v>8322</v>
      </c>
      <c r="R2748" t="s">
        <v>8358</v>
      </c>
      <c r="S2748" s="11">
        <f>J2748/86400+DATE(1970,1,1)</f>
        <v>41850.781377314815</v>
      </c>
      <c r="T2748" s="11">
        <f>I2748/86400+DATE(1970,1,1)</f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19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7">
        <f>IF(L2749&gt;0,E2749/L2749,0)</f>
        <v>35</v>
      </c>
      <c r="Q2749" t="s">
        <v>8322</v>
      </c>
      <c r="R2749" t="s">
        <v>8358</v>
      </c>
      <c r="S2749" s="11">
        <f>J2749/86400+DATE(1970,1,1)</f>
        <v>41044.648113425923</v>
      </c>
      <c r="T2749" s="11">
        <f>I2749/86400+DATE(1970,1,1)</f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19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7">
        <f>IF(L2750&gt;0,E2750/L2750,0)</f>
        <v>13.25</v>
      </c>
      <c r="Q2750" t="s">
        <v>8322</v>
      </c>
      <c r="R2750" t="s">
        <v>8358</v>
      </c>
      <c r="S2750" s="11">
        <f>J2750/86400+DATE(1970,1,1)</f>
        <v>42585.7106712963</v>
      </c>
      <c r="T2750" s="11">
        <f>I2750/86400+DATE(1970,1,1)</f>
        <v>42615.7106712963</v>
      </c>
    </row>
    <row r="2751" spans="1:20" ht="45" x14ac:dyDescent="0.25">
      <c r="A2751">
        <v>2749</v>
      </c>
      <c r="B2751" s="1" t="s">
        <v>2749</v>
      </c>
      <c r="C2751" s="1" t="s">
        <v>6859</v>
      </c>
      <c r="D2751" s="19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7">
        <f>IF(L2751&gt;0,E2751/L2751,0)</f>
        <v>55</v>
      </c>
      <c r="Q2751" t="s">
        <v>8322</v>
      </c>
      <c r="R2751" t="s">
        <v>8358</v>
      </c>
      <c r="S2751" s="11">
        <f>J2751/86400+DATE(1970,1,1)</f>
        <v>42068.799039351856</v>
      </c>
      <c r="T2751" s="11">
        <f>I2751/86400+DATE(1970,1,1)</f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19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7">
        <f>IF(L2752&gt;0,E2752/L2752,0)</f>
        <v>0</v>
      </c>
      <c r="Q2752" t="s">
        <v>8322</v>
      </c>
      <c r="R2752" t="s">
        <v>8358</v>
      </c>
      <c r="S2752" s="11">
        <f>J2752/86400+DATE(1970,1,1)</f>
        <v>41078.899826388893</v>
      </c>
      <c r="T2752" s="11">
        <f>I2752/86400+DATE(1970,1,1)</f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19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7">
        <f>IF(L2753&gt;0,E2753/L2753,0)</f>
        <v>0</v>
      </c>
      <c r="Q2753" t="s">
        <v>8322</v>
      </c>
      <c r="R2753" t="s">
        <v>8358</v>
      </c>
      <c r="S2753" s="11">
        <f>J2753/86400+DATE(1970,1,1)</f>
        <v>41747.887060185181</v>
      </c>
      <c r="T2753" s="11">
        <f>I2753/86400+DATE(1970,1,1)</f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19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7">
        <f>IF(L2754&gt;0,E2754/L2754,0)</f>
        <v>39.285714285714285</v>
      </c>
      <c r="Q2754" t="s">
        <v>8322</v>
      </c>
      <c r="R2754" t="s">
        <v>8358</v>
      </c>
      <c r="S2754" s="11">
        <f>J2754/86400+DATE(1970,1,1)</f>
        <v>40855.765092592592</v>
      </c>
      <c r="T2754" s="11">
        <f>I2754/86400+DATE(1970,1,1)</f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19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7">
        <f>IF(L2755&gt;0,E2755/L2755,0)</f>
        <v>47.5</v>
      </c>
      <c r="Q2755" t="s">
        <v>8322</v>
      </c>
      <c r="R2755" t="s">
        <v>8358</v>
      </c>
      <c r="S2755" s="11">
        <f>J2755/86400+DATE(1970,1,1)</f>
        <v>41117.900729166664</v>
      </c>
      <c r="T2755" s="11">
        <f>I2755/86400+DATE(1970,1,1)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19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7">
        <f>IF(L2756&gt;0,E2756/L2756,0)</f>
        <v>0</v>
      </c>
      <c r="Q2756" t="s">
        <v>8322</v>
      </c>
      <c r="R2756" t="s">
        <v>8358</v>
      </c>
      <c r="S2756" s="11">
        <f>J2756/86400+DATE(1970,1,1)</f>
        <v>41863.636006944442</v>
      </c>
      <c r="T2756" s="11">
        <f>I2756/86400+DATE(1970,1,1)</f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19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7">
        <f>IF(L2757&gt;0,E2757/L2757,0)</f>
        <v>17.333333333333332</v>
      </c>
      <c r="Q2757" t="s">
        <v>8322</v>
      </c>
      <c r="R2757" t="s">
        <v>8358</v>
      </c>
      <c r="S2757" s="11">
        <f>J2757/86400+DATE(1970,1,1)</f>
        <v>42072.790821759263</v>
      </c>
      <c r="T2757" s="11">
        <f>I2757/86400+DATE(1970,1,1)</f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19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7">
        <f>IF(L2758&gt;0,E2758/L2758,0)</f>
        <v>31.757575757575758</v>
      </c>
      <c r="Q2758" t="s">
        <v>8322</v>
      </c>
      <c r="R2758" t="s">
        <v>8358</v>
      </c>
      <c r="S2758" s="11">
        <f>J2758/86400+DATE(1970,1,1)</f>
        <v>41620.900474537033</v>
      </c>
      <c r="T2758" s="11">
        <f>I2758/86400+DATE(1970,1,1)</f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19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7">
        <f>IF(L2759&gt;0,E2759/L2759,0)</f>
        <v>5</v>
      </c>
      <c r="Q2759" t="s">
        <v>8322</v>
      </c>
      <c r="R2759" t="s">
        <v>8358</v>
      </c>
      <c r="S2759" s="11">
        <f>J2759/86400+DATE(1970,1,1)</f>
        <v>42573.65662037037</v>
      </c>
      <c r="T2759" s="11">
        <f>I2759/86400+DATE(1970,1,1)</f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19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7">
        <f>IF(L2760&gt;0,E2760/L2760,0)</f>
        <v>39</v>
      </c>
      <c r="Q2760" t="s">
        <v>8322</v>
      </c>
      <c r="R2760" t="s">
        <v>8358</v>
      </c>
      <c r="S2760" s="11">
        <f>J2760/86400+DATE(1970,1,1)</f>
        <v>42639.441932870366</v>
      </c>
      <c r="T2760" s="11">
        <f>I2760/86400+DATE(1970,1,1)</f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19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7">
        <f>IF(L2761&gt;0,E2761/L2761,0)</f>
        <v>52.5</v>
      </c>
      <c r="Q2761" t="s">
        <v>8322</v>
      </c>
      <c r="R2761" t="s">
        <v>8358</v>
      </c>
      <c r="S2761" s="11">
        <f>J2761/86400+DATE(1970,1,1)</f>
        <v>42524.36650462963</v>
      </c>
      <c r="T2761" s="11">
        <f>I2761/86400+DATE(1970,1,1)</f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19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7">
        <f>IF(L2762&gt;0,E2762/L2762,0)</f>
        <v>0</v>
      </c>
      <c r="Q2762" t="s">
        <v>8322</v>
      </c>
      <c r="R2762" t="s">
        <v>8358</v>
      </c>
      <c r="S2762" s="11">
        <f>J2762/86400+DATE(1970,1,1)</f>
        <v>41415.461319444446</v>
      </c>
      <c r="T2762" s="11">
        <f>I2762/86400+DATE(1970,1,1)</f>
        <v>41445.461319444446</v>
      </c>
    </row>
    <row r="2763" spans="1:20" ht="45" x14ac:dyDescent="0.25">
      <c r="A2763">
        <v>2761</v>
      </c>
      <c r="B2763" s="1" t="s">
        <v>2761</v>
      </c>
      <c r="C2763" s="1" t="s">
        <v>6871</v>
      </c>
      <c r="D2763" s="19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7">
        <f>IF(L2763&gt;0,E2763/L2763,0)</f>
        <v>9</v>
      </c>
      <c r="Q2763" t="s">
        <v>8322</v>
      </c>
      <c r="R2763" t="s">
        <v>8358</v>
      </c>
      <c r="S2763" s="11">
        <f>J2763/86400+DATE(1970,1,1)</f>
        <v>41247.063576388886</v>
      </c>
      <c r="T2763" s="11">
        <f>I2763/86400+DATE(1970,1,1)</f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19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7">
        <f>IF(L2764&gt;0,E2764/L2764,0)</f>
        <v>25</v>
      </c>
      <c r="Q2764" t="s">
        <v>8322</v>
      </c>
      <c r="R2764" t="s">
        <v>8358</v>
      </c>
      <c r="S2764" s="11">
        <f>J2764/86400+DATE(1970,1,1)</f>
        <v>40927.036979166667</v>
      </c>
      <c r="T2764" s="11">
        <f>I2764/86400+DATE(1970,1,1)</f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19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7">
        <f>IF(L2765&gt;0,E2765/L2765,0)</f>
        <v>30</v>
      </c>
      <c r="Q2765" t="s">
        <v>8322</v>
      </c>
      <c r="R2765" t="s">
        <v>8358</v>
      </c>
      <c r="S2765" s="11">
        <f>J2765/86400+DATE(1970,1,1)</f>
        <v>41373.579675925925</v>
      </c>
      <c r="T2765" s="11">
        <f>I2765/86400+DATE(1970,1,1)</f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19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7">
        <f>IF(L2766&gt;0,E2766/L2766,0)</f>
        <v>11.25</v>
      </c>
      <c r="Q2766" t="s">
        <v>8322</v>
      </c>
      <c r="R2766" t="s">
        <v>8358</v>
      </c>
      <c r="S2766" s="11">
        <f>J2766/86400+DATE(1970,1,1)</f>
        <v>41030.292025462964</v>
      </c>
      <c r="T2766" s="11">
        <f>I2766/86400+DATE(1970,1,1)</f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19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7">
        <f>IF(L2767&gt;0,E2767/L2767,0)</f>
        <v>0</v>
      </c>
      <c r="Q2767" t="s">
        <v>8322</v>
      </c>
      <c r="R2767" t="s">
        <v>8358</v>
      </c>
      <c r="S2767" s="11">
        <f>J2767/86400+DATE(1970,1,1)</f>
        <v>41194.579027777778</v>
      </c>
      <c r="T2767" s="11">
        <f>I2767/86400+DATE(1970,1,1)</f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19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7">
        <f>IF(L2768&gt;0,E2768/L2768,0)</f>
        <v>25</v>
      </c>
      <c r="Q2768" t="s">
        <v>8322</v>
      </c>
      <c r="R2768" t="s">
        <v>8358</v>
      </c>
      <c r="S2768" s="11">
        <f>J2768/86400+DATE(1970,1,1)</f>
        <v>40736.668032407411</v>
      </c>
      <c r="T2768" s="11">
        <f>I2768/86400+DATE(1970,1,1)</f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19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7">
        <f>IF(L2769&gt;0,E2769/L2769,0)</f>
        <v>11.333333333333334</v>
      </c>
      <c r="Q2769" t="s">
        <v>8322</v>
      </c>
      <c r="R2769" t="s">
        <v>8358</v>
      </c>
      <c r="S2769" s="11">
        <f>J2769/86400+DATE(1970,1,1)</f>
        <v>42172.958912037036</v>
      </c>
      <c r="T2769" s="11">
        <f>I2769/86400+DATE(1970,1,1)</f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19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7">
        <f>IF(L2770&gt;0,E2770/L2770,0)</f>
        <v>29.470588235294116</v>
      </c>
      <c r="Q2770" t="s">
        <v>8322</v>
      </c>
      <c r="R2770" t="s">
        <v>8358</v>
      </c>
      <c r="S2770" s="11">
        <f>J2770/86400+DATE(1970,1,1)</f>
        <v>40967.614849537036</v>
      </c>
      <c r="T2770" s="11">
        <f>I2770/86400+DATE(1970,1,1)</f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19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7">
        <f>IF(L2771&gt;0,E2771/L2771,0)</f>
        <v>1</v>
      </c>
      <c r="Q2771" t="s">
        <v>8322</v>
      </c>
      <c r="R2771" t="s">
        <v>8358</v>
      </c>
      <c r="S2771" s="11">
        <f>J2771/86400+DATE(1970,1,1)</f>
        <v>41745.826273148152</v>
      </c>
      <c r="T2771" s="11">
        <f>I2771/86400+DATE(1970,1,1)</f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19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7">
        <f>IF(L2772&gt;0,E2772/L2772,0)</f>
        <v>63.098484848484851</v>
      </c>
      <c r="Q2772" t="s">
        <v>8322</v>
      </c>
      <c r="R2772" t="s">
        <v>8358</v>
      </c>
      <c r="S2772" s="11">
        <f>J2772/86400+DATE(1970,1,1)</f>
        <v>41686.705208333333</v>
      </c>
      <c r="T2772" s="11">
        <f>I2772/86400+DATE(1970,1,1)</f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19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7">
        <f>IF(L2773&gt;0,E2773/L2773,0)</f>
        <v>0</v>
      </c>
      <c r="Q2773" t="s">
        <v>8322</v>
      </c>
      <c r="R2773" t="s">
        <v>8358</v>
      </c>
      <c r="S2773" s="11">
        <f>J2773/86400+DATE(1970,1,1)</f>
        <v>41257.531712962962</v>
      </c>
      <c r="T2773" s="11">
        <f>I2773/86400+DATE(1970,1,1)</f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19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7">
        <f>IF(L2774&gt;0,E2774/L2774,0)</f>
        <v>0</v>
      </c>
      <c r="Q2774" t="s">
        <v>8322</v>
      </c>
      <c r="R2774" t="s">
        <v>8358</v>
      </c>
      <c r="S2774" s="11">
        <f>J2774/86400+DATE(1970,1,1)</f>
        <v>41537.869143518517</v>
      </c>
      <c r="T2774" s="11">
        <f>I2774/86400+DATE(1970,1,1)</f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19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7">
        <f>IF(L2775&gt;0,E2775/L2775,0)</f>
        <v>1</v>
      </c>
      <c r="Q2775" t="s">
        <v>8322</v>
      </c>
      <c r="R2775" t="s">
        <v>8358</v>
      </c>
      <c r="S2775" s="11">
        <f>J2775/86400+DATE(1970,1,1)</f>
        <v>42474.86482638889</v>
      </c>
      <c r="T2775" s="11">
        <f>I2775/86400+DATE(1970,1,1)</f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19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7">
        <f>IF(L2776&gt;0,E2776/L2776,0)</f>
        <v>43.846153846153847</v>
      </c>
      <c r="Q2776" t="s">
        <v>8322</v>
      </c>
      <c r="R2776" t="s">
        <v>8358</v>
      </c>
      <c r="S2776" s="11">
        <f>J2776/86400+DATE(1970,1,1)</f>
        <v>41311.126481481479</v>
      </c>
      <c r="T2776" s="11">
        <f>I2776/86400+DATE(1970,1,1)</f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19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7">
        <f>IF(L2777&gt;0,E2777/L2777,0)</f>
        <v>75</v>
      </c>
      <c r="Q2777" t="s">
        <v>8322</v>
      </c>
      <c r="R2777" t="s">
        <v>8358</v>
      </c>
      <c r="S2777" s="11">
        <f>J2777/86400+DATE(1970,1,1)</f>
        <v>40863.013356481482</v>
      </c>
      <c r="T2777" s="11">
        <f>I2777/86400+DATE(1970,1,1)</f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19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7">
        <f>IF(L2778&gt;0,E2778/L2778,0)</f>
        <v>45.972222222222221</v>
      </c>
      <c r="Q2778" t="s">
        <v>8322</v>
      </c>
      <c r="R2778" t="s">
        <v>8358</v>
      </c>
      <c r="S2778" s="11">
        <f>J2778/86400+DATE(1970,1,1)</f>
        <v>42136.297175925924</v>
      </c>
      <c r="T2778" s="11">
        <f>I2778/86400+DATE(1970,1,1)</f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19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7">
        <f>IF(L2779&gt;0,E2779/L2779,0)</f>
        <v>10</v>
      </c>
      <c r="Q2779" t="s">
        <v>8322</v>
      </c>
      <c r="R2779" t="s">
        <v>8358</v>
      </c>
      <c r="S2779" s="11">
        <f>J2779/86400+DATE(1970,1,1)</f>
        <v>42172.669027777782</v>
      </c>
      <c r="T2779" s="11">
        <f>I2779/86400+DATE(1970,1,1)</f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19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7">
        <f>IF(L2780&gt;0,E2780/L2780,0)</f>
        <v>93.666666666666671</v>
      </c>
      <c r="Q2780" t="s">
        <v>8322</v>
      </c>
      <c r="R2780" t="s">
        <v>8358</v>
      </c>
      <c r="S2780" s="11">
        <f>J2780/86400+DATE(1970,1,1)</f>
        <v>41846.978078703702</v>
      </c>
      <c r="T2780" s="11">
        <f>I2780/86400+DATE(1970,1,1)</f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19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7">
        <f>IF(L2781&gt;0,E2781/L2781,0)</f>
        <v>53</v>
      </c>
      <c r="Q2781" t="s">
        <v>8322</v>
      </c>
      <c r="R2781" t="s">
        <v>8358</v>
      </c>
      <c r="S2781" s="11">
        <f>J2781/86400+DATE(1970,1,1)</f>
        <v>42300.585891203707</v>
      </c>
      <c r="T2781" s="11">
        <f>I2781/86400+DATE(1970,1,1)</f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19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7">
        <f>IF(L2782&gt;0,E2782/L2782,0)</f>
        <v>0</v>
      </c>
      <c r="Q2782" t="s">
        <v>8322</v>
      </c>
      <c r="R2782" t="s">
        <v>8358</v>
      </c>
      <c r="S2782" s="11">
        <f>J2782/86400+DATE(1970,1,1)</f>
        <v>42774.447777777779</v>
      </c>
      <c r="T2782" s="11">
        <f>I2782/86400+DATE(1970,1,1)</f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19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7">
        <f>IF(L2783&gt;0,E2783/L2783,0)</f>
        <v>47</v>
      </c>
      <c r="Q2783" t="s">
        <v>8317</v>
      </c>
      <c r="R2783" t="s">
        <v>8318</v>
      </c>
      <c r="S2783" s="11">
        <f>J2783/86400+DATE(1970,1,1)</f>
        <v>42018.94159722222</v>
      </c>
      <c r="T2783" s="11">
        <f>I2783/86400+DATE(1970,1,1)</f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19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7">
        <f>IF(L2784&gt;0,E2784/L2784,0)</f>
        <v>66.666666666666671</v>
      </c>
      <c r="Q2784" t="s">
        <v>8317</v>
      </c>
      <c r="R2784" t="s">
        <v>8318</v>
      </c>
      <c r="S2784" s="11">
        <f>J2784/86400+DATE(1970,1,1)</f>
        <v>42026.924976851849</v>
      </c>
      <c r="T2784" s="11">
        <f>I2784/86400+DATE(1970,1,1)</f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19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7">
        <f>IF(L2785&gt;0,E2785/L2785,0)</f>
        <v>18.770491803278688</v>
      </c>
      <c r="Q2785" t="s">
        <v>8317</v>
      </c>
      <c r="R2785" t="s">
        <v>8318</v>
      </c>
      <c r="S2785" s="11">
        <f>J2785/86400+DATE(1970,1,1)</f>
        <v>42103.535254629634</v>
      </c>
      <c r="T2785" s="11">
        <f>I2785/86400+DATE(1970,1,1)</f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19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7">
        <f>IF(L2786&gt;0,E2786/L2786,0)</f>
        <v>66.111111111111114</v>
      </c>
      <c r="Q2786" t="s">
        <v>8317</v>
      </c>
      <c r="R2786" t="s">
        <v>8318</v>
      </c>
      <c r="S2786" s="11">
        <f>J2786/86400+DATE(1970,1,1)</f>
        <v>41920.787534722222</v>
      </c>
      <c r="T2786" s="11">
        <f>I2786/86400+DATE(1970,1,1)</f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19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7">
        <f>IF(L2787&gt;0,E2787/L2787,0)</f>
        <v>36.859154929577464</v>
      </c>
      <c r="Q2787" t="s">
        <v>8317</v>
      </c>
      <c r="R2787" t="s">
        <v>8318</v>
      </c>
      <c r="S2787" s="11">
        <f>J2787/86400+DATE(1970,1,1)</f>
        <v>42558.189432870371</v>
      </c>
      <c r="T2787" s="11">
        <f>I2787/86400+DATE(1970,1,1)</f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19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7">
        <f>IF(L2788&gt;0,E2788/L2788,0)</f>
        <v>39.810810810810814</v>
      </c>
      <c r="Q2788" t="s">
        <v>8317</v>
      </c>
      <c r="R2788" t="s">
        <v>8318</v>
      </c>
      <c r="S2788" s="11">
        <f>J2788/86400+DATE(1970,1,1)</f>
        <v>41815.569212962961</v>
      </c>
      <c r="T2788" s="11">
        <f>I2788/86400+DATE(1970,1,1)</f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19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7">
        <f>IF(L2789&gt;0,E2789/L2789,0)</f>
        <v>31.5</v>
      </c>
      <c r="Q2789" t="s">
        <v>8317</v>
      </c>
      <c r="R2789" t="s">
        <v>8318</v>
      </c>
      <c r="S2789" s="11">
        <f>J2789/86400+DATE(1970,1,1)</f>
        <v>41808.198518518519</v>
      </c>
      <c r="T2789" s="11">
        <f>I2789/86400+DATE(1970,1,1)</f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19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7">
        <f>IF(L2790&gt;0,E2790/L2790,0)</f>
        <v>102.5</v>
      </c>
      <c r="Q2790" t="s">
        <v>8317</v>
      </c>
      <c r="R2790" t="s">
        <v>8318</v>
      </c>
      <c r="S2790" s="11">
        <f>J2790/86400+DATE(1970,1,1)</f>
        <v>42550.701886574076</v>
      </c>
      <c r="T2790" s="11">
        <f>I2790/86400+DATE(1970,1,1)</f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19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7">
        <f>IF(L2791&gt;0,E2791/L2791,0)</f>
        <v>126.45833333333333</v>
      </c>
      <c r="Q2791" t="s">
        <v>8317</v>
      </c>
      <c r="R2791" t="s">
        <v>8318</v>
      </c>
      <c r="S2791" s="11">
        <f>J2791/86400+DATE(1970,1,1)</f>
        <v>42056.013124999998</v>
      </c>
      <c r="T2791" s="11">
        <f>I2791/86400+DATE(1970,1,1)</f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19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7">
        <f>IF(L2792&gt;0,E2792/L2792,0)</f>
        <v>47.878787878787875</v>
      </c>
      <c r="Q2792" t="s">
        <v>8317</v>
      </c>
      <c r="R2792" t="s">
        <v>8318</v>
      </c>
      <c r="S2792" s="11">
        <f>J2792/86400+DATE(1970,1,1)</f>
        <v>42016.938692129625</v>
      </c>
      <c r="T2792" s="11">
        <f>I2792/86400+DATE(1970,1,1)</f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19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7">
        <f>IF(L2793&gt;0,E2793/L2793,0)</f>
        <v>73.214285714285708</v>
      </c>
      <c r="Q2793" t="s">
        <v>8317</v>
      </c>
      <c r="R2793" t="s">
        <v>8318</v>
      </c>
      <c r="S2793" s="11">
        <f>J2793/86400+DATE(1970,1,1)</f>
        <v>42591.899988425925</v>
      </c>
      <c r="T2793" s="11">
        <f>I2793/86400+DATE(1970,1,1)</f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19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7">
        <f>IF(L2794&gt;0,E2794/L2794,0)</f>
        <v>89.666666666666671</v>
      </c>
      <c r="Q2794" t="s">
        <v>8317</v>
      </c>
      <c r="R2794" t="s">
        <v>8318</v>
      </c>
      <c r="S2794" s="11">
        <f>J2794/86400+DATE(1970,1,1)</f>
        <v>42183.231006944443</v>
      </c>
      <c r="T2794" s="11">
        <f>I2794/86400+DATE(1970,1,1)</f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19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7">
        <f>IF(L2795&gt;0,E2795/L2795,0)</f>
        <v>151.4623287671233</v>
      </c>
      <c r="Q2795" t="s">
        <v>8317</v>
      </c>
      <c r="R2795" t="s">
        <v>8318</v>
      </c>
      <c r="S2795" s="11">
        <f>J2795/86400+DATE(1970,1,1)</f>
        <v>42176.419039351851</v>
      </c>
      <c r="T2795" s="11">
        <f>I2795/86400+DATE(1970,1,1)</f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19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7">
        <f>IF(L2796&gt;0,E2796/L2796,0)</f>
        <v>25</v>
      </c>
      <c r="Q2796" t="s">
        <v>8317</v>
      </c>
      <c r="R2796" t="s">
        <v>8318</v>
      </c>
      <c r="S2796" s="11">
        <f>J2796/86400+DATE(1970,1,1)</f>
        <v>42416.691655092596</v>
      </c>
      <c r="T2796" s="11">
        <f>I2796/86400+DATE(1970,1,1)</f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19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7">
        <f>IF(L2797&gt;0,E2797/L2797,0)</f>
        <v>36.5</v>
      </c>
      <c r="Q2797" t="s">
        <v>8317</v>
      </c>
      <c r="R2797" t="s">
        <v>8318</v>
      </c>
      <c r="S2797" s="11">
        <f>J2797/86400+DATE(1970,1,1)</f>
        <v>41780.525937500002</v>
      </c>
      <c r="T2797" s="11">
        <f>I2797/86400+DATE(1970,1,1)</f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19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7">
        <f>IF(L2798&gt;0,E2798/L2798,0)</f>
        <v>44</v>
      </c>
      <c r="Q2798" t="s">
        <v>8317</v>
      </c>
      <c r="R2798" t="s">
        <v>8318</v>
      </c>
      <c r="S2798" s="11">
        <f>J2798/86400+DATE(1970,1,1)</f>
        <v>41795.528101851851</v>
      </c>
      <c r="T2798" s="11">
        <f>I2798/86400+DATE(1970,1,1)</f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19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7">
        <f>IF(L2799&gt;0,E2799/L2799,0)</f>
        <v>87.357553191489373</v>
      </c>
      <c r="Q2799" t="s">
        <v>8317</v>
      </c>
      <c r="R2799" t="s">
        <v>8318</v>
      </c>
      <c r="S2799" s="11">
        <f>J2799/86400+DATE(1970,1,1)</f>
        <v>41798.94027777778</v>
      </c>
      <c r="T2799" s="11">
        <f>I2799/86400+DATE(1970,1,1)</f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19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7">
        <f>IF(L2800&gt;0,E2800/L2800,0)</f>
        <v>36.474820143884891</v>
      </c>
      <c r="Q2800" t="s">
        <v>8317</v>
      </c>
      <c r="R2800" t="s">
        <v>8318</v>
      </c>
      <c r="S2800" s="11">
        <f>J2800/86400+DATE(1970,1,1)</f>
        <v>42201.675011574072</v>
      </c>
      <c r="T2800" s="11">
        <f>I2800/86400+DATE(1970,1,1)</f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19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7">
        <f>IF(L2801&gt;0,E2801/L2801,0)</f>
        <v>44.859538461538463</v>
      </c>
      <c r="Q2801" t="s">
        <v>8317</v>
      </c>
      <c r="R2801" t="s">
        <v>8318</v>
      </c>
      <c r="S2801" s="11">
        <f>J2801/86400+DATE(1970,1,1)</f>
        <v>42507.264699074076</v>
      </c>
      <c r="T2801" s="11">
        <f>I2801/86400+DATE(1970,1,1)</f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19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7">
        <f>IF(L2802&gt;0,E2802/L2802,0)</f>
        <v>42.903225806451616</v>
      </c>
      <c r="Q2802" t="s">
        <v>8317</v>
      </c>
      <c r="R2802" t="s">
        <v>8318</v>
      </c>
      <c r="S2802" s="11">
        <f>J2802/86400+DATE(1970,1,1)</f>
        <v>41948.552847222221</v>
      </c>
      <c r="T2802" s="11">
        <f>I2802/86400+DATE(1970,1,1)</f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19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7">
        <f>IF(L2803&gt;0,E2803/L2803,0)</f>
        <v>51.230769230769234</v>
      </c>
      <c r="Q2803" t="s">
        <v>8317</v>
      </c>
      <c r="R2803" t="s">
        <v>8318</v>
      </c>
      <c r="S2803" s="11">
        <f>J2803/86400+DATE(1970,1,1)</f>
        <v>41900.243159722224</v>
      </c>
      <c r="T2803" s="11">
        <f>I2803/86400+DATE(1970,1,1)</f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19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7">
        <f>IF(L2804&gt;0,E2804/L2804,0)</f>
        <v>33.944444444444443</v>
      </c>
      <c r="Q2804" t="s">
        <v>8317</v>
      </c>
      <c r="R2804" t="s">
        <v>8318</v>
      </c>
      <c r="S2804" s="11">
        <f>J2804/86400+DATE(1970,1,1)</f>
        <v>42192.64707175926</v>
      </c>
      <c r="T2804" s="11">
        <f>I2804/86400+DATE(1970,1,1)</f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19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7">
        <f>IF(L2805&gt;0,E2805/L2805,0)</f>
        <v>90.744680851063833</v>
      </c>
      <c r="Q2805" t="s">
        <v>8317</v>
      </c>
      <c r="R2805" t="s">
        <v>8318</v>
      </c>
      <c r="S2805" s="11">
        <f>J2805/86400+DATE(1970,1,1)</f>
        <v>42158.065694444449</v>
      </c>
      <c r="T2805" s="11">
        <f>I2805/86400+DATE(1970,1,1)</f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19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7">
        <f>IF(L2806&gt;0,E2806/L2806,0)</f>
        <v>50</v>
      </c>
      <c r="Q2806" t="s">
        <v>8317</v>
      </c>
      <c r="R2806" t="s">
        <v>8318</v>
      </c>
      <c r="S2806" s="11">
        <f>J2806/86400+DATE(1970,1,1)</f>
        <v>41881.453587962962</v>
      </c>
      <c r="T2806" s="11">
        <f>I2806/86400+DATE(1970,1,1)</f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19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7">
        <f>IF(L2807&gt;0,E2807/L2807,0)</f>
        <v>24.444444444444443</v>
      </c>
      <c r="Q2807" t="s">
        <v>8317</v>
      </c>
      <c r="R2807" t="s">
        <v>8318</v>
      </c>
      <c r="S2807" s="11">
        <f>J2807/86400+DATE(1970,1,1)</f>
        <v>42213.505474537036</v>
      </c>
      <c r="T2807" s="11">
        <f>I2807/86400+DATE(1970,1,1)</f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19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7">
        <f>IF(L2808&gt;0,E2808/L2808,0)</f>
        <v>44.25</v>
      </c>
      <c r="Q2808" t="s">
        <v>8317</v>
      </c>
      <c r="R2808" t="s">
        <v>8318</v>
      </c>
      <c r="S2808" s="11">
        <f>J2808/86400+DATE(1970,1,1)</f>
        <v>42185.267245370371</v>
      </c>
      <c r="T2808" s="11">
        <f>I2808/86400+DATE(1970,1,1)</f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19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7">
        <f>IF(L2809&gt;0,E2809/L2809,0)</f>
        <v>67.741935483870961</v>
      </c>
      <c r="Q2809" t="s">
        <v>8317</v>
      </c>
      <c r="R2809" t="s">
        <v>8318</v>
      </c>
      <c r="S2809" s="11">
        <f>J2809/86400+DATE(1970,1,1)</f>
        <v>42154.873124999998</v>
      </c>
      <c r="T2809" s="11">
        <f>I2809/86400+DATE(1970,1,1)</f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19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7">
        <f>IF(L2810&gt;0,E2810/L2810,0)</f>
        <v>65.376811594202906</v>
      </c>
      <c r="Q2810" t="s">
        <v>8317</v>
      </c>
      <c r="R2810" t="s">
        <v>8318</v>
      </c>
      <c r="S2810" s="11">
        <f>J2810/86400+DATE(1970,1,1)</f>
        <v>42208.84646990741</v>
      </c>
      <c r="T2810" s="11">
        <f>I2810/86400+DATE(1970,1,1)</f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19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7">
        <f>IF(L2811&gt;0,E2811/L2811,0)</f>
        <v>121.9047619047619</v>
      </c>
      <c r="Q2811" t="s">
        <v>8317</v>
      </c>
      <c r="R2811" t="s">
        <v>8318</v>
      </c>
      <c r="S2811" s="11">
        <f>J2811/86400+DATE(1970,1,1)</f>
        <v>42451.496817129635</v>
      </c>
      <c r="T2811" s="11">
        <f>I2811/86400+DATE(1970,1,1)</f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19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7">
        <f>IF(L2812&gt;0,E2812/L2812,0)</f>
        <v>47.456140350877192</v>
      </c>
      <c r="Q2812" t="s">
        <v>8317</v>
      </c>
      <c r="R2812" t="s">
        <v>8318</v>
      </c>
      <c r="S2812" s="11">
        <f>J2812/86400+DATE(1970,1,1)</f>
        <v>41759.13962962963</v>
      </c>
      <c r="T2812" s="11">
        <f>I2812/86400+DATE(1970,1,1)</f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19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7">
        <f>IF(L2813&gt;0,E2813/L2813,0)</f>
        <v>92.842592592592595</v>
      </c>
      <c r="Q2813" t="s">
        <v>8317</v>
      </c>
      <c r="R2813" t="s">
        <v>8318</v>
      </c>
      <c r="S2813" s="11">
        <f>J2813/86400+DATE(1970,1,1)</f>
        <v>42028.496562500004</v>
      </c>
      <c r="T2813" s="11">
        <f>I2813/86400+DATE(1970,1,1)</f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19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7">
        <f>IF(L2814&gt;0,E2814/L2814,0)</f>
        <v>68.253012048192772</v>
      </c>
      <c r="Q2814" t="s">
        <v>8317</v>
      </c>
      <c r="R2814" t="s">
        <v>8318</v>
      </c>
      <c r="S2814" s="11">
        <f>J2814/86400+DATE(1970,1,1)</f>
        <v>42054.74418981481</v>
      </c>
      <c r="T2814" s="11">
        <f>I2814/86400+DATE(1970,1,1)</f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19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7">
        <f>IF(L2815&gt;0,E2815/L2815,0)</f>
        <v>37.209583333333335</v>
      </c>
      <c r="Q2815" t="s">
        <v>8317</v>
      </c>
      <c r="R2815" t="s">
        <v>8318</v>
      </c>
      <c r="S2815" s="11">
        <f>J2815/86400+DATE(1970,1,1)</f>
        <v>42693.742604166662</v>
      </c>
      <c r="T2815" s="11">
        <f>I2815/86400+DATE(1970,1,1)</f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19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7">
        <f>IF(L2816&gt;0,E2816/L2816,0)</f>
        <v>25.25</v>
      </c>
      <c r="Q2816" t="s">
        <v>8317</v>
      </c>
      <c r="R2816" t="s">
        <v>8318</v>
      </c>
      <c r="S2816" s="11">
        <f>J2816/86400+DATE(1970,1,1)</f>
        <v>42103.399479166663</v>
      </c>
      <c r="T2816" s="11">
        <f>I2816/86400+DATE(1970,1,1)</f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19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7">
        <f>IF(L2817&gt;0,E2817/L2817,0)</f>
        <v>43.214285714285715</v>
      </c>
      <c r="Q2817" t="s">
        <v>8317</v>
      </c>
      <c r="R2817" t="s">
        <v>8318</v>
      </c>
      <c r="S2817" s="11">
        <f>J2817/86400+DATE(1970,1,1)</f>
        <v>42559.776724537034</v>
      </c>
      <c r="T2817" s="11">
        <f>I2817/86400+DATE(1970,1,1)</f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19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7">
        <f>IF(L2818&gt;0,E2818/L2818,0)</f>
        <v>25.130177514792898</v>
      </c>
      <c r="Q2818" t="s">
        <v>8317</v>
      </c>
      <c r="R2818" t="s">
        <v>8318</v>
      </c>
      <c r="S2818" s="11">
        <f>J2818/86400+DATE(1970,1,1)</f>
        <v>42188.467499999999</v>
      </c>
      <c r="T2818" s="11">
        <f>I2818/86400+DATE(1970,1,1)</f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19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7">
        <f>IF(L2819&gt;0,E2819/L2819,0)</f>
        <v>23.636363636363637</v>
      </c>
      <c r="Q2819" t="s">
        <v>8317</v>
      </c>
      <c r="R2819" t="s">
        <v>8318</v>
      </c>
      <c r="S2819" s="11">
        <f>J2819/86400+DATE(1970,1,1)</f>
        <v>42023.634976851856</v>
      </c>
      <c r="T2819" s="11">
        <f>I2819/86400+DATE(1970,1,1)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19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7">
        <f>IF(L2820&gt;0,E2820/L2820,0)</f>
        <v>103.95098039215686</v>
      </c>
      <c r="Q2820" t="s">
        <v>8317</v>
      </c>
      <c r="R2820" t="s">
        <v>8318</v>
      </c>
      <c r="S2820" s="11">
        <f>J2820/86400+DATE(1970,1,1)</f>
        <v>42250.598217592589</v>
      </c>
      <c r="T2820" s="11">
        <f>I2820/86400+DATE(1970,1,1)</f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19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7">
        <f>IF(L2821&gt;0,E2821/L2821,0)</f>
        <v>50.384615384615387</v>
      </c>
      <c r="Q2821" t="s">
        <v>8317</v>
      </c>
      <c r="R2821" t="s">
        <v>8318</v>
      </c>
      <c r="S2821" s="11">
        <f>J2821/86400+DATE(1970,1,1)</f>
        <v>42139.525567129633</v>
      </c>
      <c r="T2821" s="11">
        <f>I2821/86400+DATE(1970,1,1)</f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19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7">
        <f>IF(L2822&gt;0,E2822/L2822,0)</f>
        <v>13.6</v>
      </c>
      <c r="Q2822" t="s">
        <v>8317</v>
      </c>
      <c r="R2822" t="s">
        <v>8318</v>
      </c>
      <c r="S2822" s="11">
        <f>J2822/86400+DATE(1970,1,1)</f>
        <v>42401.610983796301</v>
      </c>
      <c r="T2822" s="11">
        <f>I2822/86400+DATE(1970,1,1)</f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19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7">
        <f>IF(L2823&gt;0,E2823/L2823,0)</f>
        <v>28.571428571428573</v>
      </c>
      <c r="Q2823" t="s">
        <v>8317</v>
      </c>
      <c r="R2823" t="s">
        <v>8318</v>
      </c>
      <c r="S2823" s="11">
        <f>J2823/86400+DATE(1970,1,1)</f>
        <v>41875.922858796301</v>
      </c>
      <c r="T2823" s="11">
        <f>I2823/86400+DATE(1970,1,1)</f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19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7">
        <f>IF(L2824&gt;0,E2824/L2824,0)</f>
        <v>63.829787234042556</v>
      </c>
      <c r="Q2824" t="s">
        <v>8317</v>
      </c>
      <c r="R2824" t="s">
        <v>8318</v>
      </c>
      <c r="S2824" s="11">
        <f>J2824/86400+DATE(1970,1,1)</f>
        <v>42060.683935185181</v>
      </c>
      <c r="T2824" s="11">
        <f>I2824/86400+DATE(1970,1,1)</f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19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7">
        <f>IF(L2825&gt;0,E2825/L2825,0)</f>
        <v>8.8571428571428577</v>
      </c>
      <c r="Q2825" t="s">
        <v>8317</v>
      </c>
      <c r="R2825" t="s">
        <v>8318</v>
      </c>
      <c r="S2825" s="11">
        <f>J2825/86400+DATE(1970,1,1)</f>
        <v>42067.011643518519</v>
      </c>
      <c r="T2825" s="11">
        <f>I2825/86400+DATE(1970,1,1)</f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19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7">
        <f>IF(L2826&gt;0,E2826/L2826,0)</f>
        <v>50.666666666666664</v>
      </c>
      <c r="Q2826" t="s">
        <v>8317</v>
      </c>
      <c r="R2826" t="s">
        <v>8318</v>
      </c>
      <c r="S2826" s="11">
        <f>J2826/86400+DATE(1970,1,1)</f>
        <v>42136.270787037036</v>
      </c>
      <c r="T2826" s="11">
        <f>I2826/86400+DATE(1970,1,1)</f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19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7">
        <f>IF(L2827&gt;0,E2827/L2827,0)</f>
        <v>60.784313725490193</v>
      </c>
      <c r="Q2827" t="s">
        <v>8317</v>
      </c>
      <c r="R2827" t="s">
        <v>8318</v>
      </c>
      <c r="S2827" s="11">
        <f>J2827/86400+DATE(1970,1,1)</f>
        <v>42312.792662037042</v>
      </c>
      <c r="T2827" s="11">
        <f>I2827/86400+DATE(1970,1,1)</f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19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7">
        <f>IF(L2828&gt;0,E2828/L2828,0)</f>
        <v>113.42105263157895</v>
      </c>
      <c r="Q2828" t="s">
        <v>8317</v>
      </c>
      <c r="R2828" t="s">
        <v>8318</v>
      </c>
      <c r="S2828" s="11">
        <f>J2828/86400+DATE(1970,1,1)</f>
        <v>42171.034861111111</v>
      </c>
      <c r="T2828" s="11">
        <f>I2828/86400+DATE(1970,1,1)</f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19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7">
        <f>IF(L2829&gt;0,E2829/L2829,0)</f>
        <v>104.56521739130434</v>
      </c>
      <c r="Q2829" t="s">
        <v>8317</v>
      </c>
      <c r="R2829" t="s">
        <v>8318</v>
      </c>
      <c r="S2829" s="11">
        <f>J2829/86400+DATE(1970,1,1)</f>
        <v>42494.683634259258</v>
      </c>
      <c r="T2829" s="11">
        <f>I2829/86400+DATE(1970,1,1)</f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19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7">
        <f>IF(L2830&gt;0,E2830/L2830,0)</f>
        <v>98.30927835051547</v>
      </c>
      <c r="Q2830" t="s">
        <v>8317</v>
      </c>
      <c r="R2830" t="s">
        <v>8318</v>
      </c>
      <c r="S2830" s="11">
        <f>J2830/86400+DATE(1970,1,1)</f>
        <v>42254.264687499999</v>
      </c>
      <c r="T2830" s="11">
        <f>I2830/86400+DATE(1970,1,1)</f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19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7">
        <f>IF(L2831&gt;0,E2831/L2831,0)</f>
        <v>35.039473684210527</v>
      </c>
      <c r="Q2831" t="s">
        <v>8317</v>
      </c>
      <c r="R2831" t="s">
        <v>8318</v>
      </c>
      <c r="S2831" s="11">
        <f>J2831/86400+DATE(1970,1,1)</f>
        <v>42495.434236111112</v>
      </c>
      <c r="T2831" s="11">
        <f>I2831/86400+DATE(1970,1,1)</f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19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7">
        <f>IF(L2832&gt;0,E2832/L2832,0)</f>
        <v>272.72727272727275</v>
      </c>
      <c r="Q2832" t="s">
        <v>8317</v>
      </c>
      <c r="R2832" t="s">
        <v>8318</v>
      </c>
      <c r="S2832" s="11">
        <f>J2832/86400+DATE(1970,1,1)</f>
        <v>41758.839675925927</v>
      </c>
      <c r="T2832" s="11">
        <f>I2832/86400+DATE(1970,1,1)</f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19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7">
        <f>IF(L2833&gt;0,E2833/L2833,0)</f>
        <v>63.846153846153847</v>
      </c>
      <c r="Q2833" t="s">
        <v>8317</v>
      </c>
      <c r="R2833" t="s">
        <v>8318</v>
      </c>
      <c r="S2833" s="11">
        <f>J2833/86400+DATE(1970,1,1)</f>
        <v>42171.824884259258</v>
      </c>
      <c r="T2833" s="11">
        <f>I2833/86400+DATE(1970,1,1)</f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19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7">
        <f>IF(L2834&gt;0,E2834/L2834,0)</f>
        <v>30.189368421052631</v>
      </c>
      <c r="Q2834" t="s">
        <v>8317</v>
      </c>
      <c r="R2834" t="s">
        <v>8318</v>
      </c>
      <c r="S2834" s="11">
        <f>J2834/86400+DATE(1970,1,1)</f>
        <v>41938.709421296298</v>
      </c>
      <c r="T2834" s="11">
        <f>I2834/86400+DATE(1970,1,1)</f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19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7">
        <f>IF(L2835&gt;0,E2835/L2835,0)</f>
        <v>83.51428571428572</v>
      </c>
      <c r="Q2835" t="s">
        <v>8317</v>
      </c>
      <c r="R2835" t="s">
        <v>8318</v>
      </c>
      <c r="S2835" s="11">
        <f>J2835/86400+DATE(1970,1,1)</f>
        <v>42268.127696759257</v>
      </c>
      <c r="T2835" s="11">
        <f>I2835/86400+DATE(1970,1,1)</f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19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7">
        <f>IF(L2836&gt;0,E2836/L2836,0)</f>
        <v>64.761904761904759</v>
      </c>
      <c r="Q2836" t="s">
        <v>8317</v>
      </c>
      <c r="R2836" t="s">
        <v>8318</v>
      </c>
      <c r="S2836" s="11">
        <f>J2836/86400+DATE(1970,1,1)</f>
        <v>42019.959837962961</v>
      </c>
      <c r="T2836" s="11">
        <f>I2836/86400+DATE(1970,1,1)</f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19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7">
        <f>IF(L2837&gt;0,E2837/L2837,0)</f>
        <v>20.118172043010752</v>
      </c>
      <c r="Q2837" t="s">
        <v>8317</v>
      </c>
      <c r="R2837" t="s">
        <v>8318</v>
      </c>
      <c r="S2837" s="11">
        <f>J2837/86400+DATE(1970,1,1)</f>
        <v>42313.703900462962</v>
      </c>
      <c r="T2837" s="11">
        <f>I2837/86400+DATE(1970,1,1)</f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19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7">
        <f>IF(L2838&gt;0,E2838/L2838,0)</f>
        <v>44.090909090909093</v>
      </c>
      <c r="Q2838" t="s">
        <v>8317</v>
      </c>
      <c r="R2838" t="s">
        <v>8318</v>
      </c>
      <c r="S2838" s="11">
        <f>J2838/86400+DATE(1970,1,1)</f>
        <v>42746.261782407411</v>
      </c>
      <c r="T2838" s="11">
        <f>I2838/86400+DATE(1970,1,1)</f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19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7">
        <f>IF(L2839&gt;0,E2839/L2839,0)</f>
        <v>40.476190476190474</v>
      </c>
      <c r="Q2839" t="s">
        <v>8317</v>
      </c>
      <c r="R2839" t="s">
        <v>8318</v>
      </c>
      <c r="S2839" s="11">
        <f>J2839/86400+DATE(1970,1,1)</f>
        <v>42307.908379629633</v>
      </c>
      <c r="T2839" s="11">
        <f>I2839/86400+DATE(1970,1,1)</f>
        <v>42347.950046296297</v>
      </c>
    </row>
    <row r="2840" spans="1:20" ht="60" x14ac:dyDescent="0.25">
      <c r="A2840">
        <v>2838</v>
      </c>
      <c r="B2840" s="1" t="s">
        <v>2838</v>
      </c>
      <c r="C2840" s="1" t="s">
        <v>6948</v>
      </c>
      <c r="D2840" s="19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7">
        <f>IF(L2840&gt;0,E2840/L2840,0)</f>
        <v>44.537037037037038</v>
      </c>
      <c r="Q2840" t="s">
        <v>8317</v>
      </c>
      <c r="R2840" t="s">
        <v>8318</v>
      </c>
      <c r="S2840" s="11">
        <f>J2840/86400+DATE(1970,1,1)</f>
        <v>41842.607592592591</v>
      </c>
      <c r="T2840" s="11">
        <f>I2840/86400+DATE(1970,1,1)</f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19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7">
        <f>IF(L2841&gt;0,E2841/L2841,0)</f>
        <v>125.80645161290323</v>
      </c>
      <c r="Q2841" t="s">
        <v>8317</v>
      </c>
      <c r="R2841" t="s">
        <v>8318</v>
      </c>
      <c r="S2841" s="11">
        <f>J2841/86400+DATE(1970,1,1)</f>
        <v>41853.240208333329</v>
      </c>
      <c r="T2841" s="11">
        <f>I2841/86400+DATE(1970,1,1)</f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19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7">
        <f>IF(L2842&gt;0,E2842/L2842,0)</f>
        <v>19.696969696969695</v>
      </c>
      <c r="Q2842" t="s">
        <v>8317</v>
      </c>
      <c r="R2842" t="s">
        <v>8318</v>
      </c>
      <c r="S2842" s="11">
        <f>J2842/86400+DATE(1970,1,1)</f>
        <v>42060.035636574074</v>
      </c>
      <c r="T2842" s="11">
        <f>I2842/86400+DATE(1970,1,1)</f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19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7">
        <f>IF(L2843&gt;0,E2843/L2843,0)</f>
        <v>10</v>
      </c>
      <c r="Q2843" t="s">
        <v>8317</v>
      </c>
      <c r="R2843" t="s">
        <v>8318</v>
      </c>
      <c r="S2843" s="11">
        <f>J2843/86400+DATE(1970,1,1)</f>
        <v>42291.739548611113</v>
      </c>
      <c r="T2843" s="11">
        <f>I2843/86400+DATE(1970,1,1)</f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19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7">
        <f>IF(L2844&gt;0,E2844/L2844,0)</f>
        <v>0</v>
      </c>
      <c r="Q2844" t="s">
        <v>8317</v>
      </c>
      <c r="R2844" t="s">
        <v>8318</v>
      </c>
      <c r="S2844" s="11">
        <f>J2844/86400+DATE(1970,1,1)</f>
        <v>41784.95248842593</v>
      </c>
      <c r="T2844" s="11">
        <f>I2844/86400+DATE(1970,1,1)</f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19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7">
        <f>IF(L2845&gt;0,E2845/L2845,0)</f>
        <v>0</v>
      </c>
      <c r="Q2845" t="s">
        <v>8317</v>
      </c>
      <c r="R2845" t="s">
        <v>8318</v>
      </c>
      <c r="S2845" s="11">
        <f>J2845/86400+DATE(1970,1,1)</f>
        <v>42492.737847222219</v>
      </c>
      <c r="T2845" s="11">
        <f>I2845/86400+DATE(1970,1,1)</f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19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7">
        <f>IF(L2846&gt;0,E2846/L2846,0)</f>
        <v>30</v>
      </c>
      <c r="Q2846" t="s">
        <v>8317</v>
      </c>
      <c r="R2846" t="s">
        <v>8318</v>
      </c>
      <c r="S2846" s="11">
        <f>J2846/86400+DATE(1970,1,1)</f>
        <v>42709.546064814815</v>
      </c>
      <c r="T2846" s="11">
        <f>I2846/86400+DATE(1970,1,1)</f>
        <v>42739.546064814815</v>
      </c>
    </row>
    <row r="2847" spans="1:20" ht="60" x14ac:dyDescent="0.25">
      <c r="A2847">
        <v>2845</v>
      </c>
      <c r="B2847" s="1" t="s">
        <v>2845</v>
      </c>
      <c r="C2847" s="1" t="s">
        <v>6955</v>
      </c>
      <c r="D2847" s="19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7">
        <f>IF(L2847&gt;0,E2847/L2847,0)</f>
        <v>60.666666666666664</v>
      </c>
      <c r="Q2847" t="s">
        <v>8317</v>
      </c>
      <c r="R2847" t="s">
        <v>8318</v>
      </c>
      <c r="S2847" s="11">
        <f>J2847/86400+DATE(1970,1,1)</f>
        <v>42103.016585648147</v>
      </c>
      <c r="T2847" s="11">
        <f>I2847/86400+DATE(1970,1,1)</f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19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7">
        <f>IF(L2848&gt;0,E2848/L2848,0)</f>
        <v>0</v>
      </c>
      <c r="Q2848" t="s">
        <v>8317</v>
      </c>
      <c r="R2848" t="s">
        <v>8318</v>
      </c>
      <c r="S2848" s="11">
        <f>J2848/86400+DATE(1970,1,1)</f>
        <v>42108.692060185189</v>
      </c>
      <c r="T2848" s="11">
        <f>I2848/86400+DATE(1970,1,1)</f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19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7">
        <f>IF(L2849&gt;0,E2849/L2849,0)</f>
        <v>0</v>
      </c>
      <c r="Q2849" t="s">
        <v>8317</v>
      </c>
      <c r="R2849" t="s">
        <v>8318</v>
      </c>
      <c r="S2849" s="11">
        <f>J2849/86400+DATE(1970,1,1)</f>
        <v>42453.806307870371</v>
      </c>
      <c r="T2849" s="11">
        <f>I2849/86400+DATE(1970,1,1)</f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19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7">
        <f>IF(L2850&gt;0,E2850/L2850,0)</f>
        <v>23.333333333333332</v>
      </c>
      <c r="Q2850" t="s">
        <v>8317</v>
      </c>
      <c r="R2850" t="s">
        <v>8318</v>
      </c>
      <c r="S2850" s="11">
        <f>J2850/86400+DATE(1970,1,1)</f>
        <v>42123.648831018523</v>
      </c>
      <c r="T2850" s="11">
        <f>I2850/86400+DATE(1970,1,1)</f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19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7">
        <f>IF(L2851&gt;0,E2851/L2851,0)</f>
        <v>5</v>
      </c>
      <c r="Q2851" t="s">
        <v>8317</v>
      </c>
      <c r="R2851" t="s">
        <v>8318</v>
      </c>
      <c r="S2851" s="11">
        <f>J2851/86400+DATE(1970,1,1)</f>
        <v>42453.428240740745</v>
      </c>
      <c r="T2851" s="11">
        <f>I2851/86400+DATE(1970,1,1)</f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19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7">
        <f>IF(L2852&gt;0,E2852/L2852,0)</f>
        <v>23.923076923076923</v>
      </c>
      <c r="Q2852" t="s">
        <v>8317</v>
      </c>
      <c r="R2852" t="s">
        <v>8318</v>
      </c>
      <c r="S2852" s="11">
        <f>J2852/86400+DATE(1970,1,1)</f>
        <v>41858.007071759261</v>
      </c>
      <c r="T2852" s="11">
        <f>I2852/86400+DATE(1970,1,1)</f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19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7">
        <f>IF(L2853&gt;0,E2853/L2853,0)</f>
        <v>0</v>
      </c>
      <c r="Q2853" t="s">
        <v>8317</v>
      </c>
      <c r="R2853" t="s">
        <v>8318</v>
      </c>
      <c r="S2853" s="11">
        <f>J2853/86400+DATE(1970,1,1)</f>
        <v>42390.002650462964</v>
      </c>
      <c r="T2853" s="11">
        <f>I2853/86400+DATE(1970,1,1)</f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19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7">
        <f>IF(L2854&gt;0,E2854/L2854,0)</f>
        <v>15.833333333333334</v>
      </c>
      <c r="Q2854" t="s">
        <v>8317</v>
      </c>
      <c r="R2854" t="s">
        <v>8318</v>
      </c>
      <c r="S2854" s="11">
        <f>J2854/86400+DATE(1970,1,1)</f>
        <v>41781.045173611114</v>
      </c>
      <c r="T2854" s="11">
        <f>I2854/86400+DATE(1970,1,1)</f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19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7">
        <f>IF(L2855&gt;0,E2855/L2855,0)</f>
        <v>0</v>
      </c>
      <c r="Q2855" t="s">
        <v>8317</v>
      </c>
      <c r="R2855" t="s">
        <v>8318</v>
      </c>
      <c r="S2855" s="11">
        <f>J2855/86400+DATE(1970,1,1)</f>
        <v>41836.190937499996</v>
      </c>
      <c r="T2855" s="11">
        <f>I2855/86400+DATE(1970,1,1)</f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19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7">
        <f>IF(L2856&gt;0,E2856/L2856,0)</f>
        <v>29.785714285714285</v>
      </c>
      <c r="Q2856" t="s">
        <v>8317</v>
      </c>
      <c r="R2856" t="s">
        <v>8318</v>
      </c>
      <c r="S2856" s="11">
        <f>J2856/86400+DATE(1970,1,1)</f>
        <v>42111.71665509259</v>
      </c>
      <c r="T2856" s="11">
        <f>I2856/86400+DATE(1970,1,1)</f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19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7">
        <f>IF(L2857&gt;0,E2857/L2857,0)</f>
        <v>60</v>
      </c>
      <c r="Q2857" t="s">
        <v>8317</v>
      </c>
      <c r="R2857" t="s">
        <v>8318</v>
      </c>
      <c r="S2857" s="11">
        <f>J2857/86400+DATE(1970,1,1)</f>
        <v>42370.007766203707</v>
      </c>
      <c r="T2857" s="11">
        <f>I2857/86400+DATE(1970,1,1)</f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19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7">
        <f>IF(L2858&gt;0,E2858/L2858,0)</f>
        <v>24.333333333333332</v>
      </c>
      <c r="Q2858" t="s">
        <v>8317</v>
      </c>
      <c r="R2858" t="s">
        <v>8318</v>
      </c>
      <c r="S2858" s="11">
        <f>J2858/86400+DATE(1970,1,1)</f>
        <v>42165.037581018521</v>
      </c>
      <c r="T2858" s="11">
        <f>I2858/86400+DATE(1970,1,1)</f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19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7">
        <f>IF(L2859&gt;0,E2859/L2859,0)</f>
        <v>500</v>
      </c>
      <c r="Q2859" t="s">
        <v>8317</v>
      </c>
      <c r="R2859" t="s">
        <v>8318</v>
      </c>
      <c r="S2859" s="11">
        <f>J2859/86400+DATE(1970,1,1)</f>
        <v>42726.920081018514</v>
      </c>
      <c r="T2859" s="11">
        <f>I2859/86400+DATE(1970,1,1)</f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19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7">
        <f>IF(L2860&gt;0,E2860/L2860,0)</f>
        <v>0</v>
      </c>
      <c r="Q2860" t="s">
        <v>8317</v>
      </c>
      <c r="R2860" t="s">
        <v>8318</v>
      </c>
      <c r="S2860" s="11">
        <f>J2860/86400+DATE(1970,1,1)</f>
        <v>41954.545081018514</v>
      </c>
      <c r="T2860" s="11">
        <f>I2860/86400+DATE(1970,1,1)</f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19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7">
        <f>IF(L2861&gt;0,E2861/L2861,0)</f>
        <v>35</v>
      </c>
      <c r="Q2861" t="s">
        <v>8317</v>
      </c>
      <c r="R2861" t="s">
        <v>8318</v>
      </c>
      <c r="S2861" s="11">
        <f>J2861/86400+DATE(1970,1,1)</f>
        <v>42233.362314814818</v>
      </c>
      <c r="T2861" s="11">
        <f>I2861/86400+DATE(1970,1,1)</f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19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7">
        <f>IF(L2862&gt;0,E2862/L2862,0)</f>
        <v>29.555555555555557</v>
      </c>
      <c r="Q2862" t="s">
        <v>8317</v>
      </c>
      <c r="R2862" t="s">
        <v>8318</v>
      </c>
      <c r="S2862" s="11">
        <f>J2862/86400+DATE(1970,1,1)</f>
        <v>42480.80064814815</v>
      </c>
      <c r="T2862" s="11">
        <f>I2862/86400+DATE(1970,1,1)</f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19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7">
        <f>IF(L2863&gt;0,E2863/L2863,0)</f>
        <v>26.666666666666668</v>
      </c>
      <c r="Q2863" t="s">
        <v>8317</v>
      </c>
      <c r="R2863" t="s">
        <v>8318</v>
      </c>
      <c r="S2863" s="11">
        <f>J2863/86400+DATE(1970,1,1)</f>
        <v>42257.590833333335</v>
      </c>
      <c r="T2863" s="11">
        <f>I2863/86400+DATE(1970,1,1)</f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19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7">
        <f>IF(L2864&gt;0,E2864/L2864,0)</f>
        <v>18.333333333333332</v>
      </c>
      <c r="Q2864" t="s">
        <v>8317</v>
      </c>
      <c r="R2864" t="s">
        <v>8318</v>
      </c>
      <c r="S2864" s="11">
        <f>J2864/86400+DATE(1970,1,1)</f>
        <v>41784.789687500001</v>
      </c>
      <c r="T2864" s="11">
        <f>I2864/86400+DATE(1970,1,1)</f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19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7">
        <f>IF(L2865&gt;0,E2865/L2865,0)</f>
        <v>20</v>
      </c>
      <c r="Q2865" t="s">
        <v>8317</v>
      </c>
      <c r="R2865" t="s">
        <v>8318</v>
      </c>
      <c r="S2865" s="11">
        <f>J2865/86400+DATE(1970,1,1)</f>
        <v>41831.675034722226</v>
      </c>
      <c r="T2865" s="11">
        <f>I2865/86400+DATE(1970,1,1)</f>
        <v>41891.675034722226</v>
      </c>
    </row>
    <row r="2866" spans="1:20" ht="30" x14ac:dyDescent="0.25">
      <c r="A2866">
        <v>2864</v>
      </c>
      <c r="B2866" s="1" t="s">
        <v>2864</v>
      </c>
      <c r="C2866" s="1" t="s">
        <v>6974</v>
      </c>
      <c r="D2866" s="19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7">
        <f>IF(L2866&gt;0,E2866/L2866,0)</f>
        <v>13.333333333333334</v>
      </c>
      <c r="Q2866" t="s">
        <v>8317</v>
      </c>
      <c r="R2866" t="s">
        <v>8318</v>
      </c>
      <c r="S2866" s="11">
        <f>J2866/86400+DATE(1970,1,1)</f>
        <v>42172.613506944443</v>
      </c>
      <c r="T2866" s="11">
        <f>I2866/86400+DATE(1970,1,1)</f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19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7">
        <f>IF(L2867&gt;0,E2867/L2867,0)</f>
        <v>0</v>
      </c>
      <c r="Q2867" t="s">
        <v>8317</v>
      </c>
      <c r="R2867" t="s">
        <v>8318</v>
      </c>
      <c r="S2867" s="11">
        <f>J2867/86400+DATE(1970,1,1)</f>
        <v>41950.114108796297</v>
      </c>
      <c r="T2867" s="11">
        <f>I2867/86400+DATE(1970,1,1)</f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19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7">
        <f>IF(L2868&gt;0,E2868/L2868,0)</f>
        <v>22.5</v>
      </c>
      <c r="Q2868" t="s">
        <v>8317</v>
      </c>
      <c r="R2868" t="s">
        <v>8318</v>
      </c>
      <c r="S2868" s="11">
        <f>J2868/86400+DATE(1970,1,1)</f>
        <v>42627.955104166671</v>
      </c>
      <c r="T2868" s="11">
        <f>I2868/86400+DATE(1970,1,1)</f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19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7">
        <f>IF(L2869&gt;0,E2869/L2869,0)</f>
        <v>50.4</v>
      </c>
      <c r="Q2869" t="s">
        <v>8317</v>
      </c>
      <c r="R2869" t="s">
        <v>8318</v>
      </c>
      <c r="S2869" s="11">
        <f>J2869/86400+DATE(1970,1,1)</f>
        <v>42531.195277777777</v>
      </c>
      <c r="T2869" s="11">
        <f>I2869/86400+DATE(1970,1,1)</f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19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7">
        <f>IF(L2870&gt;0,E2870/L2870,0)</f>
        <v>105.02933333333334</v>
      </c>
      <c r="Q2870" t="s">
        <v>8317</v>
      </c>
      <c r="R2870" t="s">
        <v>8318</v>
      </c>
      <c r="S2870" s="11">
        <f>J2870/86400+DATE(1970,1,1)</f>
        <v>42618.827013888891</v>
      </c>
      <c r="T2870" s="11">
        <f>I2870/86400+DATE(1970,1,1)</f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19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7">
        <f>IF(L2871&gt;0,E2871/L2871,0)</f>
        <v>35.4</v>
      </c>
      <c r="Q2871" t="s">
        <v>8317</v>
      </c>
      <c r="R2871" t="s">
        <v>8318</v>
      </c>
      <c r="S2871" s="11">
        <f>J2871/86400+DATE(1970,1,1)</f>
        <v>42540.593530092592</v>
      </c>
      <c r="T2871" s="11">
        <f>I2871/86400+DATE(1970,1,1)</f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19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7">
        <f>IF(L2872&gt;0,E2872/L2872,0)</f>
        <v>83.333333333333329</v>
      </c>
      <c r="Q2872" t="s">
        <v>8317</v>
      </c>
      <c r="R2872" t="s">
        <v>8318</v>
      </c>
      <c r="S2872" s="11">
        <f>J2872/86400+DATE(1970,1,1)</f>
        <v>41746.189409722225</v>
      </c>
      <c r="T2872" s="11">
        <f>I2872/86400+DATE(1970,1,1)</f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19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7">
        <f>IF(L2873&gt;0,E2873/L2873,0)</f>
        <v>35.92307692307692</v>
      </c>
      <c r="Q2873" t="s">
        <v>8317</v>
      </c>
      <c r="R2873" t="s">
        <v>8318</v>
      </c>
      <c r="S2873" s="11">
        <f>J2873/86400+DATE(1970,1,1)</f>
        <v>41974.738576388889</v>
      </c>
      <c r="T2873" s="11">
        <f>I2873/86400+DATE(1970,1,1)</f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19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7">
        <f>IF(L2874&gt;0,E2874/L2874,0)</f>
        <v>0</v>
      </c>
      <c r="Q2874" t="s">
        <v>8317</v>
      </c>
      <c r="R2874" t="s">
        <v>8318</v>
      </c>
      <c r="S2874" s="11">
        <f>J2874/86400+DATE(1970,1,1)</f>
        <v>42115.11618055556</v>
      </c>
      <c r="T2874" s="11">
        <f>I2874/86400+DATE(1970,1,1)</f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19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7">
        <f>IF(L2875&gt;0,E2875/L2875,0)</f>
        <v>119.125</v>
      </c>
      <c r="Q2875" t="s">
        <v>8317</v>
      </c>
      <c r="R2875" t="s">
        <v>8318</v>
      </c>
      <c r="S2875" s="11">
        <f>J2875/86400+DATE(1970,1,1)</f>
        <v>42002.817488425921</v>
      </c>
      <c r="T2875" s="11">
        <f>I2875/86400+DATE(1970,1,1)</f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19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7">
        <f>IF(L2876&gt;0,E2876/L2876,0)</f>
        <v>90.333333333333329</v>
      </c>
      <c r="Q2876" t="s">
        <v>8317</v>
      </c>
      <c r="R2876" t="s">
        <v>8318</v>
      </c>
      <c r="S2876" s="11">
        <f>J2876/86400+DATE(1970,1,1)</f>
        <v>42722.84474537037</v>
      </c>
      <c r="T2876" s="11">
        <f>I2876/86400+DATE(1970,1,1)</f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19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7">
        <f>IF(L2877&gt;0,E2877/L2877,0)</f>
        <v>2.3333333333333335</v>
      </c>
      <c r="Q2877" t="s">
        <v>8317</v>
      </c>
      <c r="R2877" t="s">
        <v>8318</v>
      </c>
      <c r="S2877" s="11">
        <f>J2877/86400+DATE(1970,1,1)</f>
        <v>42465.128391203703</v>
      </c>
      <c r="T2877" s="11">
        <f>I2877/86400+DATE(1970,1,1)</f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19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7">
        <f>IF(L2878&gt;0,E2878/L2878,0)</f>
        <v>0</v>
      </c>
      <c r="Q2878" t="s">
        <v>8317</v>
      </c>
      <c r="R2878" t="s">
        <v>8318</v>
      </c>
      <c r="S2878" s="11">
        <f>J2878/86400+DATE(1970,1,1)</f>
        <v>42171.743969907402</v>
      </c>
      <c r="T2878" s="11">
        <f>I2878/86400+DATE(1970,1,1)</f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19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7">
        <f>IF(L2879&gt;0,E2879/L2879,0)</f>
        <v>108.33333333333333</v>
      </c>
      <c r="Q2879" t="s">
        <v>8317</v>
      </c>
      <c r="R2879" t="s">
        <v>8318</v>
      </c>
      <c r="S2879" s="11">
        <f>J2879/86400+DATE(1970,1,1)</f>
        <v>42672.955138888894</v>
      </c>
      <c r="T2879" s="11">
        <f>I2879/86400+DATE(1970,1,1)</f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19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7">
        <f>IF(L2880&gt;0,E2880/L2880,0)</f>
        <v>15.75</v>
      </c>
      <c r="Q2880" t="s">
        <v>8317</v>
      </c>
      <c r="R2880" t="s">
        <v>8318</v>
      </c>
      <c r="S2880" s="11">
        <f>J2880/86400+DATE(1970,1,1)</f>
        <v>42128.615682870368</v>
      </c>
      <c r="T2880" s="11">
        <f>I2880/86400+DATE(1970,1,1)</f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19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7">
        <f>IF(L2881&gt;0,E2881/L2881,0)</f>
        <v>29</v>
      </c>
      <c r="Q2881" t="s">
        <v>8317</v>
      </c>
      <c r="R2881" t="s">
        <v>8318</v>
      </c>
      <c r="S2881" s="11">
        <f>J2881/86400+DATE(1970,1,1)</f>
        <v>42359.725243055553</v>
      </c>
      <c r="T2881" s="11">
        <f>I2881/86400+DATE(1970,1,1)</f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19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7">
        <f>IF(L2882&gt;0,E2882/L2882,0)</f>
        <v>96.551724137931032</v>
      </c>
      <c r="Q2882" t="s">
        <v>8317</v>
      </c>
      <c r="R2882" t="s">
        <v>8318</v>
      </c>
      <c r="S2882" s="11">
        <f>J2882/86400+DATE(1970,1,1)</f>
        <v>42192.905694444446</v>
      </c>
      <c r="T2882" s="11">
        <f>I2882/86400+DATE(1970,1,1)</f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19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7">
        <f>IF(L2883&gt;0,E2883/L2883,0)</f>
        <v>0</v>
      </c>
      <c r="Q2883" t="s">
        <v>8317</v>
      </c>
      <c r="R2883" t="s">
        <v>8318</v>
      </c>
      <c r="S2883" s="11">
        <f>J2883/86400+DATE(1970,1,1)</f>
        <v>41916.597638888888</v>
      </c>
      <c r="T2883" s="11">
        <f>I2883/86400+DATE(1970,1,1)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19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7">
        <f>IF(L2884&gt;0,E2884/L2884,0)</f>
        <v>63</v>
      </c>
      <c r="Q2884" t="s">
        <v>8317</v>
      </c>
      <c r="R2884" t="s">
        <v>8318</v>
      </c>
      <c r="S2884" s="11">
        <f>J2884/86400+DATE(1970,1,1)</f>
        <v>42461.596273148149</v>
      </c>
      <c r="T2884" s="11">
        <f>I2884/86400+DATE(1970,1,1)</f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19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7">
        <f>IF(L2885&gt;0,E2885/L2885,0)</f>
        <v>381.6</v>
      </c>
      <c r="Q2885" t="s">
        <v>8317</v>
      </c>
      <c r="R2885" t="s">
        <v>8318</v>
      </c>
      <c r="S2885" s="11">
        <f>J2885/86400+DATE(1970,1,1)</f>
        <v>42370.90320601852</v>
      </c>
      <c r="T2885" s="11">
        <f>I2885/86400+DATE(1970,1,1)</f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19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7">
        <f>IF(L2886&gt;0,E2886/L2886,0)</f>
        <v>46.25</v>
      </c>
      <c r="Q2886" t="s">
        <v>8317</v>
      </c>
      <c r="R2886" t="s">
        <v>8318</v>
      </c>
      <c r="S2886" s="11">
        <f>J2886/86400+DATE(1970,1,1)</f>
        <v>41948.727256944447</v>
      </c>
      <c r="T2886" s="11">
        <f>I2886/86400+DATE(1970,1,1)</f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19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7">
        <f>IF(L2887&gt;0,E2887/L2887,0)</f>
        <v>26</v>
      </c>
      <c r="Q2887" t="s">
        <v>8317</v>
      </c>
      <c r="R2887" t="s">
        <v>8318</v>
      </c>
      <c r="S2887" s="11">
        <f>J2887/86400+DATE(1970,1,1)</f>
        <v>42047.07640046296</v>
      </c>
      <c r="T2887" s="11">
        <f>I2887/86400+DATE(1970,1,1)</f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19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7">
        <f>IF(L2888&gt;0,E2888/L2888,0)</f>
        <v>10</v>
      </c>
      <c r="Q2888" t="s">
        <v>8317</v>
      </c>
      <c r="R2888" t="s">
        <v>8318</v>
      </c>
      <c r="S2888" s="11">
        <f>J2888/86400+DATE(1970,1,1)</f>
        <v>42261.632916666669</v>
      </c>
      <c r="T2888" s="11">
        <f>I2888/86400+DATE(1970,1,1)</f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19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7">
        <f>IF(L2889&gt;0,E2889/L2889,0)</f>
        <v>5</v>
      </c>
      <c r="Q2889" t="s">
        <v>8317</v>
      </c>
      <c r="R2889" t="s">
        <v>8318</v>
      </c>
      <c r="S2889" s="11">
        <f>J2889/86400+DATE(1970,1,1)</f>
        <v>41985.427361111113</v>
      </c>
      <c r="T2889" s="11">
        <f>I2889/86400+DATE(1970,1,1)</f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19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7">
        <f>IF(L2890&gt;0,E2890/L2890,0)</f>
        <v>0</v>
      </c>
      <c r="Q2890" t="s">
        <v>8317</v>
      </c>
      <c r="R2890" t="s">
        <v>8318</v>
      </c>
      <c r="S2890" s="11">
        <f>J2890/86400+DATE(1970,1,1)</f>
        <v>41922.535185185188</v>
      </c>
      <c r="T2890" s="11">
        <f>I2890/86400+DATE(1970,1,1)</f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19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7">
        <f>IF(L2891&gt;0,E2891/L2891,0)</f>
        <v>81.571428571428569</v>
      </c>
      <c r="Q2891" t="s">
        <v>8317</v>
      </c>
      <c r="R2891" t="s">
        <v>8318</v>
      </c>
      <c r="S2891" s="11">
        <f>J2891/86400+DATE(1970,1,1)</f>
        <v>41850.863252314812</v>
      </c>
      <c r="T2891" s="11">
        <f>I2891/86400+DATE(1970,1,1)</f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19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7">
        <f>IF(L2892&gt;0,E2892/L2892,0)</f>
        <v>7</v>
      </c>
      <c r="Q2892" t="s">
        <v>8317</v>
      </c>
      <c r="R2892" t="s">
        <v>8318</v>
      </c>
      <c r="S2892" s="11">
        <f>J2892/86400+DATE(1970,1,1)</f>
        <v>41831.742962962962</v>
      </c>
      <c r="T2892" s="11">
        <f>I2892/86400+DATE(1970,1,1)</f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19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7">
        <f>IF(L2893&gt;0,E2893/L2893,0)</f>
        <v>27.3</v>
      </c>
      <c r="Q2893" t="s">
        <v>8317</v>
      </c>
      <c r="R2893" t="s">
        <v>8318</v>
      </c>
      <c r="S2893" s="11">
        <f>J2893/86400+DATE(1970,1,1)</f>
        <v>42415.883425925931</v>
      </c>
      <c r="T2893" s="11">
        <f>I2893/86400+DATE(1970,1,1)</f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19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7">
        <f>IF(L2894&gt;0,E2894/L2894,0)</f>
        <v>29.411764705882351</v>
      </c>
      <c r="Q2894" t="s">
        <v>8317</v>
      </c>
      <c r="R2894" t="s">
        <v>8318</v>
      </c>
      <c r="S2894" s="11">
        <f>J2894/86400+DATE(1970,1,1)</f>
        <v>41869.714166666665</v>
      </c>
      <c r="T2894" s="11">
        <f>I2894/86400+DATE(1970,1,1)</f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19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7">
        <f>IF(L2895&gt;0,E2895/L2895,0)</f>
        <v>12.5</v>
      </c>
      <c r="Q2895" t="s">
        <v>8317</v>
      </c>
      <c r="R2895" t="s">
        <v>8318</v>
      </c>
      <c r="S2895" s="11">
        <f>J2895/86400+DATE(1970,1,1)</f>
        <v>41953.773090277777</v>
      </c>
      <c r="T2895" s="11">
        <f>I2895/86400+DATE(1970,1,1)</f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19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7">
        <f>IF(L2896&gt;0,E2896/L2896,0)</f>
        <v>0</v>
      </c>
      <c r="Q2896" t="s">
        <v>8317</v>
      </c>
      <c r="R2896" t="s">
        <v>8318</v>
      </c>
      <c r="S2896" s="11">
        <f>J2896/86400+DATE(1970,1,1)</f>
        <v>42037.986284722225</v>
      </c>
      <c r="T2896" s="11">
        <f>I2896/86400+DATE(1970,1,1)</f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19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7">
        <f>IF(L2897&gt;0,E2897/L2897,0)</f>
        <v>5.75</v>
      </c>
      <c r="Q2897" t="s">
        <v>8317</v>
      </c>
      <c r="R2897" t="s">
        <v>8318</v>
      </c>
      <c r="S2897" s="11">
        <f>J2897/86400+DATE(1970,1,1)</f>
        <v>41811.555462962962</v>
      </c>
      <c r="T2897" s="11">
        <f>I2897/86400+DATE(1970,1,1)</f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19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7">
        <f>IF(L2898&gt;0,E2898/L2898,0)</f>
        <v>52.083333333333336</v>
      </c>
      <c r="Q2898" t="s">
        <v>8317</v>
      </c>
      <c r="R2898" t="s">
        <v>8318</v>
      </c>
      <c r="S2898" s="11">
        <f>J2898/86400+DATE(1970,1,1)</f>
        <v>42701.908807870372</v>
      </c>
      <c r="T2898" s="11">
        <f>I2898/86400+DATE(1970,1,1)</f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19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7">
        <f>IF(L2899&gt;0,E2899/L2899,0)</f>
        <v>183.33333333333334</v>
      </c>
      <c r="Q2899" t="s">
        <v>8317</v>
      </c>
      <c r="R2899" t="s">
        <v>8318</v>
      </c>
      <c r="S2899" s="11">
        <f>J2899/86400+DATE(1970,1,1)</f>
        <v>42258.646504629629</v>
      </c>
      <c r="T2899" s="11">
        <f>I2899/86400+DATE(1970,1,1)</f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19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7">
        <f>IF(L2900&gt;0,E2900/L2900,0)</f>
        <v>26.333333333333332</v>
      </c>
      <c r="Q2900" t="s">
        <v>8317</v>
      </c>
      <c r="R2900" t="s">
        <v>8318</v>
      </c>
      <c r="S2900" s="11">
        <f>J2900/86400+DATE(1970,1,1)</f>
        <v>42278.664965277778</v>
      </c>
      <c r="T2900" s="11">
        <f>I2900/86400+DATE(1970,1,1)</f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19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7">
        <f>IF(L2901&gt;0,E2901/L2901,0)</f>
        <v>0</v>
      </c>
      <c r="Q2901" t="s">
        <v>8317</v>
      </c>
      <c r="R2901" t="s">
        <v>8318</v>
      </c>
      <c r="S2901" s="11">
        <f>J2901/86400+DATE(1970,1,1)</f>
        <v>42515.078217592592</v>
      </c>
      <c r="T2901" s="11">
        <f>I2901/86400+DATE(1970,1,1)</f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19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7">
        <f>IF(L2902&gt;0,E2902/L2902,0)</f>
        <v>486.42857142857144</v>
      </c>
      <c r="Q2902" t="s">
        <v>8317</v>
      </c>
      <c r="R2902" t="s">
        <v>8318</v>
      </c>
      <c r="S2902" s="11">
        <f>J2902/86400+DATE(1970,1,1)</f>
        <v>41830.234166666669</v>
      </c>
      <c r="T2902" s="11">
        <f>I2902/86400+DATE(1970,1,1)</f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19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7">
        <f>IF(L2903&gt;0,E2903/L2903,0)</f>
        <v>3</v>
      </c>
      <c r="Q2903" t="s">
        <v>8317</v>
      </c>
      <c r="R2903" t="s">
        <v>8318</v>
      </c>
      <c r="S2903" s="11">
        <f>J2903/86400+DATE(1970,1,1)</f>
        <v>41982.904386574075</v>
      </c>
      <c r="T2903" s="11">
        <f>I2903/86400+DATE(1970,1,1)</f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19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7">
        <f>IF(L2904&gt;0,E2904/L2904,0)</f>
        <v>25</v>
      </c>
      <c r="Q2904" t="s">
        <v>8317</v>
      </c>
      <c r="R2904" t="s">
        <v>8318</v>
      </c>
      <c r="S2904" s="11">
        <f>J2904/86400+DATE(1970,1,1)</f>
        <v>42210.439768518518</v>
      </c>
      <c r="T2904" s="11">
        <f>I2904/86400+DATE(1970,1,1)</f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19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7">
        <f>IF(L2905&gt;0,E2905/L2905,0)</f>
        <v>9.75</v>
      </c>
      <c r="Q2905" t="s">
        <v>8317</v>
      </c>
      <c r="R2905" t="s">
        <v>8318</v>
      </c>
      <c r="S2905" s="11">
        <f>J2905/86400+DATE(1970,1,1)</f>
        <v>42196.166874999995</v>
      </c>
      <c r="T2905" s="11">
        <f>I2905/86400+DATE(1970,1,1)</f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19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7">
        <f>IF(L2906&gt;0,E2906/L2906,0)</f>
        <v>18.75</v>
      </c>
      <c r="Q2906" t="s">
        <v>8317</v>
      </c>
      <c r="R2906" t="s">
        <v>8318</v>
      </c>
      <c r="S2906" s="11">
        <f>J2906/86400+DATE(1970,1,1)</f>
        <v>41940.967951388891</v>
      </c>
      <c r="T2906" s="11">
        <f>I2906/86400+DATE(1970,1,1)</f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19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7">
        <f>IF(L2907&gt;0,E2907/L2907,0)</f>
        <v>36.588235294117645</v>
      </c>
      <c r="Q2907" t="s">
        <v>8317</v>
      </c>
      <c r="R2907" t="s">
        <v>8318</v>
      </c>
      <c r="S2907" s="11">
        <f>J2907/86400+DATE(1970,1,1)</f>
        <v>42606.056863425925</v>
      </c>
      <c r="T2907" s="11">
        <f>I2907/86400+DATE(1970,1,1)</f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19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7">
        <f>IF(L2908&gt;0,E2908/L2908,0)</f>
        <v>80.714285714285708</v>
      </c>
      <c r="Q2908" t="s">
        <v>8317</v>
      </c>
      <c r="R2908" t="s">
        <v>8318</v>
      </c>
      <c r="S2908" s="11">
        <f>J2908/86400+DATE(1970,1,1)</f>
        <v>42199.648912037039</v>
      </c>
      <c r="T2908" s="11">
        <f>I2908/86400+DATE(1970,1,1)</f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19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7">
        <f>IF(L2909&gt;0,E2909/L2909,0)</f>
        <v>1</v>
      </c>
      <c r="Q2909" t="s">
        <v>8317</v>
      </c>
      <c r="R2909" t="s">
        <v>8318</v>
      </c>
      <c r="S2909" s="11">
        <f>J2909/86400+DATE(1970,1,1)</f>
        <v>42444.877743055556</v>
      </c>
      <c r="T2909" s="11">
        <f>I2909/86400+DATE(1970,1,1)</f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19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7">
        <f>IF(L2910&gt;0,E2910/L2910,0)</f>
        <v>52.8</v>
      </c>
      <c r="Q2910" t="s">
        <v>8317</v>
      </c>
      <c r="R2910" t="s">
        <v>8318</v>
      </c>
      <c r="S2910" s="11">
        <f>J2910/86400+DATE(1970,1,1)</f>
        <v>42499.73170138889</v>
      </c>
      <c r="T2910" s="11">
        <f>I2910/86400+DATE(1970,1,1)</f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19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7">
        <f>IF(L2911&gt;0,E2911/L2911,0)</f>
        <v>20</v>
      </c>
      <c r="Q2911" t="s">
        <v>8317</v>
      </c>
      <c r="R2911" t="s">
        <v>8318</v>
      </c>
      <c r="S2911" s="11">
        <f>J2911/86400+DATE(1970,1,1)</f>
        <v>41929.266215277778</v>
      </c>
      <c r="T2911" s="11">
        <f>I2911/86400+DATE(1970,1,1)</f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19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7">
        <f>IF(L2912&gt;0,E2912/L2912,0)</f>
        <v>1</v>
      </c>
      <c r="Q2912" t="s">
        <v>8317</v>
      </c>
      <c r="R2912" t="s">
        <v>8318</v>
      </c>
      <c r="S2912" s="11">
        <f>J2912/86400+DATE(1970,1,1)</f>
        <v>42107.841284722221</v>
      </c>
      <c r="T2912" s="11">
        <f>I2912/86400+DATE(1970,1,1)</f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19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7">
        <f>IF(L2913&gt;0,E2913/L2913,0)</f>
        <v>46.928571428571431</v>
      </c>
      <c r="Q2913" t="s">
        <v>8317</v>
      </c>
      <c r="R2913" t="s">
        <v>8318</v>
      </c>
      <c r="S2913" s="11">
        <f>J2913/86400+DATE(1970,1,1)</f>
        <v>42142.768819444449</v>
      </c>
      <c r="T2913" s="11">
        <f>I2913/86400+DATE(1970,1,1)</f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19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7">
        <f>IF(L2914&gt;0,E2914/L2914,0)</f>
        <v>78.07692307692308</v>
      </c>
      <c r="Q2914" t="s">
        <v>8317</v>
      </c>
      <c r="R2914" t="s">
        <v>8318</v>
      </c>
      <c r="S2914" s="11">
        <f>J2914/86400+DATE(1970,1,1)</f>
        <v>42354.131643518514</v>
      </c>
      <c r="T2914" s="11">
        <f>I2914/86400+DATE(1970,1,1)</f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19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7">
        <f>IF(L2915&gt;0,E2915/L2915,0)</f>
        <v>1</v>
      </c>
      <c r="Q2915" t="s">
        <v>8317</v>
      </c>
      <c r="R2915" t="s">
        <v>8318</v>
      </c>
      <c r="S2915" s="11">
        <f>J2915/86400+DATE(1970,1,1)</f>
        <v>41828.922905092593</v>
      </c>
      <c r="T2915" s="11">
        <f>I2915/86400+DATE(1970,1,1)</f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19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7">
        <f>IF(L2916&gt;0,E2916/L2916,0)</f>
        <v>1</v>
      </c>
      <c r="Q2916" t="s">
        <v>8317</v>
      </c>
      <c r="R2916" t="s">
        <v>8318</v>
      </c>
      <c r="S2916" s="11">
        <f>J2916/86400+DATE(1970,1,1)</f>
        <v>42017.907337962963</v>
      </c>
      <c r="T2916" s="11">
        <f>I2916/86400+DATE(1970,1,1)</f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19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7">
        <f>IF(L2917&gt;0,E2917/L2917,0)</f>
        <v>203.66666666666666</v>
      </c>
      <c r="Q2917" t="s">
        <v>8317</v>
      </c>
      <c r="R2917" t="s">
        <v>8318</v>
      </c>
      <c r="S2917" s="11">
        <f>J2917/86400+DATE(1970,1,1)</f>
        <v>42415.398032407407</v>
      </c>
      <c r="T2917" s="11">
        <f>I2917/86400+DATE(1970,1,1)</f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19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7">
        <f>IF(L2918&gt;0,E2918/L2918,0)</f>
        <v>20.714285714285715</v>
      </c>
      <c r="Q2918" t="s">
        <v>8317</v>
      </c>
      <c r="R2918" t="s">
        <v>8318</v>
      </c>
      <c r="S2918" s="11">
        <f>J2918/86400+DATE(1970,1,1)</f>
        <v>41755.476724537039</v>
      </c>
      <c r="T2918" s="11">
        <f>I2918/86400+DATE(1970,1,1)</f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19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7">
        <f>IF(L2919&gt;0,E2919/L2919,0)</f>
        <v>48.555555555555557</v>
      </c>
      <c r="Q2919" t="s">
        <v>8317</v>
      </c>
      <c r="R2919" t="s">
        <v>8318</v>
      </c>
      <c r="S2919" s="11">
        <f>J2919/86400+DATE(1970,1,1)</f>
        <v>42245.234340277777</v>
      </c>
      <c r="T2919" s="11">
        <f>I2919/86400+DATE(1970,1,1)</f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19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7">
        <f>IF(L2920&gt;0,E2920/L2920,0)</f>
        <v>68.099999999999994</v>
      </c>
      <c r="Q2920" t="s">
        <v>8317</v>
      </c>
      <c r="R2920" t="s">
        <v>8318</v>
      </c>
      <c r="S2920" s="11">
        <f>J2920/86400+DATE(1970,1,1)</f>
        <v>42278.629710648151</v>
      </c>
      <c r="T2920" s="11">
        <f>I2920/86400+DATE(1970,1,1)</f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19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7">
        <f>IF(L2921&gt;0,E2921/L2921,0)</f>
        <v>8.5</v>
      </c>
      <c r="Q2921" t="s">
        <v>8317</v>
      </c>
      <c r="R2921" t="s">
        <v>8318</v>
      </c>
      <c r="S2921" s="11">
        <f>J2921/86400+DATE(1970,1,1)</f>
        <v>41826.61954861111</v>
      </c>
      <c r="T2921" s="11">
        <f>I2921/86400+DATE(1970,1,1)</f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19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7">
        <f>IF(L2922&gt;0,E2922/L2922,0)</f>
        <v>51.615384615384613</v>
      </c>
      <c r="Q2922" t="s">
        <v>8317</v>
      </c>
      <c r="R2922" t="s">
        <v>8318</v>
      </c>
      <c r="S2922" s="11">
        <f>J2922/86400+DATE(1970,1,1)</f>
        <v>42058.792476851857</v>
      </c>
      <c r="T2922" s="11">
        <f>I2922/86400+DATE(1970,1,1)</f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19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7">
        <f>IF(L2923&gt;0,E2923/L2923,0)</f>
        <v>43</v>
      </c>
      <c r="Q2923" t="s">
        <v>8317</v>
      </c>
      <c r="R2923" t="s">
        <v>8359</v>
      </c>
      <c r="S2923" s="11">
        <f>J2923/86400+DATE(1970,1,1)</f>
        <v>41877.886620370373</v>
      </c>
      <c r="T2923" s="11">
        <f>I2923/86400+DATE(1970,1,1)</f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19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7">
        <f>IF(L2924&gt;0,E2924/L2924,0)</f>
        <v>83.333333333333329</v>
      </c>
      <c r="Q2924" t="s">
        <v>8317</v>
      </c>
      <c r="R2924" t="s">
        <v>8359</v>
      </c>
      <c r="S2924" s="11">
        <f>J2924/86400+DATE(1970,1,1)</f>
        <v>42097.874155092592</v>
      </c>
      <c r="T2924" s="11">
        <f>I2924/86400+DATE(1970,1,1)</f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19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7">
        <f>IF(L2925&gt;0,E2925/L2925,0)</f>
        <v>30</v>
      </c>
      <c r="Q2925" t="s">
        <v>8317</v>
      </c>
      <c r="R2925" t="s">
        <v>8359</v>
      </c>
      <c r="S2925" s="11">
        <f>J2925/86400+DATE(1970,1,1)</f>
        <v>42013.15253472222</v>
      </c>
      <c r="T2925" s="11">
        <f>I2925/86400+DATE(1970,1,1)</f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19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7">
        <f>IF(L2926&gt;0,E2926/L2926,0)</f>
        <v>175.51020408163265</v>
      </c>
      <c r="Q2926" t="s">
        <v>8317</v>
      </c>
      <c r="R2926" t="s">
        <v>8359</v>
      </c>
      <c r="S2926" s="11">
        <f>J2926/86400+DATE(1970,1,1)</f>
        <v>42103.556828703702</v>
      </c>
      <c r="T2926" s="11">
        <f>I2926/86400+DATE(1970,1,1)</f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19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7">
        <f>IF(L2927&gt;0,E2927/L2927,0)</f>
        <v>231.66175879396985</v>
      </c>
      <c r="Q2927" t="s">
        <v>8317</v>
      </c>
      <c r="R2927" t="s">
        <v>8359</v>
      </c>
      <c r="S2927" s="11">
        <f>J2927/86400+DATE(1970,1,1)</f>
        <v>41863.584120370375</v>
      </c>
      <c r="T2927" s="11">
        <f>I2927/86400+DATE(1970,1,1)</f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19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7">
        <f>IF(L2928&gt;0,E2928/L2928,0)</f>
        <v>75</v>
      </c>
      <c r="Q2928" t="s">
        <v>8317</v>
      </c>
      <c r="R2928" t="s">
        <v>8359</v>
      </c>
      <c r="S2928" s="11">
        <f>J2928/86400+DATE(1970,1,1)</f>
        <v>42044.765960648147</v>
      </c>
      <c r="T2928" s="11">
        <f>I2928/86400+DATE(1970,1,1)</f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19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7">
        <f>IF(L2929&gt;0,E2929/L2929,0)</f>
        <v>112.14285714285714</v>
      </c>
      <c r="Q2929" t="s">
        <v>8317</v>
      </c>
      <c r="R2929" t="s">
        <v>8359</v>
      </c>
      <c r="S2929" s="11">
        <f>J2929/86400+DATE(1970,1,1)</f>
        <v>41806.669317129628</v>
      </c>
      <c r="T2929" s="11">
        <f>I2929/86400+DATE(1970,1,1)</f>
        <v>41835.208333333336</v>
      </c>
    </row>
    <row r="2930" spans="1:20" ht="45" x14ac:dyDescent="0.25">
      <c r="A2930">
        <v>2928</v>
      </c>
      <c r="B2930" s="1" t="s">
        <v>2928</v>
      </c>
      <c r="C2930" s="1" t="s">
        <v>7038</v>
      </c>
      <c r="D2930" s="19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7">
        <f>IF(L2930&gt;0,E2930/L2930,0)</f>
        <v>41.666666666666664</v>
      </c>
      <c r="Q2930" t="s">
        <v>8317</v>
      </c>
      <c r="R2930" t="s">
        <v>8359</v>
      </c>
      <c r="S2930" s="11">
        <f>J2930/86400+DATE(1970,1,1)</f>
        <v>42403.998217592598</v>
      </c>
      <c r="T2930" s="11">
        <f>I2930/86400+DATE(1970,1,1)</f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19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7">
        <f>IF(L2931&gt;0,E2931/L2931,0)</f>
        <v>255.17343750000001</v>
      </c>
      <c r="Q2931" t="s">
        <v>8317</v>
      </c>
      <c r="R2931" t="s">
        <v>8359</v>
      </c>
      <c r="S2931" s="11">
        <f>J2931/86400+DATE(1970,1,1)</f>
        <v>41754.564328703702</v>
      </c>
      <c r="T2931" s="11">
        <f>I2931/86400+DATE(1970,1,1)</f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19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7">
        <f>IF(L2932&gt;0,E2932/L2932,0)</f>
        <v>162.7741935483871</v>
      </c>
      <c r="Q2932" t="s">
        <v>8317</v>
      </c>
      <c r="R2932" t="s">
        <v>8359</v>
      </c>
      <c r="S2932" s="11">
        <f>J2932/86400+DATE(1970,1,1)</f>
        <v>42101.584074074075</v>
      </c>
      <c r="T2932" s="11">
        <f>I2932/86400+DATE(1970,1,1)</f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19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7">
        <f>IF(L2933&gt;0,E2933/L2933,0)</f>
        <v>88.333333333333329</v>
      </c>
      <c r="Q2933" t="s">
        <v>8317</v>
      </c>
      <c r="R2933" t="s">
        <v>8359</v>
      </c>
      <c r="S2933" s="11">
        <f>J2933/86400+DATE(1970,1,1)</f>
        <v>41872.291238425925</v>
      </c>
      <c r="T2933" s="11">
        <f>I2933/86400+DATE(1970,1,1)</f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19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7">
        <f>IF(L2934&gt;0,E2934/L2934,0)</f>
        <v>85.736842105263165</v>
      </c>
      <c r="Q2934" t="s">
        <v>8317</v>
      </c>
      <c r="R2934" t="s">
        <v>8359</v>
      </c>
      <c r="S2934" s="11">
        <f>J2934/86400+DATE(1970,1,1)</f>
        <v>42025.164780092593</v>
      </c>
      <c r="T2934" s="11">
        <f>I2934/86400+DATE(1970,1,1)</f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19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7">
        <f>IF(L2935&gt;0,E2935/L2935,0)</f>
        <v>47.574074074074076</v>
      </c>
      <c r="Q2935" t="s">
        <v>8317</v>
      </c>
      <c r="R2935" t="s">
        <v>8359</v>
      </c>
      <c r="S2935" s="11">
        <f>J2935/86400+DATE(1970,1,1)</f>
        <v>42495.956631944442</v>
      </c>
      <c r="T2935" s="11">
        <f>I2935/86400+DATE(1970,1,1)</f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19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7">
        <f>IF(L2936&gt;0,E2936/L2936,0)</f>
        <v>72.972972972972968</v>
      </c>
      <c r="Q2936" t="s">
        <v>8317</v>
      </c>
      <c r="R2936" t="s">
        <v>8359</v>
      </c>
      <c r="S2936" s="11">
        <f>J2936/86400+DATE(1970,1,1)</f>
        <v>41775.636157407411</v>
      </c>
      <c r="T2936" s="11">
        <f>I2936/86400+DATE(1970,1,1)</f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19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7">
        <f>IF(L2937&gt;0,E2937/L2937,0)</f>
        <v>90.538461538461533</v>
      </c>
      <c r="Q2937" t="s">
        <v>8317</v>
      </c>
      <c r="R2937" t="s">
        <v>8359</v>
      </c>
      <c r="S2937" s="11">
        <f>J2937/86400+DATE(1970,1,1)</f>
        <v>42553.583425925928</v>
      </c>
      <c r="T2937" s="11">
        <f>I2937/86400+DATE(1970,1,1)</f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19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7">
        <f>IF(L2938&gt;0,E2938/L2938,0)</f>
        <v>37.647058823529413</v>
      </c>
      <c r="Q2938" t="s">
        <v>8317</v>
      </c>
      <c r="R2938" t="s">
        <v>8359</v>
      </c>
      <c r="S2938" s="11">
        <f>J2938/86400+DATE(1970,1,1)</f>
        <v>41912.650729166664</v>
      </c>
      <c r="T2938" s="11">
        <f>I2938/86400+DATE(1970,1,1)</f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19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7">
        <f>IF(L2939&gt;0,E2939/L2939,0)</f>
        <v>36.363636363636367</v>
      </c>
      <c r="Q2939" t="s">
        <v>8317</v>
      </c>
      <c r="R2939" t="s">
        <v>8359</v>
      </c>
      <c r="S2939" s="11">
        <f>J2939/86400+DATE(1970,1,1)</f>
        <v>41803.457326388889</v>
      </c>
      <c r="T2939" s="11">
        <f>I2939/86400+DATE(1970,1,1)</f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19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7">
        <f>IF(L2940&gt;0,E2940/L2940,0)</f>
        <v>126.71875</v>
      </c>
      <c r="Q2940" t="s">
        <v>8317</v>
      </c>
      <c r="R2940" t="s">
        <v>8359</v>
      </c>
      <c r="S2940" s="11">
        <f>J2940/86400+DATE(1970,1,1)</f>
        <v>42004.703865740739</v>
      </c>
      <c r="T2940" s="11">
        <f>I2940/86400+DATE(1970,1,1)</f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19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7">
        <f>IF(L2941&gt;0,E2941/L2941,0)</f>
        <v>329.2</v>
      </c>
      <c r="Q2941" t="s">
        <v>8317</v>
      </c>
      <c r="R2941" t="s">
        <v>8359</v>
      </c>
      <c r="S2941" s="11">
        <f>J2941/86400+DATE(1970,1,1)</f>
        <v>41845.809166666666</v>
      </c>
      <c r="T2941" s="11">
        <f>I2941/86400+DATE(1970,1,1)</f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19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7">
        <f>IF(L2942&gt;0,E2942/L2942,0)</f>
        <v>81.242424242424249</v>
      </c>
      <c r="Q2942" t="s">
        <v>8317</v>
      </c>
      <c r="R2942" t="s">
        <v>8359</v>
      </c>
      <c r="S2942" s="11">
        <f>J2942/86400+DATE(1970,1,1)</f>
        <v>41982.773356481484</v>
      </c>
      <c r="T2942" s="11">
        <f>I2942/86400+DATE(1970,1,1)</f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19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7">
        <f>IF(L2943&gt;0,E2943/L2943,0)</f>
        <v>1</v>
      </c>
      <c r="Q2943" t="s">
        <v>8317</v>
      </c>
      <c r="R2943" t="s">
        <v>8357</v>
      </c>
      <c r="S2943" s="11">
        <f>J2943/86400+DATE(1970,1,1)</f>
        <v>42034.960127314815</v>
      </c>
      <c r="T2943" s="11">
        <f>I2943/86400+DATE(1970,1,1)</f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19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7">
        <f>IF(L2944&gt;0,E2944/L2944,0)</f>
        <v>202.22772277227722</v>
      </c>
      <c r="Q2944" t="s">
        <v>8317</v>
      </c>
      <c r="R2944" t="s">
        <v>8357</v>
      </c>
      <c r="S2944" s="11">
        <f>J2944/86400+DATE(1970,1,1)</f>
        <v>42334.803923611107</v>
      </c>
      <c r="T2944" s="11">
        <f>I2944/86400+DATE(1970,1,1)</f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19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7">
        <f>IF(L2945&gt;0,E2945/L2945,0)</f>
        <v>0</v>
      </c>
      <c r="Q2945" t="s">
        <v>8317</v>
      </c>
      <c r="R2945" t="s">
        <v>8357</v>
      </c>
      <c r="S2945" s="11">
        <f>J2945/86400+DATE(1970,1,1)</f>
        <v>42077.129398148143</v>
      </c>
      <c r="T2945" s="11">
        <f>I2945/86400+DATE(1970,1,1)</f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19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7">
        <f>IF(L2946&gt;0,E2946/L2946,0)</f>
        <v>100</v>
      </c>
      <c r="Q2946" t="s">
        <v>8317</v>
      </c>
      <c r="R2946" t="s">
        <v>8357</v>
      </c>
      <c r="S2946" s="11">
        <f>J2946/86400+DATE(1970,1,1)</f>
        <v>42132.9143287037</v>
      </c>
      <c r="T2946" s="11">
        <f>I2946/86400+DATE(1970,1,1)</f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19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7">
        <f>IF(L2947&gt;0,E2947/L2947,0)</f>
        <v>0</v>
      </c>
      <c r="Q2947" t="s">
        <v>8317</v>
      </c>
      <c r="R2947" t="s">
        <v>8357</v>
      </c>
      <c r="S2947" s="11">
        <f>J2947/86400+DATE(1970,1,1)</f>
        <v>42118.139583333337</v>
      </c>
      <c r="T2947" s="11">
        <f>I2947/86400+DATE(1970,1,1)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19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7">
        <f>IF(L2948&gt;0,E2948/L2948,0)</f>
        <v>1</v>
      </c>
      <c r="Q2948" t="s">
        <v>8317</v>
      </c>
      <c r="R2948" t="s">
        <v>8357</v>
      </c>
      <c r="S2948" s="11">
        <f>J2948/86400+DATE(1970,1,1)</f>
        <v>42567.531157407408</v>
      </c>
      <c r="T2948" s="11">
        <f>I2948/86400+DATE(1970,1,1)</f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19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7">
        <f>IF(L2949&gt;0,E2949/L2949,0)</f>
        <v>82.461538461538467</v>
      </c>
      <c r="Q2949" t="s">
        <v>8317</v>
      </c>
      <c r="R2949" t="s">
        <v>8357</v>
      </c>
      <c r="S2949" s="11">
        <f>J2949/86400+DATE(1970,1,1)</f>
        <v>42649.562118055561</v>
      </c>
      <c r="T2949" s="11">
        <f>I2949/86400+DATE(1970,1,1)</f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19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7">
        <f>IF(L2950&gt;0,E2950/L2950,0)</f>
        <v>2.6666666666666665</v>
      </c>
      <c r="Q2950" t="s">
        <v>8317</v>
      </c>
      <c r="R2950" t="s">
        <v>8357</v>
      </c>
      <c r="S2950" s="11">
        <f>J2950/86400+DATE(1970,1,1)</f>
        <v>42097.649224537032</v>
      </c>
      <c r="T2950" s="11">
        <f>I2950/86400+DATE(1970,1,1)</f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19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7">
        <f>IF(L2951&gt;0,E2951/L2951,0)</f>
        <v>12.5</v>
      </c>
      <c r="Q2951" t="s">
        <v>8317</v>
      </c>
      <c r="R2951" t="s">
        <v>8357</v>
      </c>
      <c r="S2951" s="11">
        <f>J2951/86400+DATE(1970,1,1)</f>
        <v>42297.823113425926</v>
      </c>
      <c r="T2951" s="11">
        <f>I2951/86400+DATE(1970,1,1)</f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19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7">
        <f>IF(L2952&gt;0,E2952/L2952,0)</f>
        <v>0</v>
      </c>
      <c r="Q2952" t="s">
        <v>8317</v>
      </c>
      <c r="R2952" t="s">
        <v>8357</v>
      </c>
      <c r="S2952" s="11">
        <f>J2952/86400+DATE(1970,1,1)</f>
        <v>42362.36518518519</v>
      </c>
      <c r="T2952" s="11">
        <f>I2952/86400+DATE(1970,1,1)</f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19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7">
        <f>IF(L2953&gt;0,E2953/L2953,0)</f>
        <v>18.896551724137932</v>
      </c>
      <c r="Q2953" t="s">
        <v>8317</v>
      </c>
      <c r="R2953" t="s">
        <v>8357</v>
      </c>
      <c r="S2953" s="11">
        <f>J2953/86400+DATE(1970,1,1)</f>
        <v>41872.802928240737</v>
      </c>
      <c r="T2953" s="11">
        <f>I2953/86400+DATE(1970,1,1)</f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19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7">
        <f>IF(L2954&gt;0,E2954/L2954,0)</f>
        <v>200.625</v>
      </c>
      <c r="Q2954" t="s">
        <v>8317</v>
      </c>
      <c r="R2954" t="s">
        <v>8357</v>
      </c>
      <c r="S2954" s="11">
        <f>J2954/86400+DATE(1970,1,1)</f>
        <v>42628.690266203703</v>
      </c>
      <c r="T2954" s="11">
        <f>I2954/86400+DATE(1970,1,1)</f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19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7">
        <f>IF(L2955&gt;0,E2955/L2955,0)</f>
        <v>201.66666666666666</v>
      </c>
      <c r="Q2955" t="s">
        <v>8317</v>
      </c>
      <c r="R2955" t="s">
        <v>8357</v>
      </c>
      <c r="S2955" s="11">
        <f>J2955/86400+DATE(1970,1,1)</f>
        <v>42255.791909722218</v>
      </c>
      <c r="T2955" s="11">
        <f>I2955/86400+DATE(1970,1,1)</f>
        <v>42285.791909722218</v>
      </c>
    </row>
    <row r="2956" spans="1:20" ht="60" x14ac:dyDescent="0.25">
      <c r="A2956">
        <v>2954</v>
      </c>
      <c r="B2956" s="1" t="s">
        <v>2954</v>
      </c>
      <c r="C2956" s="1" t="s">
        <v>7064</v>
      </c>
      <c r="D2956" s="19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7">
        <f>IF(L2956&gt;0,E2956/L2956,0)</f>
        <v>0</v>
      </c>
      <c r="Q2956" t="s">
        <v>8317</v>
      </c>
      <c r="R2956" t="s">
        <v>8357</v>
      </c>
      <c r="S2956" s="11">
        <f>J2956/86400+DATE(1970,1,1)</f>
        <v>42790.583368055552</v>
      </c>
      <c r="T2956" s="11">
        <f>I2956/86400+DATE(1970,1,1)</f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19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7">
        <f>IF(L2957&gt;0,E2957/L2957,0)</f>
        <v>65</v>
      </c>
      <c r="Q2957" t="s">
        <v>8317</v>
      </c>
      <c r="R2957" t="s">
        <v>8357</v>
      </c>
      <c r="S2957" s="11">
        <f>J2957/86400+DATE(1970,1,1)</f>
        <v>42141.741307870368</v>
      </c>
      <c r="T2957" s="11">
        <f>I2957/86400+DATE(1970,1,1)</f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19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7">
        <f>IF(L2958&gt;0,E2958/L2958,0)</f>
        <v>66.099999999999994</v>
      </c>
      <c r="Q2958" t="s">
        <v>8317</v>
      </c>
      <c r="R2958" t="s">
        <v>8357</v>
      </c>
      <c r="S2958" s="11">
        <f>J2958/86400+DATE(1970,1,1)</f>
        <v>42464.958912037036</v>
      </c>
      <c r="T2958" s="11">
        <f>I2958/86400+DATE(1970,1,1)</f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19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7">
        <f>IF(L2959&gt;0,E2959/L2959,0)</f>
        <v>93.333333333333329</v>
      </c>
      <c r="Q2959" t="s">
        <v>8317</v>
      </c>
      <c r="R2959" t="s">
        <v>8357</v>
      </c>
      <c r="S2959" s="11">
        <f>J2959/86400+DATE(1970,1,1)</f>
        <v>42031.011249999996</v>
      </c>
      <c r="T2959" s="11">
        <f>I2959/86400+DATE(1970,1,1)</f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19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7">
        <f>IF(L2960&gt;0,E2960/L2960,0)</f>
        <v>0</v>
      </c>
      <c r="Q2960" t="s">
        <v>8317</v>
      </c>
      <c r="R2960" t="s">
        <v>8357</v>
      </c>
      <c r="S2960" s="11">
        <f>J2960/86400+DATE(1970,1,1)</f>
        <v>42438.779131944444</v>
      </c>
      <c r="T2960" s="11">
        <f>I2960/86400+DATE(1970,1,1)</f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19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7">
        <f>IF(L2961&gt;0,E2961/L2961,0)</f>
        <v>0</v>
      </c>
      <c r="Q2961" t="s">
        <v>8317</v>
      </c>
      <c r="R2961" t="s">
        <v>8357</v>
      </c>
      <c r="S2961" s="11">
        <f>J2961/86400+DATE(1970,1,1)</f>
        <v>42498.008391203708</v>
      </c>
      <c r="T2961" s="11">
        <f>I2961/86400+DATE(1970,1,1)</f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19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7">
        <f>IF(L2962&gt;0,E2962/L2962,0)</f>
        <v>0</v>
      </c>
      <c r="Q2962" t="s">
        <v>8317</v>
      </c>
      <c r="R2962" t="s">
        <v>8357</v>
      </c>
      <c r="S2962" s="11">
        <f>J2962/86400+DATE(1970,1,1)</f>
        <v>41863.757210648146</v>
      </c>
      <c r="T2962" s="11">
        <f>I2962/86400+DATE(1970,1,1)</f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19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7">
        <f>IF(L2963&gt;0,E2963/L2963,0)</f>
        <v>50.75</v>
      </c>
      <c r="Q2963" t="s">
        <v>8317</v>
      </c>
      <c r="R2963" t="s">
        <v>8318</v>
      </c>
      <c r="S2963" s="11">
        <f>J2963/86400+DATE(1970,1,1)</f>
        <v>42061.212488425925</v>
      </c>
      <c r="T2963" s="11">
        <f>I2963/86400+DATE(1970,1,1)</f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19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7">
        <f>IF(L2964&gt;0,E2964/L2964,0)</f>
        <v>60.9</v>
      </c>
      <c r="Q2964" t="s">
        <v>8317</v>
      </c>
      <c r="R2964" t="s">
        <v>8318</v>
      </c>
      <c r="S2964" s="11">
        <f>J2964/86400+DATE(1970,1,1)</f>
        <v>42036.24428240741</v>
      </c>
      <c r="T2964" s="11">
        <f>I2964/86400+DATE(1970,1,1)</f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19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7">
        <f>IF(L2965&gt;0,E2965/L2965,0)</f>
        <v>109.03061224489795</v>
      </c>
      <c r="Q2965" t="s">
        <v>8317</v>
      </c>
      <c r="R2965" t="s">
        <v>8318</v>
      </c>
      <c r="S2965" s="11">
        <f>J2965/86400+DATE(1970,1,1)</f>
        <v>42157.470185185186</v>
      </c>
      <c r="T2965" s="11">
        <f>I2965/86400+DATE(1970,1,1)</f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19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7">
        <f>IF(L2966&gt;0,E2966/L2966,0)</f>
        <v>25.692295918367346</v>
      </c>
      <c r="Q2966" t="s">
        <v>8317</v>
      </c>
      <c r="R2966" t="s">
        <v>8318</v>
      </c>
      <c r="S2966" s="11">
        <f>J2966/86400+DATE(1970,1,1)</f>
        <v>41827.909942129627</v>
      </c>
      <c r="T2966" s="11">
        <f>I2966/86400+DATE(1970,1,1)</f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19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7">
        <f>IF(L2967&gt;0,E2967/L2967,0)</f>
        <v>41.92307692307692</v>
      </c>
      <c r="Q2967" t="s">
        <v>8317</v>
      </c>
      <c r="R2967" t="s">
        <v>8318</v>
      </c>
      <c r="S2967" s="11">
        <f>J2967/86400+DATE(1970,1,1)</f>
        <v>42162.729548611111</v>
      </c>
      <c r="T2967" s="11">
        <f>I2967/86400+DATE(1970,1,1)</f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19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7">
        <f>IF(L2968&gt;0,E2968/L2968,0)</f>
        <v>88.7734375</v>
      </c>
      <c r="Q2968" t="s">
        <v>8317</v>
      </c>
      <c r="R2968" t="s">
        <v>8318</v>
      </c>
      <c r="S2968" s="11">
        <f>J2968/86400+DATE(1970,1,1)</f>
        <v>42233.738564814819</v>
      </c>
      <c r="T2968" s="11">
        <f>I2968/86400+DATE(1970,1,1)</f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19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7">
        <f>IF(L2969&gt;0,E2969/L2969,0)</f>
        <v>80.225352112676063</v>
      </c>
      <c r="Q2969" t="s">
        <v>8317</v>
      </c>
      <c r="R2969" t="s">
        <v>8318</v>
      </c>
      <c r="S2969" s="11">
        <f>J2969/86400+DATE(1970,1,1)</f>
        <v>42042.197824074072</v>
      </c>
      <c r="T2969" s="11">
        <f>I2969/86400+DATE(1970,1,1)</f>
        <v>42072.156157407408</v>
      </c>
    </row>
    <row r="2970" spans="1:20" ht="45" x14ac:dyDescent="0.25">
      <c r="A2970">
        <v>2968</v>
      </c>
      <c r="B2970" s="1" t="s">
        <v>2968</v>
      </c>
      <c r="C2970" s="1" t="s">
        <v>7078</v>
      </c>
      <c r="D2970" s="19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7">
        <f>IF(L2970&gt;0,E2970/L2970,0)</f>
        <v>78.936170212765958</v>
      </c>
      <c r="Q2970" t="s">
        <v>8317</v>
      </c>
      <c r="R2970" t="s">
        <v>8318</v>
      </c>
      <c r="S2970" s="11">
        <f>J2970/86400+DATE(1970,1,1)</f>
        <v>42585.523842592593</v>
      </c>
      <c r="T2970" s="11">
        <f>I2970/86400+DATE(1970,1,1)</f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19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7">
        <f>IF(L2971&gt;0,E2971/L2971,0)</f>
        <v>95.588235294117652</v>
      </c>
      <c r="Q2971" t="s">
        <v>8317</v>
      </c>
      <c r="R2971" t="s">
        <v>8318</v>
      </c>
      <c r="S2971" s="11">
        <f>J2971/86400+DATE(1970,1,1)</f>
        <v>42097.786493055552</v>
      </c>
      <c r="T2971" s="11">
        <f>I2971/86400+DATE(1970,1,1)</f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19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7">
        <f>IF(L2972&gt;0,E2972/L2972,0)</f>
        <v>69.890109890109883</v>
      </c>
      <c r="Q2972" t="s">
        <v>8317</v>
      </c>
      <c r="R2972" t="s">
        <v>8318</v>
      </c>
      <c r="S2972" s="11">
        <f>J2972/86400+DATE(1970,1,1)</f>
        <v>41808.669571759259</v>
      </c>
      <c r="T2972" s="11">
        <f>I2972/86400+DATE(1970,1,1)</f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19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7">
        <f>IF(L2973&gt;0,E2973/L2973,0)</f>
        <v>74.534883720930239</v>
      </c>
      <c r="Q2973" t="s">
        <v>8317</v>
      </c>
      <c r="R2973" t="s">
        <v>8318</v>
      </c>
      <c r="S2973" s="11">
        <f>J2973/86400+DATE(1970,1,1)</f>
        <v>41852.658310185187</v>
      </c>
      <c r="T2973" s="11">
        <f>I2973/86400+DATE(1970,1,1)</f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19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7">
        <f>IF(L2974&gt;0,E2974/L2974,0)</f>
        <v>123.94117647058823</v>
      </c>
      <c r="Q2974" t="s">
        <v>8317</v>
      </c>
      <c r="R2974" t="s">
        <v>8318</v>
      </c>
      <c r="S2974" s="11">
        <f>J2974/86400+DATE(1970,1,1)</f>
        <v>42694.110185185185</v>
      </c>
      <c r="T2974" s="11">
        <f>I2974/86400+DATE(1970,1,1)</f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19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7">
        <f>IF(L2975&gt;0,E2975/L2975,0)</f>
        <v>264.84848484848487</v>
      </c>
      <c r="Q2975" t="s">
        <v>8317</v>
      </c>
      <c r="R2975" t="s">
        <v>8318</v>
      </c>
      <c r="S2975" s="11">
        <f>J2975/86400+DATE(1970,1,1)</f>
        <v>42341.818379629629</v>
      </c>
      <c r="T2975" s="11">
        <f>I2975/86400+DATE(1970,1,1)</f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19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7">
        <f>IF(L2976&gt;0,E2976/L2976,0)</f>
        <v>58.620689655172413</v>
      </c>
      <c r="Q2976" t="s">
        <v>8317</v>
      </c>
      <c r="R2976" t="s">
        <v>8318</v>
      </c>
      <c r="S2976" s="11">
        <f>J2976/86400+DATE(1970,1,1)</f>
        <v>41880.061006944445</v>
      </c>
      <c r="T2976" s="11">
        <f>I2976/86400+DATE(1970,1,1)</f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19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7">
        <f>IF(L2977&gt;0,E2977/L2977,0)</f>
        <v>70.884955752212392</v>
      </c>
      <c r="Q2977" t="s">
        <v>8317</v>
      </c>
      <c r="R2977" t="s">
        <v>8318</v>
      </c>
      <c r="S2977" s="11">
        <f>J2977/86400+DATE(1970,1,1)</f>
        <v>41941.683865740742</v>
      </c>
      <c r="T2977" s="11">
        <f>I2977/86400+DATE(1970,1,1)</f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19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7">
        <f>IF(L2978&gt;0,E2978/L2978,0)</f>
        <v>8.5714285714285712</v>
      </c>
      <c r="Q2978" t="s">
        <v>8317</v>
      </c>
      <c r="R2978" t="s">
        <v>8318</v>
      </c>
      <c r="S2978" s="11">
        <f>J2978/86400+DATE(1970,1,1)</f>
        <v>42425.730671296296</v>
      </c>
      <c r="T2978" s="11">
        <f>I2978/86400+DATE(1970,1,1)</f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19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7">
        <f>IF(L2979&gt;0,E2979/L2979,0)</f>
        <v>113.56666666666666</v>
      </c>
      <c r="Q2979" t="s">
        <v>8317</v>
      </c>
      <c r="R2979" t="s">
        <v>8318</v>
      </c>
      <c r="S2979" s="11">
        <f>J2979/86400+DATE(1970,1,1)</f>
        <v>42026.88118055556</v>
      </c>
      <c r="T2979" s="11">
        <f>I2979/86400+DATE(1970,1,1)</f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19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7">
        <f>IF(L2980&gt;0,E2980/L2980,0)</f>
        <v>60.6875</v>
      </c>
      <c r="Q2980" t="s">
        <v>8317</v>
      </c>
      <c r="R2980" t="s">
        <v>8318</v>
      </c>
      <c r="S2980" s="11">
        <f>J2980/86400+DATE(1970,1,1)</f>
        <v>41922.640590277777</v>
      </c>
      <c r="T2980" s="11">
        <f>I2980/86400+DATE(1970,1,1)</f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19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7">
        <f>IF(L2981&gt;0,E2981/L2981,0)</f>
        <v>110.21739130434783</v>
      </c>
      <c r="Q2981" t="s">
        <v>8317</v>
      </c>
      <c r="R2981" t="s">
        <v>8318</v>
      </c>
      <c r="S2981" s="11">
        <f>J2981/86400+DATE(1970,1,1)</f>
        <v>41993.824340277773</v>
      </c>
      <c r="T2981" s="11">
        <f>I2981/86400+DATE(1970,1,1)</f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19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7">
        <f>IF(L2982&gt;0,E2982/L2982,0)</f>
        <v>136.45833333333334</v>
      </c>
      <c r="Q2982" t="s">
        <v>8317</v>
      </c>
      <c r="R2982" t="s">
        <v>8318</v>
      </c>
      <c r="S2982" s="11">
        <f>J2982/86400+DATE(1970,1,1)</f>
        <v>42219.915856481486</v>
      </c>
      <c r="T2982" s="11">
        <f>I2982/86400+DATE(1970,1,1)</f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19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7">
        <f>IF(L2983&gt;0,E2983/L2983,0)</f>
        <v>53.164948453608247</v>
      </c>
      <c r="Q2983" t="s">
        <v>8317</v>
      </c>
      <c r="R2983" t="s">
        <v>8357</v>
      </c>
      <c r="S2983" s="11">
        <f>J2983/86400+DATE(1970,1,1)</f>
        <v>42225.559675925921</v>
      </c>
      <c r="T2983" s="11">
        <f>I2983/86400+DATE(1970,1,1)</f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19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7">
        <f>IF(L2984&gt;0,E2984/L2984,0)</f>
        <v>86.491525423728817</v>
      </c>
      <c r="Q2984" t="s">
        <v>8317</v>
      </c>
      <c r="R2984" t="s">
        <v>8357</v>
      </c>
      <c r="S2984" s="11">
        <f>J2984/86400+DATE(1970,1,1)</f>
        <v>42381.686840277776</v>
      </c>
      <c r="T2984" s="11">
        <f>I2984/86400+DATE(1970,1,1)</f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19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7">
        <f>IF(L2985&gt;0,E2985/L2985,0)</f>
        <v>155.23827397260274</v>
      </c>
      <c r="Q2985" t="s">
        <v>8317</v>
      </c>
      <c r="R2985" t="s">
        <v>8357</v>
      </c>
      <c r="S2985" s="11">
        <f>J2985/86400+DATE(1970,1,1)</f>
        <v>41894.632361111115</v>
      </c>
      <c r="T2985" s="11">
        <f>I2985/86400+DATE(1970,1,1)</f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19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7">
        <f>IF(L2986&gt;0,E2986/L2986,0)</f>
        <v>115.08256880733946</v>
      </c>
      <c r="Q2986" t="s">
        <v>8317</v>
      </c>
      <c r="R2986" t="s">
        <v>8357</v>
      </c>
      <c r="S2986" s="11">
        <f>J2986/86400+DATE(1970,1,1)</f>
        <v>42576.278715277775</v>
      </c>
      <c r="T2986" s="11">
        <f>I2986/86400+DATE(1970,1,1)</f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19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7">
        <f>IF(L2987&gt;0,E2987/L2987,0)</f>
        <v>109.5945945945946</v>
      </c>
      <c r="Q2987" t="s">
        <v>8317</v>
      </c>
      <c r="R2987" t="s">
        <v>8357</v>
      </c>
      <c r="S2987" s="11">
        <f>J2987/86400+DATE(1970,1,1)</f>
        <v>42654.973703703705</v>
      </c>
      <c r="T2987" s="11">
        <f>I2987/86400+DATE(1970,1,1)</f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19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7">
        <f>IF(L2988&gt;0,E2988/L2988,0)</f>
        <v>45.214285714285715</v>
      </c>
      <c r="Q2988" t="s">
        <v>8317</v>
      </c>
      <c r="R2988" t="s">
        <v>8357</v>
      </c>
      <c r="S2988" s="11">
        <f>J2988/86400+DATE(1970,1,1)</f>
        <v>42431.500069444446</v>
      </c>
      <c r="T2988" s="11">
        <f>I2988/86400+DATE(1970,1,1)</f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19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7">
        <f>IF(L2989&gt;0,E2989/L2989,0)</f>
        <v>104.15169811320754</v>
      </c>
      <c r="Q2989" t="s">
        <v>8317</v>
      </c>
      <c r="R2989" t="s">
        <v>8357</v>
      </c>
      <c r="S2989" s="11">
        <f>J2989/86400+DATE(1970,1,1)</f>
        <v>42627.307303240741</v>
      </c>
      <c r="T2989" s="11">
        <f>I2989/86400+DATE(1970,1,1)</f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19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7">
        <f>IF(L2990&gt;0,E2990/L2990,0)</f>
        <v>35.714285714285715</v>
      </c>
      <c r="Q2990" t="s">
        <v>8317</v>
      </c>
      <c r="R2990" t="s">
        <v>8357</v>
      </c>
      <c r="S2990" s="11">
        <f>J2990/86400+DATE(1970,1,1)</f>
        <v>42511.36204861111</v>
      </c>
      <c r="T2990" s="11">
        <f>I2990/86400+DATE(1970,1,1)</f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19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7">
        <f>IF(L2991&gt;0,E2991/L2991,0)</f>
        <v>96.997252747252745</v>
      </c>
      <c r="Q2991" t="s">
        <v>8317</v>
      </c>
      <c r="R2991" t="s">
        <v>8357</v>
      </c>
      <c r="S2991" s="11">
        <f>J2991/86400+DATE(1970,1,1)</f>
        <v>42337.02039351852</v>
      </c>
      <c r="T2991" s="11">
        <f>I2991/86400+DATE(1970,1,1)</f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19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7">
        <f>IF(L2992&gt;0,E2992/L2992,0)</f>
        <v>370.37037037037038</v>
      </c>
      <c r="Q2992" t="s">
        <v>8317</v>
      </c>
      <c r="R2992" t="s">
        <v>8357</v>
      </c>
      <c r="S2992" s="11">
        <f>J2992/86400+DATE(1970,1,1)</f>
        <v>42341.57430555555</v>
      </c>
      <c r="T2992" s="11">
        <f>I2992/86400+DATE(1970,1,1)</f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19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7">
        <f>IF(L2993&gt;0,E2993/L2993,0)</f>
        <v>94.408602150537632</v>
      </c>
      <c r="Q2993" t="s">
        <v>8317</v>
      </c>
      <c r="R2993" t="s">
        <v>8357</v>
      </c>
      <c r="S2993" s="11">
        <f>J2993/86400+DATE(1970,1,1)</f>
        <v>42740.837152777778</v>
      </c>
      <c r="T2993" s="11">
        <f>I2993/86400+DATE(1970,1,1)</f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19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7">
        <f>IF(L2994&gt;0,E2994/L2994,0)</f>
        <v>48.984375</v>
      </c>
      <c r="Q2994" t="s">
        <v>8317</v>
      </c>
      <c r="R2994" t="s">
        <v>8357</v>
      </c>
      <c r="S2994" s="11">
        <f>J2994/86400+DATE(1970,1,1)</f>
        <v>42622.767476851848</v>
      </c>
      <c r="T2994" s="11">
        <f>I2994/86400+DATE(1970,1,1)</f>
        <v>42652.767476851848</v>
      </c>
    </row>
    <row r="2995" spans="1:20" ht="30" x14ac:dyDescent="0.25">
      <c r="A2995">
        <v>2993</v>
      </c>
      <c r="B2995" s="1" t="s">
        <v>2993</v>
      </c>
      <c r="C2995" s="1" t="s">
        <v>7103</v>
      </c>
      <c r="D2995" s="19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7">
        <f>IF(L2995&gt;0,E2995/L2995,0)</f>
        <v>45.590909090909093</v>
      </c>
      <c r="Q2995" t="s">
        <v>8317</v>
      </c>
      <c r="R2995" t="s">
        <v>8357</v>
      </c>
      <c r="S2995" s="11">
        <f>J2995/86400+DATE(1970,1,1)</f>
        <v>42390.838738425926</v>
      </c>
      <c r="T2995" s="11">
        <f>I2995/86400+DATE(1970,1,1)</f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19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7">
        <f>IF(L2996&gt;0,E2996/L2996,0)</f>
        <v>23.275254237288134</v>
      </c>
      <c r="Q2996" t="s">
        <v>8317</v>
      </c>
      <c r="R2996" t="s">
        <v>8357</v>
      </c>
      <c r="S2996" s="11">
        <f>J2996/86400+DATE(1970,1,1)</f>
        <v>41885.478842592594</v>
      </c>
      <c r="T2996" s="11">
        <f>I2996/86400+DATE(1970,1,1)</f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19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7">
        <f>IF(L2997&gt;0,E2997/L2997,0)</f>
        <v>63.2289156626506</v>
      </c>
      <c r="Q2997" t="s">
        <v>8317</v>
      </c>
      <c r="R2997" t="s">
        <v>8357</v>
      </c>
      <c r="S2997" s="11">
        <f>J2997/86400+DATE(1970,1,1)</f>
        <v>42724.665173611109</v>
      </c>
      <c r="T2997" s="11">
        <f>I2997/86400+DATE(1970,1,1)</f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19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7">
        <f>IF(L2998&gt;0,E2998/L2998,0)</f>
        <v>153.5204081632653</v>
      </c>
      <c r="Q2998" t="s">
        <v>8317</v>
      </c>
      <c r="R2998" t="s">
        <v>8357</v>
      </c>
      <c r="S2998" s="11">
        <f>J2998/86400+DATE(1970,1,1)</f>
        <v>42090.912499999999</v>
      </c>
      <c r="T2998" s="11">
        <f>I2998/86400+DATE(1970,1,1)</f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19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7">
        <f>IF(L2999&gt;0,E2999/L2999,0)</f>
        <v>90.2</v>
      </c>
      <c r="Q2999" t="s">
        <v>8317</v>
      </c>
      <c r="R2999" t="s">
        <v>8357</v>
      </c>
      <c r="S2999" s="11">
        <f>J2999/86400+DATE(1970,1,1)</f>
        <v>42775.733715277776</v>
      </c>
      <c r="T2999" s="11">
        <f>I2999/86400+DATE(1970,1,1)</f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19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7">
        <f>IF(L3000&gt;0,E3000/L3000,0)</f>
        <v>118.97113163972287</v>
      </c>
      <c r="Q3000" t="s">
        <v>8317</v>
      </c>
      <c r="R3000" t="s">
        <v>8357</v>
      </c>
      <c r="S3000" s="11">
        <f>J3000/86400+DATE(1970,1,1)</f>
        <v>41778.193622685183</v>
      </c>
      <c r="T3000" s="11">
        <f>I3000/86400+DATE(1970,1,1)</f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19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7">
        <f>IF(L3001&gt;0,E3001/L3001,0)</f>
        <v>80.25</v>
      </c>
      <c r="Q3001" t="s">
        <v>8317</v>
      </c>
      <c r="R3001" t="s">
        <v>8357</v>
      </c>
      <c r="S3001" s="11">
        <f>J3001/86400+DATE(1970,1,1)</f>
        <v>42780.740277777775</v>
      </c>
      <c r="T3001" s="11">
        <f>I3001/86400+DATE(1970,1,1)</f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19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7">
        <f>IF(L3002&gt;0,E3002/L3002,0)</f>
        <v>62.5</v>
      </c>
      <c r="Q3002" t="s">
        <v>8317</v>
      </c>
      <c r="R3002" t="s">
        <v>8357</v>
      </c>
      <c r="S3002" s="11">
        <f>J3002/86400+DATE(1970,1,1)</f>
        <v>42752.827199074076</v>
      </c>
      <c r="T3002" s="11">
        <f>I3002/86400+DATE(1970,1,1)</f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19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7">
        <f>IF(L3003&gt;0,E3003/L3003,0)</f>
        <v>131.37719999999999</v>
      </c>
      <c r="Q3003" t="s">
        <v>8317</v>
      </c>
      <c r="R3003" t="s">
        <v>8357</v>
      </c>
      <c r="S3003" s="11">
        <f>J3003/86400+DATE(1970,1,1)</f>
        <v>42534.895625000005</v>
      </c>
      <c r="T3003" s="11">
        <f>I3003/86400+DATE(1970,1,1)</f>
        <v>42564.895625000005</v>
      </c>
    </row>
    <row r="3004" spans="1:20" ht="45" x14ac:dyDescent="0.25">
      <c r="A3004">
        <v>3002</v>
      </c>
      <c r="B3004" s="1" t="s">
        <v>3002</v>
      </c>
      <c r="C3004" s="1" t="s">
        <v>7112</v>
      </c>
      <c r="D3004" s="19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7">
        <f>IF(L3004&gt;0,E3004/L3004,0)</f>
        <v>73.032980769230775</v>
      </c>
      <c r="Q3004" t="s">
        <v>8317</v>
      </c>
      <c r="R3004" t="s">
        <v>8357</v>
      </c>
      <c r="S3004" s="11">
        <f>J3004/86400+DATE(1970,1,1)</f>
        <v>41239.83625</v>
      </c>
      <c r="T3004" s="11">
        <f>I3004/86400+DATE(1970,1,1)</f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19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7">
        <f>IF(L3005&gt;0,E3005/L3005,0)</f>
        <v>178.52941176470588</v>
      </c>
      <c r="Q3005" t="s">
        <v>8317</v>
      </c>
      <c r="R3005" t="s">
        <v>8357</v>
      </c>
      <c r="S3005" s="11">
        <f>J3005/86400+DATE(1970,1,1)</f>
        <v>42398.849259259259</v>
      </c>
      <c r="T3005" s="11">
        <f>I3005/86400+DATE(1970,1,1)</f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19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7">
        <f>IF(L3006&gt;0,E3006/L3006,0)</f>
        <v>162.90974729241879</v>
      </c>
      <c r="Q3006" t="s">
        <v>8317</v>
      </c>
      <c r="R3006" t="s">
        <v>8357</v>
      </c>
      <c r="S3006" s="11">
        <f>J3006/86400+DATE(1970,1,1)</f>
        <v>41928.881064814814</v>
      </c>
      <c r="T3006" s="11">
        <f>I3006/86400+DATE(1970,1,1)</f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19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7">
        <f>IF(L3007&gt;0,E3007/L3007,0)</f>
        <v>108.24237288135593</v>
      </c>
      <c r="Q3007" t="s">
        <v>8317</v>
      </c>
      <c r="R3007" t="s">
        <v>8357</v>
      </c>
      <c r="S3007" s="11">
        <f>J3007/86400+DATE(1970,1,1)</f>
        <v>41888.674826388888</v>
      </c>
      <c r="T3007" s="11">
        <f>I3007/86400+DATE(1970,1,1)</f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19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7">
        <f>IF(L3008&gt;0,E3008/L3008,0)</f>
        <v>88.865979381443296</v>
      </c>
      <c r="Q3008" t="s">
        <v>8317</v>
      </c>
      <c r="R3008" t="s">
        <v>8357</v>
      </c>
      <c r="S3008" s="11">
        <f>J3008/86400+DATE(1970,1,1)</f>
        <v>41957.756840277776</v>
      </c>
      <c r="T3008" s="11">
        <f>I3008/86400+DATE(1970,1,1)</f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19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7">
        <f>IF(L3009&gt;0,E3009/L3009,0)</f>
        <v>54</v>
      </c>
      <c r="Q3009" t="s">
        <v>8317</v>
      </c>
      <c r="R3009" t="s">
        <v>8357</v>
      </c>
      <c r="S3009" s="11">
        <f>J3009/86400+DATE(1970,1,1)</f>
        <v>42098.216238425928</v>
      </c>
      <c r="T3009" s="11">
        <f>I3009/86400+DATE(1970,1,1)</f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19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7">
        <f>IF(L3010&gt;0,E3010/L3010,0)</f>
        <v>116.73076923076923</v>
      </c>
      <c r="Q3010" t="s">
        <v>8317</v>
      </c>
      <c r="R3010" t="s">
        <v>8357</v>
      </c>
      <c r="S3010" s="11">
        <f>J3010/86400+DATE(1970,1,1)</f>
        <v>42360.212025462963</v>
      </c>
      <c r="T3010" s="11">
        <f>I3010/86400+DATE(1970,1,1)</f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19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7">
        <f>IF(L3011&gt;0,E3011/L3011,0)</f>
        <v>233.8984375</v>
      </c>
      <c r="Q3011" t="s">
        <v>8317</v>
      </c>
      <c r="R3011" t="s">
        <v>8357</v>
      </c>
      <c r="S3011" s="11">
        <f>J3011/86400+DATE(1970,1,1)</f>
        <v>41939.569907407407</v>
      </c>
      <c r="T3011" s="11">
        <f>I3011/86400+DATE(1970,1,1)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19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7">
        <f>IF(L3012&gt;0,E3012/L3012,0)</f>
        <v>158</v>
      </c>
      <c r="Q3012" t="s">
        <v>8317</v>
      </c>
      <c r="R3012" t="s">
        <v>8357</v>
      </c>
      <c r="S3012" s="11">
        <f>J3012/86400+DATE(1970,1,1)</f>
        <v>41996.832395833335</v>
      </c>
      <c r="T3012" s="11">
        <f>I3012/86400+DATE(1970,1,1)</f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19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7">
        <f>IF(L3013&gt;0,E3013/L3013,0)</f>
        <v>14.84</v>
      </c>
      <c r="Q3013" t="s">
        <v>8317</v>
      </c>
      <c r="R3013" t="s">
        <v>8357</v>
      </c>
      <c r="S3013" s="11">
        <f>J3013/86400+DATE(1970,1,1)</f>
        <v>42334.468935185185</v>
      </c>
      <c r="T3013" s="11">
        <f>I3013/86400+DATE(1970,1,1)</f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19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7">
        <f>IF(L3014&gt;0,E3014/L3014,0)</f>
        <v>85.181818181818187</v>
      </c>
      <c r="Q3014" t="s">
        <v>8317</v>
      </c>
      <c r="R3014" t="s">
        <v>8357</v>
      </c>
      <c r="S3014" s="11">
        <f>J3014/86400+DATE(1970,1,1)</f>
        <v>42024.702893518523</v>
      </c>
      <c r="T3014" s="11">
        <f>I3014/86400+DATE(1970,1,1)</f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19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7">
        <f>IF(L3015&gt;0,E3015/L3015,0)</f>
        <v>146.69158878504672</v>
      </c>
      <c r="Q3015" t="s">
        <v>8317</v>
      </c>
      <c r="R3015" t="s">
        <v>8357</v>
      </c>
      <c r="S3015" s="11">
        <f>J3015/86400+DATE(1970,1,1)</f>
        <v>42146.836215277777</v>
      </c>
      <c r="T3015" s="11">
        <f>I3015/86400+DATE(1970,1,1)</f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19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7">
        <f>IF(L3016&gt;0,E3016/L3016,0)</f>
        <v>50.764811490125673</v>
      </c>
      <c r="Q3016" t="s">
        <v>8317</v>
      </c>
      <c r="R3016" t="s">
        <v>8357</v>
      </c>
      <c r="S3016" s="11">
        <f>J3016/86400+DATE(1970,1,1)</f>
        <v>41920.123611111107</v>
      </c>
      <c r="T3016" s="11">
        <f>I3016/86400+DATE(1970,1,1)</f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19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7">
        <f>IF(L3017&gt;0,E3017/L3017,0)</f>
        <v>87.7</v>
      </c>
      <c r="Q3017" t="s">
        <v>8317</v>
      </c>
      <c r="R3017" t="s">
        <v>8357</v>
      </c>
      <c r="S3017" s="11">
        <f>J3017/86400+DATE(1970,1,1)</f>
        <v>41785.72729166667</v>
      </c>
      <c r="T3017" s="11">
        <f>I3017/86400+DATE(1970,1,1)</f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19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7">
        <f>IF(L3018&gt;0,E3018/L3018,0)</f>
        <v>242.27777777777777</v>
      </c>
      <c r="Q3018" t="s">
        <v>8317</v>
      </c>
      <c r="R3018" t="s">
        <v>8357</v>
      </c>
      <c r="S3018" s="11">
        <f>J3018/86400+DATE(1970,1,1)</f>
        <v>41778.548055555555</v>
      </c>
      <c r="T3018" s="11">
        <f>I3018/86400+DATE(1970,1,1)</f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19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7">
        <f>IF(L3019&gt;0,E3019/L3019,0)</f>
        <v>146.44654088050314</v>
      </c>
      <c r="Q3019" t="s">
        <v>8317</v>
      </c>
      <c r="R3019" t="s">
        <v>8357</v>
      </c>
      <c r="S3019" s="11">
        <f>J3019/86400+DATE(1970,1,1)</f>
        <v>41841.850034722222</v>
      </c>
      <c r="T3019" s="11">
        <f>I3019/86400+DATE(1970,1,1)</f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19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7">
        <f>IF(L3020&gt;0,E3020/L3020,0)</f>
        <v>103.17073170731707</v>
      </c>
      <c r="Q3020" t="s">
        <v>8317</v>
      </c>
      <c r="R3020" t="s">
        <v>8357</v>
      </c>
      <c r="S3020" s="11">
        <f>J3020/86400+DATE(1970,1,1)</f>
        <v>42163.298333333332</v>
      </c>
      <c r="T3020" s="11">
        <f>I3020/86400+DATE(1970,1,1)</f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19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7">
        <f>IF(L3021&gt;0,E3021/L3021,0)</f>
        <v>80.464601769911511</v>
      </c>
      <c r="Q3021" t="s">
        <v>8317</v>
      </c>
      <c r="R3021" t="s">
        <v>8357</v>
      </c>
      <c r="S3021" s="11">
        <f>J3021/86400+DATE(1970,1,1)</f>
        <v>41758.833564814813</v>
      </c>
      <c r="T3021" s="11">
        <f>I3021/86400+DATE(1970,1,1)</f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19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7">
        <f>IF(L3022&gt;0,E3022/L3022,0)</f>
        <v>234.66666666666666</v>
      </c>
      <c r="Q3022" t="s">
        <v>8317</v>
      </c>
      <c r="R3022" t="s">
        <v>8357</v>
      </c>
      <c r="S3022" s="11">
        <f>J3022/86400+DATE(1970,1,1)</f>
        <v>42170.846446759257</v>
      </c>
      <c r="T3022" s="11">
        <f>I3022/86400+DATE(1970,1,1)</f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19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7">
        <f>IF(L3023&gt;0,E3023/L3023,0)</f>
        <v>50.689320388349515</v>
      </c>
      <c r="Q3023" t="s">
        <v>8317</v>
      </c>
      <c r="R3023" t="s">
        <v>8357</v>
      </c>
      <c r="S3023" s="11">
        <f>J3023/86400+DATE(1970,1,1)</f>
        <v>42660.618854166663</v>
      </c>
      <c r="T3023" s="11">
        <f>I3023/86400+DATE(1970,1,1)</f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19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7">
        <f>IF(L3024&gt;0,E3024/L3024,0)</f>
        <v>162.70967741935485</v>
      </c>
      <c r="Q3024" t="s">
        <v>8317</v>
      </c>
      <c r="R3024" t="s">
        <v>8357</v>
      </c>
      <c r="S3024" s="11">
        <f>J3024/86400+DATE(1970,1,1)</f>
        <v>42564.95380787037</v>
      </c>
      <c r="T3024" s="11">
        <f>I3024/86400+DATE(1970,1,1)</f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19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7">
        <f>IF(L3025&gt;0,E3025/L3025,0)</f>
        <v>120.16666666666667</v>
      </c>
      <c r="Q3025" t="s">
        <v>8317</v>
      </c>
      <c r="R3025" t="s">
        <v>8357</v>
      </c>
      <c r="S3025" s="11">
        <f>J3025/86400+DATE(1970,1,1)</f>
        <v>42121.675763888888</v>
      </c>
      <c r="T3025" s="11">
        <f>I3025/86400+DATE(1970,1,1)</f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19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7">
        <f>IF(L3026&gt;0,E3026/L3026,0)</f>
        <v>67.697802197802204</v>
      </c>
      <c r="Q3026" t="s">
        <v>8317</v>
      </c>
      <c r="R3026" t="s">
        <v>8357</v>
      </c>
      <c r="S3026" s="11">
        <f>J3026/86400+DATE(1970,1,1)</f>
        <v>41158.993923611109</v>
      </c>
      <c r="T3026" s="11">
        <f>I3026/86400+DATE(1970,1,1)</f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19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7">
        <f>IF(L3027&gt;0,E3027/L3027,0)</f>
        <v>52.103448275862071</v>
      </c>
      <c r="Q3027" t="s">
        <v>8317</v>
      </c>
      <c r="R3027" t="s">
        <v>8357</v>
      </c>
      <c r="S3027" s="11">
        <f>J3027/86400+DATE(1970,1,1)</f>
        <v>41761.509409722225</v>
      </c>
      <c r="T3027" s="11">
        <f>I3027/86400+DATE(1970,1,1)</f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19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7">
        <f>IF(L3028&gt;0,E3028/L3028,0)</f>
        <v>51.6</v>
      </c>
      <c r="Q3028" t="s">
        <v>8317</v>
      </c>
      <c r="R3028" t="s">
        <v>8357</v>
      </c>
      <c r="S3028" s="11">
        <f>J3028/86400+DATE(1970,1,1)</f>
        <v>42783.459398148145</v>
      </c>
      <c r="T3028" s="11">
        <f>I3028/86400+DATE(1970,1,1)</f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19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7">
        <f>IF(L3029&gt;0,E3029/L3029,0)</f>
        <v>164.3</v>
      </c>
      <c r="Q3029" t="s">
        <v>8317</v>
      </c>
      <c r="R3029" t="s">
        <v>8357</v>
      </c>
      <c r="S3029" s="11">
        <f>J3029/86400+DATE(1970,1,1)</f>
        <v>42053.704293981486</v>
      </c>
      <c r="T3029" s="11">
        <f>I3029/86400+DATE(1970,1,1)</f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19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7">
        <f>IF(L3030&gt;0,E3030/L3030,0)</f>
        <v>84.858585858585855</v>
      </c>
      <c r="Q3030" t="s">
        <v>8317</v>
      </c>
      <c r="R3030" t="s">
        <v>8357</v>
      </c>
      <c r="S3030" s="11">
        <f>J3030/86400+DATE(1970,1,1)</f>
        <v>42567.264178240745</v>
      </c>
      <c r="T3030" s="11">
        <f>I3030/86400+DATE(1970,1,1)</f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19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7">
        <f>IF(L3031&gt;0,E3031/L3031,0)</f>
        <v>94.548850574712645</v>
      </c>
      <c r="Q3031" t="s">
        <v>8317</v>
      </c>
      <c r="R3031" t="s">
        <v>8357</v>
      </c>
      <c r="S3031" s="11">
        <f>J3031/86400+DATE(1970,1,1)</f>
        <v>41932.708877314813</v>
      </c>
      <c r="T3031" s="11">
        <f>I3031/86400+DATE(1970,1,1)</f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19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7">
        <f>IF(L3032&gt;0,E3032/L3032,0)</f>
        <v>45.536585365853661</v>
      </c>
      <c r="Q3032" t="s">
        <v>8317</v>
      </c>
      <c r="R3032" t="s">
        <v>8357</v>
      </c>
      <c r="S3032" s="11">
        <f>J3032/86400+DATE(1970,1,1)</f>
        <v>42233.747349537036</v>
      </c>
      <c r="T3032" s="11">
        <f>I3032/86400+DATE(1970,1,1)</f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19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7">
        <f>IF(L3033&gt;0,E3033/L3033,0)</f>
        <v>51.724137931034484</v>
      </c>
      <c r="Q3033" t="s">
        <v>8317</v>
      </c>
      <c r="R3033" t="s">
        <v>8357</v>
      </c>
      <c r="S3033" s="11">
        <f>J3033/86400+DATE(1970,1,1)</f>
        <v>42597.882488425923</v>
      </c>
      <c r="T3033" s="11">
        <f>I3033/86400+DATE(1970,1,1)</f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19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7">
        <f>IF(L3034&gt;0,E3034/L3034,0)</f>
        <v>50.88</v>
      </c>
      <c r="Q3034" t="s">
        <v>8317</v>
      </c>
      <c r="R3034" t="s">
        <v>8357</v>
      </c>
      <c r="S3034" s="11">
        <f>J3034/86400+DATE(1970,1,1)</f>
        <v>42228.044664351852</v>
      </c>
      <c r="T3034" s="11">
        <f>I3034/86400+DATE(1970,1,1)</f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19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7">
        <f>IF(L3035&gt;0,E3035/L3035,0)</f>
        <v>191.13043478260869</v>
      </c>
      <c r="Q3035" t="s">
        <v>8317</v>
      </c>
      <c r="R3035" t="s">
        <v>8357</v>
      </c>
      <c r="S3035" s="11">
        <f>J3035/86400+DATE(1970,1,1)</f>
        <v>42570.110243055555</v>
      </c>
      <c r="T3035" s="11">
        <f>I3035/86400+DATE(1970,1,1)</f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19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7">
        <f>IF(L3036&gt;0,E3036/L3036,0)</f>
        <v>89.314285714285717</v>
      </c>
      <c r="Q3036" t="s">
        <v>8317</v>
      </c>
      <c r="R3036" t="s">
        <v>8357</v>
      </c>
      <c r="S3036" s="11">
        <f>J3036/86400+DATE(1970,1,1)</f>
        <v>42644.535358796296</v>
      </c>
      <c r="T3036" s="11">
        <f>I3036/86400+DATE(1970,1,1)</f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19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7">
        <f>IF(L3037&gt;0,E3037/L3037,0)</f>
        <v>88.588631921824103</v>
      </c>
      <c r="Q3037" t="s">
        <v>8317</v>
      </c>
      <c r="R3037" t="s">
        <v>8357</v>
      </c>
      <c r="S3037" s="11">
        <f>J3037/86400+DATE(1970,1,1)</f>
        <v>41368.560289351852</v>
      </c>
      <c r="T3037" s="11">
        <f>I3037/86400+DATE(1970,1,1)</f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19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7">
        <f>IF(L3038&gt;0,E3038/L3038,0)</f>
        <v>96.300911854103347</v>
      </c>
      <c r="Q3038" t="s">
        <v>8317</v>
      </c>
      <c r="R3038" t="s">
        <v>8357</v>
      </c>
      <c r="S3038" s="11">
        <f>J3038/86400+DATE(1970,1,1)</f>
        <v>41466.785231481481</v>
      </c>
      <c r="T3038" s="11">
        <f>I3038/86400+DATE(1970,1,1)</f>
        <v>41502.499305555553</v>
      </c>
    </row>
    <row r="3039" spans="1:20" ht="75" x14ac:dyDescent="0.25">
      <c r="A3039">
        <v>3037</v>
      </c>
      <c r="B3039" s="1" t="s">
        <v>3037</v>
      </c>
      <c r="C3039" s="1" t="s">
        <v>7147</v>
      </c>
      <c r="D3039" s="19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7">
        <f>IF(L3039&gt;0,E3039/L3039,0)</f>
        <v>33.3125</v>
      </c>
      <c r="Q3039" t="s">
        <v>8317</v>
      </c>
      <c r="R3039" t="s">
        <v>8357</v>
      </c>
      <c r="S3039" s="11">
        <f>J3039/86400+DATE(1970,1,1)</f>
        <v>40378.893206018518</v>
      </c>
      <c r="T3039" s="11">
        <f>I3039/86400+DATE(1970,1,1)</f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19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7">
        <f>IF(L3040&gt;0,E3040/L3040,0)</f>
        <v>37.222222222222221</v>
      </c>
      <c r="Q3040" t="s">
        <v>8317</v>
      </c>
      <c r="R3040" t="s">
        <v>8357</v>
      </c>
      <c r="S3040" s="11">
        <f>J3040/86400+DATE(1970,1,1)</f>
        <v>42373.252280092594</v>
      </c>
      <c r="T3040" s="11">
        <f>I3040/86400+DATE(1970,1,1)</f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19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7">
        <f>IF(L3041&gt;0,E3041/L3041,0)</f>
        <v>92.130423728813554</v>
      </c>
      <c r="Q3041" t="s">
        <v>8317</v>
      </c>
      <c r="R3041" t="s">
        <v>8357</v>
      </c>
      <c r="S3041" s="11">
        <f>J3041/86400+DATE(1970,1,1)</f>
        <v>41610.794421296298</v>
      </c>
      <c r="T3041" s="11">
        <f>I3041/86400+DATE(1970,1,1)</f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19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7">
        <f>IF(L3042&gt;0,E3042/L3042,0)</f>
        <v>76.785714285714292</v>
      </c>
      <c r="Q3042" t="s">
        <v>8317</v>
      </c>
      <c r="R3042" t="s">
        <v>8357</v>
      </c>
      <c r="S3042" s="11">
        <f>J3042/86400+DATE(1970,1,1)</f>
        <v>42177.791909722218</v>
      </c>
      <c r="T3042" s="11">
        <f>I3042/86400+DATE(1970,1,1)</f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19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7">
        <f>IF(L3043&gt;0,E3043/L3043,0)</f>
        <v>96.526315789473685</v>
      </c>
      <c r="Q3043" t="s">
        <v>8317</v>
      </c>
      <c r="R3043" t="s">
        <v>8357</v>
      </c>
      <c r="S3043" s="11">
        <f>J3043/86400+DATE(1970,1,1)</f>
        <v>42359.868611111116</v>
      </c>
      <c r="T3043" s="11">
        <f>I3043/86400+DATE(1970,1,1)</f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19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7">
        <f>IF(L3044&gt;0,E3044/L3044,0)</f>
        <v>51.891891891891895</v>
      </c>
      <c r="Q3044" t="s">
        <v>8317</v>
      </c>
      <c r="R3044" t="s">
        <v>8357</v>
      </c>
      <c r="S3044" s="11">
        <f>J3044/86400+DATE(1970,1,1)</f>
        <v>42253.688043981485</v>
      </c>
      <c r="T3044" s="11">
        <f>I3044/86400+DATE(1970,1,1)</f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19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7">
        <f>IF(L3045&gt;0,E3045/L3045,0)</f>
        <v>128.9140625</v>
      </c>
      <c r="Q3045" t="s">
        <v>8317</v>
      </c>
      <c r="R3045" t="s">
        <v>8357</v>
      </c>
      <c r="S3045" s="11">
        <f>J3045/86400+DATE(1970,1,1)</f>
        <v>42083.070590277777</v>
      </c>
      <c r="T3045" s="11">
        <f>I3045/86400+DATE(1970,1,1)</f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19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7">
        <f>IF(L3046&gt;0,E3046/L3046,0)</f>
        <v>84.108974358974365</v>
      </c>
      <c r="Q3046" t="s">
        <v>8317</v>
      </c>
      <c r="R3046" t="s">
        <v>8357</v>
      </c>
      <c r="S3046" s="11">
        <f>J3046/86400+DATE(1970,1,1)</f>
        <v>42387.7268287037</v>
      </c>
      <c r="T3046" s="11">
        <f>I3046/86400+DATE(1970,1,1)</f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19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7">
        <f>IF(L3047&gt;0,E3047/L3047,0)</f>
        <v>82.941562500000003</v>
      </c>
      <c r="Q3047" t="s">
        <v>8317</v>
      </c>
      <c r="R3047" t="s">
        <v>8357</v>
      </c>
      <c r="S3047" s="11">
        <f>J3047/86400+DATE(1970,1,1)</f>
        <v>41843.155729166669</v>
      </c>
      <c r="T3047" s="11">
        <f>I3047/86400+DATE(1970,1,1)</f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19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7">
        <f>IF(L3048&gt;0,E3048/L3048,0)</f>
        <v>259.94827586206895</v>
      </c>
      <c r="Q3048" t="s">
        <v>8317</v>
      </c>
      <c r="R3048" t="s">
        <v>8357</v>
      </c>
      <c r="S3048" s="11">
        <f>J3048/86400+DATE(1970,1,1)</f>
        <v>41862.803078703706</v>
      </c>
      <c r="T3048" s="11">
        <f>I3048/86400+DATE(1970,1,1)</f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19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7">
        <f>IF(L3049&gt;0,E3049/L3049,0)</f>
        <v>37.25</v>
      </c>
      <c r="Q3049" t="s">
        <v>8317</v>
      </c>
      <c r="R3049" t="s">
        <v>8357</v>
      </c>
      <c r="S3049" s="11">
        <f>J3049/86400+DATE(1970,1,1)</f>
        <v>42443.989050925928</v>
      </c>
      <c r="T3049" s="11">
        <f>I3049/86400+DATE(1970,1,1)</f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19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7">
        <f>IF(L3050&gt;0,E3050/L3050,0)</f>
        <v>177.02127659574469</v>
      </c>
      <c r="Q3050" t="s">
        <v>8317</v>
      </c>
      <c r="R3050" t="s">
        <v>8357</v>
      </c>
      <c r="S3050" s="11">
        <f>J3050/86400+DATE(1970,1,1)</f>
        <v>41975.901180555556</v>
      </c>
      <c r="T3050" s="11">
        <f>I3050/86400+DATE(1970,1,1)</f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19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7">
        <f>IF(L3051&gt;0,E3051/L3051,0)</f>
        <v>74.074074074074076</v>
      </c>
      <c r="Q3051" t="s">
        <v>8317</v>
      </c>
      <c r="R3051" t="s">
        <v>8357</v>
      </c>
      <c r="S3051" s="11">
        <f>J3051/86400+DATE(1970,1,1)</f>
        <v>42139.014525462961</v>
      </c>
      <c r="T3051" s="11">
        <f>I3051/86400+DATE(1970,1,1)</f>
        <v>42169.014525462961</v>
      </c>
    </row>
    <row r="3052" spans="1:20" ht="45" x14ac:dyDescent="0.25">
      <c r="A3052">
        <v>3050</v>
      </c>
      <c r="B3052" s="1" t="s">
        <v>3050</v>
      </c>
      <c r="C3052" s="1" t="s">
        <v>7160</v>
      </c>
      <c r="D3052" s="19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7">
        <f>IF(L3052&gt;0,E3052/L3052,0)</f>
        <v>70.666666666666671</v>
      </c>
      <c r="Q3052" t="s">
        <v>8317</v>
      </c>
      <c r="R3052" t="s">
        <v>8357</v>
      </c>
      <c r="S3052" s="11">
        <f>J3052/86400+DATE(1970,1,1)</f>
        <v>42465.16851851852</v>
      </c>
      <c r="T3052" s="11">
        <f>I3052/86400+DATE(1970,1,1)</f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19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7">
        <f>IF(L3053&gt;0,E3053/L3053,0)</f>
        <v>23.62857142857143</v>
      </c>
      <c r="Q3053" t="s">
        <v>8317</v>
      </c>
      <c r="R3053" t="s">
        <v>8357</v>
      </c>
      <c r="S3053" s="11">
        <f>J3053/86400+DATE(1970,1,1)</f>
        <v>42744.416030092594</v>
      </c>
      <c r="T3053" s="11">
        <f>I3053/86400+DATE(1970,1,1)</f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19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7">
        <f>IF(L3054&gt;0,E3054/L3054,0)</f>
        <v>37.5</v>
      </c>
      <c r="Q3054" t="s">
        <v>8317</v>
      </c>
      <c r="R3054" t="s">
        <v>8357</v>
      </c>
      <c r="S3054" s="11">
        <f>J3054/86400+DATE(1970,1,1)</f>
        <v>42122.670069444444</v>
      </c>
      <c r="T3054" s="11">
        <f>I3054/86400+DATE(1970,1,1)</f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19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7">
        <f>IF(L3055&gt;0,E3055/L3055,0)</f>
        <v>13.333333333333334</v>
      </c>
      <c r="Q3055" t="s">
        <v>8317</v>
      </c>
      <c r="R3055" t="s">
        <v>8357</v>
      </c>
      <c r="S3055" s="11">
        <f>J3055/86400+DATE(1970,1,1)</f>
        <v>41862.761724537035</v>
      </c>
      <c r="T3055" s="11">
        <f>I3055/86400+DATE(1970,1,1)</f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19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7">
        <f>IF(L3056&gt;0,E3056/L3056,0)</f>
        <v>0</v>
      </c>
      <c r="Q3056" t="s">
        <v>8317</v>
      </c>
      <c r="R3056" t="s">
        <v>8357</v>
      </c>
      <c r="S3056" s="11">
        <f>J3056/86400+DATE(1970,1,1)</f>
        <v>42027.832800925928</v>
      </c>
      <c r="T3056" s="11">
        <f>I3056/86400+DATE(1970,1,1)</f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19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7">
        <f>IF(L3057&gt;0,E3057/L3057,0)</f>
        <v>1</v>
      </c>
      <c r="Q3057" t="s">
        <v>8317</v>
      </c>
      <c r="R3057" t="s">
        <v>8357</v>
      </c>
      <c r="S3057" s="11">
        <f>J3057/86400+DATE(1970,1,1)</f>
        <v>41953.95821759259</v>
      </c>
      <c r="T3057" s="11">
        <f>I3057/86400+DATE(1970,1,1)</f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19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7">
        <f>IF(L3058&gt;0,E3058/L3058,0)</f>
        <v>0</v>
      </c>
      <c r="Q3058" t="s">
        <v>8317</v>
      </c>
      <c r="R3058" t="s">
        <v>8357</v>
      </c>
      <c r="S3058" s="11">
        <f>J3058/86400+DATE(1970,1,1)</f>
        <v>41851.636388888888</v>
      </c>
      <c r="T3058" s="11">
        <f>I3058/86400+DATE(1970,1,1)</f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19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7">
        <f>IF(L3059&gt;0,E3059/L3059,0)</f>
        <v>0</v>
      </c>
      <c r="Q3059" t="s">
        <v>8317</v>
      </c>
      <c r="R3059" t="s">
        <v>8357</v>
      </c>
      <c r="S3059" s="11">
        <f>J3059/86400+DATE(1970,1,1)</f>
        <v>42433.650590277779</v>
      </c>
      <c r="T3059" s="11">
        <f>I3059/86400+DATE(1970,1,1)</f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19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7">
        <f>IF(L3060&gt;0,E3060/L3060,0)</f>
        <v>1</v>
      </c>
      <c r="Q3060" t="s">
        <v>8317</v>
      </c>
      <c r="R3060" t="s">
        <v>8357</v>
      </c>
      <c r="S3060" s="11">
        <f>J3060/86400+DATE(1970,1,1)</f>
        <v>42460.374305555553</v>
      </c>
      <c r="T3060" s="11">
        <f>I3060/86400+DATE(1970,1,1)</f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19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7">
        <f>IF(L3061&gt;0,E3061/L3061,0)</f>
        <v>41</v>
      </c>
      <c r="Q3061" t="s">
        <v>8317</v>
      </c>
      <c r="R3061" t="s">
        <v>8357</v>
      </c>
      <c r="S3061" s="11">
        <f>J3061/86400+DATE(1970,1,1)</f>
        <v>41829.935717592591</v>
      </c>
      <c r="T3061" s="11">
        <f>I3061/86400+DATE(1970,1,1)</f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19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7">
        <f>IF(L3062&gt;0,E3062/L3062,0)</f>
        <v>55.833333333333336</v>
      </c>
      <c r="Q3062" t="s">
        <v>8317</v>
      </c>
      <c r="R3062" t="s">
        <v>8357</v>
      </c>
      <c r="S3062" s="11">
        <f>J3062/86400+DATE(1970,1,1)</f>
        <v>42245.274699074071</v>
      </c>
      <c r="T3062" s="11">
        <f>I3062/86400+DATE(1970,1,1)</f>
        <v>42275.274699074071</v>
      </c>
    </row>
    <row r="3063" spans="1:20" ht="30" x14ac:dyDescent="0.25">
      <c r="A3063">
        <v>3061</v>
      </c>
      <c r="B3063" s="1" t="s">
        <v>3061</v>
      </c>
      <c r="C3063" s="1" t="s">
        <v>7171</v>
      </c>
      <c r="D3063" s="19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7">
        <f>IF(L3063&gt;0,E3063/L3063,0)</f>
        <v>0</v>
      </c>
      <c r="Q3063" t="s">
        <v>8317</v>
      </c>
      <c r="R3063" t="s">
        <v>8357</v>
      </c>
      <c r="S3063" s="11">
        <f>J3063/86400+DATE(1970,1,1)</f>
        <v>41834.784120370372</v>
      </c>
      <c r="T3063" s="11">
        <f>I3063/86400+DATE(1970,1,1)</f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19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7">
        <f>IF(L3064&gt;0,E3064/L3064,0)</f>
        <v>99.761194029850742</v>
      </c>
      <c r="Q3064" t="s">
        <v>8317</v>
      </c>
      <c r="R3064" t="s">
        <v>8357</v>
      </c>
      <c r="S3064" s="11">
        <f>J3064/86400+DATE(1970,1,1)</f>
        <v>42248.535787037035</v>
      </c>
      <c r="T3064" s="11">
        <f>I3064/86400+DATE(1970,1,1)</f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19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7">
        <f>IF(L3065&gt;0,E3065/L3065,0)</f>
        <v>25.521739130434781</v>
      </c>
      <c r="Q3065" t="s">
        <v>8317</v>
      </c>
      <c r="R3065" t="s">
        <v>8357</v>
      </c>
      <c r="S3065" s="11">
        <f>J3065/86400+DATE(1970,1,1)</f>
        <v>42630.922893518524</v>
      </c>
      <c r="T3065" s="11">
        <f>I3065/86400+DATE(1970,1,1)</f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19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7">
        <f>IF(L3066&gt;0,E3066/L3066,0)</f>
        <v>117.65277777777777</v>
      </c>
      <c r="Q3066" t="s">
        <v>8317</v>
      </c>
      <c r="R3066" t="s">
        <v>8357</v>
      </c>
      <c r="S3066" s="11">
        <f>J3066/86400+DATE(1970,1,1)</f>
        <v>42299.130162037036</v>
      </c>
      <c r="T3066" s="11">
        <f>I3066/86400+DATE(1970,1,1)</f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19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7">
        <f>IF(L3067&gt;0,E3067/L3067,0)</f>
        <v>5</v>
      </c>
      <c r="Q3067" t="s">
        <v>8317</v>
      </c>
      <c r="R3067" t="s">
        <v>8357</v>
      </c>
      <c r="S3067" s="11">
        <f>J3067/86400+DATE(1970,1,1)</f>
        <v>41825.055231481485</v>
      </c>
      <c r="T3067" s="11">
        <f>I3067/86400+DATE(1970,1,1)</f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19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7">
        <f>IF(L3068&gt;0,E3068/L3068,0)</f>
        <v>2796.6666666666665</v>
      </c>
      <c r="Q3068" t="s">
        <v>8317</v>
      </c>
      <c r="R3068" t="s">
        <v>8357</v>
      </c>
      <c r="S3068" s="11">
        <f>J3068/86400+DATE(1970,1,1)</f>
        <v>42531.228437500002</v>
      </c>
      <c r="T3068" s="11">
        <f>I3068/86400+DATE(1970,1,1)</f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19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7">
        <f>IF(L3069&gt;0,E3069/L3069,0)</f>
        <v>200</v>
      </c>
      <c r="Q3069" t="s">
        <v>8317</v>
      </c>
      <c r="R3069" t="s">
        <v>8357</v>
      </c>
      <c r="S3069" s="11">
        <f>J3069/86400+DATE(1970,1,1)</f>
        <v>42226.938414351855</v>
      </c>
      <c r="T3069" s="11">
        <f>I3069/86400+DATE(1970,1,1)</f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19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7">
        <f>IF(L3070&gt;0,E3070/L3070,0)</f>
        <v>87.5</v>
      </c>
      <c r="Q3070" t="s">
        <v>8317</v>
      </c>
      <c r="R3070" t="s">
        <v>8357</v>
      </c>
      <c r="S3070" s="11">
        <f>J3070/86400+DATE(1970,1,1)</f>
        <v>42263.691574074073</v>
      </c>
      <c r="T3070" s="11">
        <f>I3070/86400+DATE(1970,1,1)</f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19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7">
        <f>IF(L3071&gt;0,E3071/L3071,0)</f>
        <v>20.142857142857142</v>
      </c>
      <c r="Q3071" t="s">
        <v>8317</v>
      </c>
      <c r="R3071" t="s">
        <v>8357</v>
      </c>
      <c r="S3071" s="11">
        <f>J3071/86400+DATE(1970,1,1)</f>
        <v>41957.833726851852</v>
      </c>
      <c r="T3071" s="11">
        <f>I3071/86400+DATE(1970,1,1)</f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19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7">
        <f>IF(L3072&gt;0,E3072/L3072,0)</f>
        <v>20.875</v>
      </c>
      <c r="Q3072" t="s">
        <v>8317</v>
      </c>
      <c r="R3072" t="s">
        <v>8357</v>
      </c>
      <c r="S3072" s="11">
        <f>J3072/86400+DATE(1970,1,1)</f>
        <v>42690.733437499999</v>
      </c>
      <c r="T3072" s="11">
        <f>I3072/86400+DATE(1970,1,1)</f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19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7">
        <f>IF(L3073&gt;0,E3073/L3073,0)</f>
        <v>61.307692307692307</v>
      </c>
      <c r="Q3073" t="s">
        <v>8317</v>
      </c>
      <c r="R3073" t="s">
        <v>8357</v>
      </c>
      <c r="S3073" s="11">
        <f>J3073/86400+DATE(1970,1,1)</f>
        <v>42097.732418981483</v>
      </c>
      <c r="T3073" s="11">
        <f>I3073/86400+DATE(1970,1,1)</f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19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7">
        <f>IF(L3074&gt;0,E3074/L3074,0)</f>
        <v>1</v>
      </c>
      <c r="Q3074" t="s">
        <v>8317</v>
      </c>
      <c r="R3074" t="s">
        <v>8357</v>
      </c>
      <c r="S3074" s="11">
        <f>J3074/86400+DATE(1970,1,1)</f>
        <v>42658.690532407403</v>
      </c>
      <c r="T3074" s="11">
        <f>I3074/86400+DATE(1970,1,1)</f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19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7">
        <f>IF(L3075&gt;0,E3075/L3075,0)</f>
        <v>92.142857142857139</v>
      </c>
      <c r="Q3075" t="s">
        <v>8317</v>
      </c>
      <c r="R3075" t="s">
        <v>8357</v>
      </c>
      <c r="S3075" s="11">
        <f>J3075/86400+DATE(1970,1,1)</f>
        <v>42111.684027777781</v>
      </c>
      <c r="T3075" s="11">
        <f>I3075/86400+DATE(1970,1,1)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19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7">
        <f>IF(L3076&gt;0,E3076/L3076,0)</f>
        <v>7.333333333333333</v>
      </c>
      <c r="Q3076" t="s">
        <v>8317</v>
      </c>
      <c r="R3076" t="s">
        <v>8357</v>
      </c>
      <c r="S3076" s="11">
        <f>J3076/86400+DATE(1970,1,1)</f>
        <v>42409.571284722224</v>
      </c>
      <c r="T3076" s="11">
        <f>I3076/86400+DATE(1970,1,1)</f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19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7">
        <f>IF(L3077&gt;0,E3077/L3077,0)</f>
        <v>64.8</v>
      </c>
      <c r="Q3077" t="s">
        <v>8317</v>
      </c>
      <c r="R3077" t="s">
        <v>8357</v>
      </c>
      <c r="S3077" s="11">
        <f>J3077/86400+DATE(1970,1,1)</f>
        <v>42551.102314814816</v>
      </c>
      <c r="T3077" s="11">
        <f>I3077/86400+DATE(1970,1,1)</f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19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7">
        <f>IF(L3078&gt;0,E3078/L3078,0)</f>
        <v>30.12</v>
      </c>
      <c r="Q3078" t="s">
        <v>8317</v>
      </c>
      <c r="R3078" t="s">
        <v>8357</v>
      </c>
      <c r="S3078" s="11">
        <f>J3078/86400+DATE(1970,1,1)</f>
        <v>42226.651886574073</v>
      </c>
      <c r="T3078" s="11">
        <f>I3078/86400+DATE(1970,1,1)</f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19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7">
        <f>IF(L3079&gt;0,E3079/L3079,0)</f>
        <v>52.5</v>
      </c>
      <c r="Q3079" t="s">
        <v>8317</v>
      </c>
      <c r="R3079" t="s">
        <v>8357</v>
      </c>
      <c r="S3079" s="11">
        <f>J3079/86400+DATE(1970,1,1)</f>
        <v>42766.956921296296</v>
      </c>
      <c r="T3079" s="11">
        <f>I3079/86400+DATE(1970,1,1)</f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19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7">
        <f>IF(L3080&gt;0,E3080/L3080,0)</f>
        <v>23.666666666666668</v>
      </c>
      <c r="Q3080" t="s">
        <v>8317</v>
      </c>
      <c r="R3080" t="s">
        <v>8357</v>
      </c>
      <c r="S3080" s="11">
        <f>J3080/86400+DATE(1970,1,1)</f>
        <v>42031.138831018514</v>
      </c>
      <c r="T3080" s="11">
        <f>I3080/86400+DATE(1970,1,1)</f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19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7">
        <f>IF(L3081&gt;0,E3081/L3081,0)</f>
        <v>415.77777777777777</v>
      </c>
      <c r="Q3081" t="s">
        <v>8317</v>
      </c>
      <c r="R3081" t="s">
        <v>8357</v>
      </c>
      <c r="S3081" s="11">
        <f>J3081/86400+DATE(1970,1,1)</f>
        <v>42055.713368055556</v>
      </c>
      <c r="T3081" s="11">
        <f>I3081/86400+DATE(1970,1,1)</f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19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7">
        <f>IF(L3082&gt;0,E3082/L3082,0)</f>
        <v>53.714285714285715</v>
      </c>
      <c r="Q3082" t="s">
        <v>8317</v>
      </c>
      <c r="R3082" t="s">
        <v>8357</v>
      </c>
      <c r="S3082" s="11">
        <f>J3082/86400+DATE(1970,1,1)</f>
        <v>41940.028287037036</v>
      </c>
      <c r="T3082" s="11">
        <f>I3082/86400+DATE(1970,1,1)</f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19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7">
        <f>IF(L3083&gt;0,E3083/L3083,0)</f>
        <v>420.6</v>
      </c>
      <c r="Q3083" t="s">
        <v>8317</v>
      </c>
      <c r="R3083" t="s">
        <v>8357</v>
      </c>
      <c r="S3083" s="11">
        <f>J3083/86400+DATE(1970,1,1)</f>
        <v>42237.181608796294</v>
      </c>
      <c r="T3083" s="11">
        <f>I3083/86400+DATE(1970,1,1)</f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19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7">
        <f>IF(L3084&gt;0,E3084/L3084,0)</f>
        <v>0</v>
      </c>
      <c r="Q3084" t="s">
        <v>8317</v>
      </c>
      <c r="R3084" t="s">
        <v>8357</v>
      </c>
      <c r="S3084" s="11">
        <f>J3084/86400+DATE(1970,1,1)</f>
        <v>42293.922986111109</v>
      </c>
      <c r="T3084" s="11">
        <f>I3084/86400+DATE(1970,1,1)</f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19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7">
        <f>IF(L3085&gt;0,E3085/L3085,0)</f>
        <v>18.666666666666668</v>
      </c>
      <c r="Q3085" t="s">
        <v>8317</v>
      </c>
      <c r="R3085" t="s">
        <v>8357</v>
      </c>
      <c r="S3085" s="11">
        <f>J3085/86400+DATE(1970,1,1)</f>
        <v>41853.563402777778</v>
      </c>
      <c r="T3085" s="11">
        <f>I3085/86400+DATE(1970,1,1)</f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19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7">
        <f>IF(L3086&gt;0,E3086/L3086,0)</f>
        <v>78.333333333333329</v>
      </c>
      <c r="Q3086" t="s">
        <v>8317</v>
      </c>
      <c r="R3086" t="s">
        <v>8357</v>
      </c>
      <c r="S3086" s="11">
        <f>J3086/86400+DATE(1970,1,1)</f>
        <v>42100.723738425921</v>
      </c>
      <c r="T3086" s="11">
        <f>I3086/86400+DATE(1970,1,1)</f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19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7">
        <f>IF(L3087&gt;0,E3087/L3087,0)</f>
        <v>67.777777777777771</v>
      </c>
      <c r="Q3087" t="s">
        <v>8317</v>
      </c>
      <c r="R3087" t="s">
        <v>8357</v>
      </c>
      <c r="S3087" s="11">
        <f>J3087/86400+DATE(1970,1,1)</f>
        <v>42246.883784722224</v>
      </c>
      <c r="T3087" s="11">
        <f>I3087/86400+DATE(1970,1,1)</f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19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7">
        <f>IF(L3088&gt;0,E3088/L3088,0)</f>
        <v>16.666666666666668</v>
      </c>
      <c r="Q3088" t="s">
        <v>8317</v>
      </c>
      <c r="R3088" t="s">
        <v>8357</v>
      </c>
      <c r="S3088" s="11">
        <f>J3088/86400+DATE(1970,1,1)</f>
        <v>42173.67082175926</v>
      </c>
      <c r="T3088" s="11">
        <f>I3088/86400+DATE(1970,1,1)</f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19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7">
        <f>IF(L3089&gt;0,E3089/L3089,0)</f>
        <v>62.5</v>
      </c>
      <c r="Q3089" t="s">
        <v>8317</v>
      </c>
      <c r="R3089" t="s">
        <v>8357</v>
      </c>
      <c r="S3089" s="11">
        <f>J3089/86400+DATE(1970,1,1)</f>
        <v>42665.150347222225</v>
      </c>
      <c r="T3089" s="11">
        <f>I3089/86400+DATE(1970,1,1)</f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19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7">
        <f>IF(L3090&gt;0,E3090/L3090,0)</f>
        <v>42</v>
      </c>
      <c r="Q3090" t="s">
        <v>8317</v>
      </c>
      <c r="R3090" t="s">
        <v>8357</v>
      </c>
      <c r="S3090" s="11">
        <f>J3090/86400+DATE(1970,1,1)</f>
        <v>41981.57230324074</v>
      </c>
      <c r="T3090" s="11">
        <f>I3090/86400+DATE(1970,1,1)</f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19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7">
        <f>IF(L3091&gt;0,E3091/L3091,0)</f>
        <v>130.0888888888889</v>
      </c>
      <c r="Q3091" t="s">
        <v>8317</v>
      </c>
      <c r="R3091" t="s">
        <v>8357</v>
      </c>
      <c r="S3091" s="11">
        <f>J3091/86400+DATE(1970,1,1)</f>
        <v>42528.542627314819</v>
      </c>
      <c r="T3091" s="11">
        <f>I3091/86400+DATE(1970,1,1)</f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19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7">
        <f>IF(L3092&gt;0,E3092/L3092,0)</f>
        <v>1270.2222222222222</v>
      </c>
      <c r="Q3092" t="s">
        <v>8317</v>
      </c>
      <c r="R3092" t="s">
        <v>8357</v>
      </c>
      <c r="S3092" s="11">
        <f>J3092/86400+DATE(1970,1,1)</f>
        <v>42065.818807870368</v>
      </c>
      <c r="T3092" s="11">
        <f>I3092/86400+DATE(1970,1,1)</f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19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7">
        <f>IF(L3093&gt;0,E3093/L3093,0)</f>
        <v>88.444444444444443</v>
      </c>
      <c r="Q3093" t="s">
        <v>8317</v>
      </c>
      <c r="R3093" t="s">
        <v>8357</v>
      </c>
      <c r="S3093" s="11">
        <f>J3093/86400+DATE(1970,1,1)</f>
        <v>42566.948414351849</v>
      </c>
      <c r="T3093" s="11">
        <f>I3093/86400+DATE(1970,1,1)</f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19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7">
        <f>IF(L3094&gt;0,E3094/L3094,0)</f>
        <v>56.342380952380957</v>
      </c>
      <c r="Q3094" t="s">
        <v>8317</v>
      </c>
      <c r="R3094" t="s">
        <v>8357</v>
      </c>
      <c r="S3094" s="11">
        <f>J3094/86400+DATE(1970,1,1)</f>
        <v>42255.619351851856</v>
      </c>
      <c r="T3094" s="11">
        <f>I3094/86400+DATE(1970,1,1)</f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19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7">
        <f>IF(L3095&gt;0,E3095/L3095,0)</f>
        <v>53.529411764705884</v>
      </c>
      <c r="Q3095" t="s">
        <v>8317</v>
      </c>
      <c r="R3095" t="s">
        <v>8357</v>
      </c>
      <c r="S3095" s="11">
        <f>J3095/86400+DATE(1970,1,1)</f>
        <v>41760.909039351856</v>
      </c>
      <c r="T3095" s="11">
        <f>I3095/86400+DATE(1970,1,1)</f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19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7">
        <f>IF(L3096&gt;0,E3096/L3096,0)</f>
        <v>25</v>
      </c>
      <c r="Q3096" t="s">
        <v>8317</v>
      </c>
      <c r="R3096" t="s">
        <v>8357</v>
      </c>
      <c r="S3096" s="11">
        <f>J3096/86400+DATE(1970,1,1)</f>
        <v>42207.795787037037</v>
      </c>
      <c r="T3096" s="11">
        <f>I3096/86400+DATE(1970,1,1)</f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19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7">
        <f>IF(L3097&gt;0,E3097/L3097,0)</f>
        <v>50</v>
      </c>
      <c r="Q3097" t="s">
        <v>8317</v>
      </c>
      <c r="R3097" t="s">
        <v>8357</v>
      </c>
      <c r="S3097" s="11">
        <f>J3097/86400+DATE(1970,1,1)</f>
        <v>42523.025231481486</v>
      </c>
      <c r="T3097" s="11">
        <f>I3097/86400+DATE(1970,1,1)</f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19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7">
        <f>IF(L3098&gt;0,E3098/L3098,0)</f>
        <v>56.785714285714285</v>
      </c>
      <c r="Q3098" t="s">
        <v>8317</v>
      </c>
      <c r="R3098" t="s">
        <v>8357</v>
      </c>
      <c r="S3098" s="11">
        <f>J3098/86400+DATE(1970,1,1)</f>
        <v>42114.825532407413</v>
      </c>
      <c r="T3098" s="11">
        <f>I3098/86400+DATE(1970,1,1)</f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19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7">
        <f>IF(L3099&gt;0,E3099/L3099,0)</f>
        <v>40.833333333333336</v>
      </c>
      <c r="Q3099" t="s">
        <v>8317</v>
      </c>
      <c r="R3099" t="s">
        <v>8357</v>
      </c>
      <c r="S3099" s="11">
        <f>J3099/86400+DATE(1970,1,1)</f>
        <v>42629.503483796296</v>
      </c>
      <c r="T3099" s="11">
        <f>I3099/86400+DATE(1970,1,1)</f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19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7">
        <f>IF(L3100&gt;0,E3100/L3100,0)</f>
        <v>65.111111111111114</v>
      </c>
      <c r="Q3100" t="s">
        <v>8317</v>
      </c>
      <c r="R3100" t="s">
        <v>8357</v>
      </c>
      <c r="S3100" s="11">
        <f>J3100/86400+DATE(1970,1,1)</f>
        <v>42359.792233796295</v>
      </c>
      <c r="T3100" s="11">
        <f>I3100/86400+DATE(1970,1,1)</f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19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7">
        <f>IF(L3101&gt;0,E3101/L3101,0)</f>
        <v>55.6</v>
      </c>
      <c r="Q3101" t="s">
        <v>8317</v>
      </c>
      <c r="R3101" t="s">
        <v>8357</v>
      </c>
      <c r="S3101" s="11">
        <f>J3101/86400+DATE(1970,1,1)</f>
        <v>42382.189710648148</v>
      </c>
      <c r="T3101" s="11">
        <f>I3101/86400+DATE(1970,1,1)</f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19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7">
        <f>IF(L3102&gt;0,E3102/L3102,0)</f>
        <v>140.53846153846155</v>
      </c>
      <c r="Q3102" t="s">
        <v>8317</v>
      </c>
      <c r="R3102" t="s">
        <v>8357</v>
      </c>
      <c r="S3102" s="11">
        <f>J3102/86400+DATE(1970,1,1)</f>
        <v>41902.622395833336</v>
      </c>
      <c r="T3102" s="11">
        <f>I3102/86400+DATE(1970,1,1)</f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19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7">
        <f>IF(L3103&gt;0,E3103/L3103,0)</f>
        <v>25</v>
      </c>
      <c r="Q3103" t="s">
        <v>8317</v>
      </c>
      <c r="R3103" t="s">
        <v>8357</v>
      </c>
      <c r="S3103" s="11">
        <f>J3103/86400+DATE(1970,1,1)</f>
        <v>42171.383530092593</v>
      </c>
      <c r="T3103" s="11">
        <f>I3103/86400+DATE(1970,1,1)</f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19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7">
        <f>IF(L3104&gt;0,E3104/L3104,0)</f>
        <v>69.533333333333331</v>
      </c>
      <c r="Q3104" t="s">
        <v>8317</v>
      </c>
      <c r="R3104" t="s">
        <v>8357</v>
      </c>
      <c r="S3104" s="11">
        <f>J3104/86400+DATE(1970,1,1)</f>
        <v>42555.340486111112</v>
      </c>
      <c r="T3104" s="11">
        <f>I3104/86400+DATE(1970,1,1)</f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19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7">
        <f>IF(L3105&gt;0,E3105/L3105,0)</f>
        <v>5.5</v>
      </c>
      <c r="Q3105" t="s">
        <v>8317</v>
      </c>
      <c r="R3105" t="s">
        <v>8357</v>
      </c>
      <c r="S3105" s="11">
        <f>J3105/86400+DATE(1970,1,1)</f>
        <v>42107.156319444446</v>
      </c>
      <c r="T3105" s="11">
        <f>I3105/86400+DATE(1970,1,1)</f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19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7">
        <f>IF(L3106&gt;0,E3106/L3106,0)</f>
        <v>237</v>
      </c>
      <c r="Q3106" t="s">
        <v>8317</v>
      </c>
      <c r="R3106" t="s">
        <v>8357</v>
      </c>
      <c r="S3106" s="11">
        <f>J3106/86400+DATE(1970,1,1)</f>
        <v>42006.908692129626</v>
      </c>
      <c r="T3106" s="11">
        <f>I3106/86400+DATE(1970,1,1)</f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19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7">
        <f>IF(L3107&gt;0,E3107/L3107,0)</f>
        <v>79.870967741935488</v>
      </c>
      <c r="Q3107" t="s">
        <v>8317</v>
      </c>
      <c r="R3107" t="s">
        <v>8357</v>
      </c>
      <c r="S3107" s="11">
        <f>J3107/86400+DATE(1970,1,1)</f>
        <v>41876.718935185185</v>
      </c>
      <c r="T3107" s="11">
        <f>I3107/86400+DATE(1970,1,1)</f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19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7">
        <f>IF(L3108&gt;0,E3108/L3108,0)</f>
        <v>10.25</v>
      </c>
      <c r="Q3108" t="s">
        <v>8317</v>
      </c>
      <c r="R3108" t="s">
        <v>8357</v>
      </c>
      <c r="S3108" s="11">
        <f>J3108/86400+DATE(1970,1,1)</f>
        <v>42241.429120370369</v>
      </c>
      <c r="T3108" s="11">
        <f>I3108/86400+DATE(1970,1,1)</f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19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7">
        <f>IF(L3109&gt;0,E3109/L3109,0)</f>
        <v>272.58620689655174</v>
      </c>
      <c r="Q3109" t="s">
        <v>8317</v>
      </c>
      <c r="R3109" t="s">
        <v>8357</v>
      </c>
      <c r="S3109" s="11">
        <f>J3109/86400+DATE(1970,1,1)</f>
        <v>42128.814247685186</v>
      </c>
      <c r="T3109" s="11">
        <f>I3109/86400+DATE(1970,1,1)</f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19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7">
        <f>IF(L3110&gt;0,E3110/L3110,0)</f>
        <v>13</v>
      </c>
      <c r="Q3110" t="s">
        <v>8317</v>
      </c>
      <c r="R3110" t="s">
        <v>8357</v>
      </c>
      <c r="S3110" s="11">
        <f>J3110/86400+DATE(1970,1,1)</f>
        <v>42062.680486111116</v>
      </c>
      <c r="T3110" s="11">
        <f>I3110/86400+DATE(1970,1,1)</f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19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7">
        <f>IF(L3111&gt;0,E3111/L3111,0)</f>
        <v>58.184210526315788</v>
      </c>
      <c r="Q3111" t="s">
        <v>8317</v>
      </c>
      <c r="R3111" t="s">
        <v>8357</v>
      </c>
      <c r="S3111" s="11">
        <f>J3111/86400+DATE(1970,1,1)</f>
        <v>41844.125115740739</v>
      </c>
      <c r="T3111" s="11">
        <f>I3111/86400+DATE(1970,1,1)</f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19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7">
        <f>IF(L3112&gt;0,E3112/L3112,0)</f>
        <v>10</v>
      </c>
      <c r="Q3112" t="s">
        <v>8317</v>
      </c>
      <c r="R3112" t="s">
        <v>8357</v>
      </c>
      <c r="S3112" s="11">
        <f>J3112/86400+DATE(1970,1,1)</f>
        <v>42745.031469907408</v>
      </c>
      <c r="T3112" s="11">
        <f>I3112/86400+DATE(1970,1,1)</f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19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7">
        <f>IF(L3113&gt;0,E3113/L3113,0)</f>
        <v>70.10526315789474</v>
      </c>
      <c r="Q3113" t="s">
        <v>8317</v>
      </c>
      <c r="R3113" t="s">
        <v>8357</v>
      </c>
      <c r="S3113" s="11">
        <f>J3113/86400+DATE(1970,1,1)</f>
        <v>41885.595138888893</v>
      </c>
      <c r="T3113" s="11">
        <f>I3113/86400+DATE(1970,1,1)</f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19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7">
        <f>IF(L3114&gt;0,E3114/L3114,0)</f>
        <v>57.888888888888886</v>
      </c>
      <c r="Q3114" t="s">
        <v>8317</v>
      </c>
      <c r="R3114" t="s">
        <v>8357</v>
      </c>
      <c r="S3114" s="11">
        <f>J3114/86400+DATE(1970,1,1)</f>
        <v>42615.121921296297</v>
      </c>
      <c r="T3114" s="11">
        <f>I3114/86400+DATE(1970,1,1)</f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19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7">
        <f>IF(L3115&gt;0,E3115/L3115,0)</f>
        <v>125.27027027027027</v>
      </c>
      <c r="Q3115" t="s">
        <v>8317</v>
      </c>
      <c r="R3115" t="s">
        <v>8357</v>
      </c>
      <c r="S3115" s="11">
        <f>J3115/86400+DATE(1970,1,1)</f>
        <v>42081.731273148151</v>
      </c>
      <c r="T3115" s="11">
        <f>I3115/86400+DATE(1970,1,1)</f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19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7">
        <f>IF(L3116&gt;0,E3116/L3116,0)</f>
        <v>0</v>
      </c>
      <c r="Q3116" t="s">
        <v>8317</v>
      </c>
      <c r="R3116" t="s">
        <v>8357</v>
      </c>
      <c r="S3116" s="11">
        <f>J3116/86400+DATE(1970,1,1)</f>
        <v>41843.632523148146</v>
      </c>
      <c r="T3116" s="11">
        <f>I3116/86400+DATE(1970,1,1)</f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19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7">
        <f>IF(L3117&gt;0,E3117/L3117,0)</f>
        <v>300</v>
      </c>
      <c r="Q3117" t="s">
        <v>8317</v>
      </c>
      <c r="R3117" t="s">
        <v>8357</v>
      </c>
      <c r="S3117" s="11">
        <f>J3117/86400+DATE(1970,1,1)</f>
        <v>42496.447071759263</v>
      </c>
      <c r="T3117" s="11">
        <f>I3117/86400+DATE(1970,1,1)</f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19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7">
        <f>IF(L3118&gt;0,E3118/L3118,0)</f>
        <v>43</v>
      </c>
      <c r="Q3118" t="s">
        <v>8317</v>
      </c>
      <c r="R3118" t="s">
        <v>8357</v>
      </c>
      <c r="S3118" s="11">
        <f>J3118/86400+DATE(1970,1,1)</f>
        <v>42081.515335648146</v>
      </c>
      <c r="T3118" s="11">
        <f>I3118/86400+DATE(1970,1,1)</f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19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7">
        <f>IF(L3119&gt;0,E3119/L3119,0)</f>
        <v>1</v>
      </c>
      <c r="Q3119" t="s">
        <v>8317</v>
      </c>
      <c r="R3119" t="s">
        <v>8357</v>
      </c>
      <c r="S3119" s="11">
        <f>J3119/86400+DATE(1970,1,1)</f>
        <v>42509.374537037038</v>
      </c>
      <c r="T3119" s="11">
        <f>I3119/86400+DATE(1970,1,1)</f>
        <v>42517.55</v>
      </c>
    </row>
    <row r="3120" spans="1:20" ht="45" x14ac:dyDescent="0.25">
      <c r="A3120">
        <v>3118</v>
      </c>
      <c r="B3120" s="1" t="s">
        <v>3118</v>
      </c>
      <c r="C3120" s="1" t="s">
        <v>7228</v>
      </c>
      <c r="D3120" s="19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7">
        <f>IF(L3120&gt;0,E3120/L3120,0)</f>
        <v>775</v>
      </c>
      <c r="Q3120" t="s">
        <v>8317</v>
      </c>
      <c r="R3120" t="s">
        <v>8357</v>
      </c>
      <c r="S3120" s="11">
        <f>J3120/86400+DATE(1970,1,1)</f>
        <v>42534.649571759262</v>
      </c>
      <c r="T3120" s="11">
        <f>I3120/86400+DATE(1970,1,1)</f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19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7">
        <f>IF(L3121&gt;0,E3121/L3121,0)</f>
        <v>5</v>
      </c>
      <c r="Q3121" t="s">
        <v>8317</v>
      </c>
      <c r="R3121" t="s">
        <v>8357</v>
      </c>
      <c r="S3121" s="11">
        <f>J3121/86400+DATE(1970,1,1)</f>
        <v>42060.04550925926</v>
      </c>
      <c r="T3121" s="11">
        <f>I3121/86400+DATE(1970,1,1)</f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19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7">
        <f>IF(L3122&gt;0,E3122/L3122,0)</f>
        <v>12.8</v>
      </c>
      <c r="Q3122" t="s">
        <v>8317</v>
      </c>
      <c r="R3122" t="s">
        <v>8357</v>
      </c>
      <c r="S3122" s="11">
        <f>J3122/86400+DATE(1970,1,1)</f>
        <v>42435.942083333328</v>
      </c>
      <c r="T3122" s="11">
        <f>I3122/86400+DATE(1970,1,1)</f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19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7">
        <f>IF(L3123&gt;0,E3123/L3123,0)</f>
        <v>10</v>
      </c>
      <c r="Q3123" t="s">
        <v>8317</v>
      </c>
      <c r="R3123" t="s">
        <v>8357</v>
      </c>
      <c r="S3123" s="11">
        <f>J3123/86400+DATE(1970,1,1)</f>
        <v>41848.679803240739</v>
      </c>
      <c r="T3123" s="11">
        <f>I3123/86400+DATE(1970,1,1)</f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19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7">
        <f>IF(L3124&gt;0,E3124/L3124,0)</f>
        <v>58</v>
      </c>
      <c r="Q3124" t="s">
        <v>8317</v>
      </c>
      <c r="R3124" t="s">
        <v>8357</v>
      </c>
      <c r="S3124" s="11">
        <f>J3124/86400+DATE(1970,1,1)</f>
        <v>42678.932083333333</v>
      </c>
      <c r="T3124" s="11">
        <f>I3124/86400+DATE(1970,1,1)</f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19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7">
        <f>IF(L3125&gt;0,E3125/L3125,0)</f>
        <v>244.80459770114942</v>
      </c>
      <c r="Q3125" t="s">
        <v>8317</v>
      </c>
      <c r="R3125" t="s">
        <v>8357</v>
      </c>
      <c r="S3125" s="11">
        <f>J3125/86400+DATE(1970,1,1)</f>
        <v>42530.993032407408</v>
      </c>
      <c r="T3125" s="11">
        <f>I3125/86400+DATE(1970,1,1)</f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19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7">
        <f>IF(L3126&gt;0,E3126/L3126,0)</f>
        <v>6.5</v>
      </c>
      <c r="Q3126" t="s">
        <v>8317</v>
      </c>
      <c r="R3126" t="s">
        <v>8357</v>
      </c>
      <c r="S3126" s="11">
        <f>J3126/86400+DATE(1970,1,1)</f>
        <v>41977.780104166668</v>
      </c>
      <c r="T3126" s="11">
        <f>I3126/86400+DATE(1970,1,1)</f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19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7">
        <f>IF(L3127&gt;0,E3127/L3127,0)</f>
        <v>0</v>
      </c>
      <c r="Q3127" t="s">
        <v>8317</v>
      </c>
      <c r="R3127" t="s">
        <v>8357</v>
      </c>
      <c r="S3127" s="11">
        <f>J3127/86400+DATE(1970,1,1)</f>
        <v>42346.20685185185</v>
      </c>
      <c r="T3127" s="11">
        <f>I3127/86400+DATE(1970,1,1)</f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19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7">
        <f>IF(L3128&gt;0,E3128/L3128,0)</f>
        <v>61.176470588235297</v>
      </c>
      <c r="Q3128" t="s">
        <v>8317</v>
      </c>
      <c r="R3128" t="s">
        <v>8357</v>
      </c>
      <c r="S3128" s="11">
        <f>J3128/86400+DATE(1970,1,1)</f>
        <v>42427.018078703702</v>
      </c>
      <c r="T3128" s="11">
        <f>I3128/86400+DATE(1970,1,1)</f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19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7">
        <f>IF(L3129&gt;0,E3129/L3129,0)</f>
        <v>0</v>
      </c>
      <c r="Q3129" t="s">
        <v>8317</v>
      </c>
      <c r="R3129" t="s">
        <v>8357</v>
      </c>
      <c r="S3129" s="11">
        <f>J3129/86400+DATE(1970,1,1)</f>
        <v>42034.856817129628</v>
      </c>
      <c r="T3129" s="11">
        <f>I3129/86400+DATE(1970,1,1)</f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19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7">
        <f>IF(L3130&gt;0,E3130/L3130,0)</f>
        <v>139.23931623931625</v>
      </c>
      <c r="Q3130" t="s">
        <v>8317</v>
      </c>
      <c r="R3130" t="s">
        <v>8318</v>
      </c>
      <c r="S3130" s="11">
        <f>J3130/86400+DATE(1970,1,1)</f>
        <v>42780.825706018513</v>
      </c>
      <c r="T3130" s="11">
        <f>I3130/86400+DATE(1970,1,1)</f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19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7">
        <f>IF(L3131&gt;0,E3131/L3131,0)</f>
        <v>10</v>
      </c>
      <c r="Q3131" t="s">
        <v>8317</v>
      </c>
      <c r="R3131" t="s">
        <v>8318</v>
      </c>
      <c r="S3131" s="11">
        <f>J3131/86400+DATE(1970,1,1)</f>
        <v>42803.842812499999</v>
      </c>
      <c r="T3131" s="11">
        <f>I3131/86400+DATE(1970,1,1)</f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19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7">
        <f>IF(L3132&gt;0,E3132/L3132,0)</f>
        <v>93.75</v>
      </c>
      <c r="Q3132" t="s">
        <v>8317</v>
      </c>
      <c r="R3132" t="s">
        <v>8318</v>
      </c>
      <c r="S3132" s="11">
        <f>J3132/86400+DATE(1970,1,1)</f>
        <v>42808.640231481477</v>
      </c>
      <c r="T3132" s="11">
        <f>I3132/86400+DATE(1970,1,1)</f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19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7">
        <f>IF(L3133&gt;0,E3133/L3133,0)</f>
        <v>53.75</v>
      </c>
      <c r="Q3133" t="s">
        <v>8317</v>
      </c>
      <c r="R3133" t="s">
        <v>8318</v>
      </c>
      <c r="S3133" s="11">
        <f>J3133/86400+DATE(1970,1,1)</f>
        <v>42803.579224537039</v>
      </c>
      <c r="T3133" s="11">
        <f>I3133/86400+DATE(1970,1,1)</f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19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7">
        <f>IF(L3134&gt;0,E3134/L3134,0)</f>
        <v>10</v>
      </c>
      <c r="Q3134" t="s">
        <v>8317</v>
      </c>
      <c r="R3134" t="s">
        <v>8318</v>
      </c>
      <c r="S3134" s="11">
        <f>J3134/86400+DATE(1970,1,1)</f>
        <v>42786.350231481483</v>
      </c>
      <c r="T3134" s="11">
        <f>I3134/86400+DATE(1970,1,1)</f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19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7">
        <f>IF(L3135&gt;0,E3135/L3135,0)</f>
        <v>33.75</v>
      </c>
      <c r="Q3135" t="s">
        <v>8317</v>
      </c>
      <c r="R3135" t="s">
        <v>8318</v>
      </c>
      <c r="S3135" s="11">
        <f>J3135/86400+DATE(1970,1,1)</f>
        <v>42788.565208333333</v>
      </c>
      <c r="T3135" s="11">
        <f>I3135/86400+DATE(1970,1,1)</f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19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7">
        <f>IF(L3136&gt;0,E3136/L3136,0)</f>
        <v>18.75</v>
      </c>
      <c r="Q3136" t="s">
        <v>8317</v>
      </c>
      <c r="R3136" t="s">
        <v>8318</v>
      </c>
      <c r="S3136" s="11">
        <f>J3136/86400+DATE(1970,1,1)</f>
        <v>42800.720127314809</v>
      </c>
      <c r="T3136" s="11">
        <f>I3136/86400+DATE(1970,1,1)</f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19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7">
        <f>IF(L3137&gt;0,E3137/L3137,0)</f>
        <v>23.142857142857142</v>
      </c>
      <c r="Q3137" t="s">
        <v>8317</v>
      </c>
      <c r="R3137" t="s">
        <v>8318</v>
      </c>
      <c r="S3137" s="11">
        <f>J3137/86400+DATE(1970,1,1)</f>
        <v>42807.151863425926</v>
      </c>
      <c r="T3137" s="11">
        <f>I3137/86400+DATE(1970,1,1)</f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19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7">
        <f>IF(L3138&gt;0,E3138/L3138,0)</f>
        <v>29.045454545454547</v>
      </c>
      <c r="Q3138" t="s">
        <v>8317</v>
      </c>
      <c r="R3138" t="s">
        <v>8318</v>
      </c>
      <c r="S3138" s="11">
        <f>J3138/86400+DATE(1970,1,1)</f>
        <v>42789.462430555555</v>
      </c>
      <c r="T3138" s="11">
        <f>I3138/86400+DATE(1970,1,1)</f>
        <v>42825.957638888889</v>
      </c>
    </row>
    <row r="3139" spans="1:20" ht="60" x14ac:dyDescent="0.25">
      <c r="A3139">
        <v>3137</v>
      </c>
      <c r="B3139" s="1" t="s">
        <v>3137</v>
      </c>
      <c r="C3139" s="1" t="s">
        <v>7247</v>
      </c>
      <c r="D3139" s="19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7">
        <f>IF(L3139&gt;0,E3139/L3139,0)</f>
        <v>50</v>
      </c>
      <c r="Q3139" t="s">
        <v>8317</v>
      </c>
      <c r="R3139" t="s">
        <v>8318</v>
      </c>
      <c r="S3139" s="11">
        <f>J3139/86400+DATE(1970,1,1)</f>
        <v>42807.885057870371</v>
      </c>
      <c r="T3139" s="11">
        <f>I3139/86400+DATE(1970,1,1)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19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7">
        <f>IF(L3140&gt;0,E3140/L3140,0)</f>
        <v>0</v>
      </c>
      <c r="Q3140" t="s">
        <v>8317</v>
      </c>
      <c r="R3140" t="s">
        <v>8318</v>
      </c>
      <c r="S3140" s="11">
        <f>J3140/86400+DATE(1970,1,1)</f>
        <v>42809.645914351851</v>
      </c>
      <c r="T3140" s="11">
        <f>I3140/86400+DATE(1970,1,1)</f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19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7">
        <f>IF(L3141&gt;0,E3141/L3141,0)</f>
        <v>450</v>
      </c>
      <c r="Q3141" t="s">
        <v>8317</v>
      </c>
      <c r="R3141" t="s">
        <v>8318</v>
      </c>
      <c r="S3141" s="11">
        <f>J3141/86400+DATE(1970,1,1)</f>
        <v>42785.270370370374</v>
      </c>
      <c r="T3141" s="11">
        <f>I3141/86400+DATE(1970,1,1)</f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19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7">
        <f>IF(L3142&gt;0,E3142/L3142,0)</f>
        <v>24</v>
      </c>
      <c r="Q3142" t="s">
        <v>8317</v>
      </c>
      <c r="R3142" t="s">
        <v>8318</v>
      </c>
      <c r="S3142" s="11">
        <f>J3142/86400+DATE(1970,1,1)</f>
        <v>42802.718784722223</v>
      </c>
      <c r="T3142" s="11">
        <f>I3142/86400+DATE(1970,1,1)</f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19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7">
        <f>IF(L3143&gt;0,E3143/L3143,0)</f>
        <v>32.25</v>
      </c>
      <c r="Q3143" t="s">
        <v>8317</v>
      </c>
      <c r="R3143" t="s">
        <v>8318</v>
      </c>
      <c r="S3143" s="11">
        <f>J3143/86400+DATE(1970,1,1)</f>
        <v>42800.753333333334</v>
      </c>
      <c r="T3143" s="11">
        <f>I3143/86400+DATE(1970,1,1)</f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19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7">
        <f>IF(L3144&gt;0,E3144/L3144,0)</f>
        <v>15</v>
      </c>
      <c r="Q3144" t="s">
        <v>8317</v>
      </c>
      <c r="R3144" t="s">
        <v>8318</v>
      </c>
      <c r="S3144" s="11">
        <f>J3144/86400+DATE(1970,1,1)</f>
        <v>42783.513182870374</v>
      </c>
      <c r="T3144" s="11">
        <f>I3144/86400+DATE(1970,1,1)</f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19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7">
        <f>IF(L3145&gt;0,E3145/L3145,0)</f>
        <v>0</v>
      </c>
      <c r="Q3145" t="s">
        <v>8317</v>
      </c>
      <c r="R3145" t="s">
        <v>8318</v>
      </c>
      <c r="S3145" s="11">
        <f>J3145/86400+DATE(1970,1,1)</f>
        <v>42808.358287037037</v>
      </c>
      <c r="T3145" s="11">
        <f>I3145/86400+DATE(1970,1,1)</f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19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7">
        <f>IF(L3146&gt;0,E3146/L3146,0)</f>
        <v>251.33333333333334</v>
      </c>
      <c r="Q3146" t="s">
        <v>8317</v>
      </c>
      <c r="R3146" t="s">
        <v>8318</v>
      </c>
      <c r="S3146" s="11">
        <f>J3146/86400+DATE(1970,1,1)</f>
        <v>42796.538275462968</v>
      </c>
      <c r="T3146" s="11">
        <f>I3146/86400+DATE(1970,1,1)</f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19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7">
        <f>IF(L3147&gt;0,E3147/L3147,0)</f>
        <v>0</v>
      </c>
      <c r="Q3147" t="s">
        <v>8317</v>
      </c>
      <c r="R3147" t="s">
        <v>8318</v>
      </c>
      <c r="S3147" s="11">
        <f>J3147/86400+DATE(1970,1,1)</f>
        <v>42762.040902777779</v>
      </c>
      <c r="T3147" s="11">
        <f>I3147/86400+DATE(1970,1,1)</f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19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7">
        <f>IF(L3148&gt;0,E3148/L3148,0)</f>
        <v>437.5</v>
      </c>
      <c r="Q3148" t="s">
        <v>8317</v>
      </c>
      <c r="R3148" t="s">
        <v>8318</v>
      </c>
      <c r="S3148" s="11">
        <f>J3148/86400+DATE(1970,1,1)</f>
        <v>42796.682476851856</v>
      </c>
      <c r="T3148" s="11">
        <f>I3148/86400+DATE(1970,1,1)</f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19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7">
        <f>IF(L3149&gt;0,E3149/L3149,0)</f>
        <v>110.35211267605634</v>
      </c>
      <c r="Q3149" t="s">
        <v>8317</v>
      </c>
      <c r="R3149" t="s">
        <v>8318</v>
      </c>
      <c r="S3149" s="11">
        <f>J3149/86400+DATE(1970,1,1)</f>
        <v>41909.96938657407</v>
      </c>
      <c r="T3149" s="11">
        <f>I3149/86400+DATE(1970,1,1)</f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19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7">
        <f>IF(L3150&gt;0,E3150/L3150,0)</f>
        <v>41.421052631578945</v>
      </c>
      <c r="Q3150" t="s">
        <v>8317</v>
      </c>
      <c r="R3150" t="s">
        <v>8318</v>
      </c>
      <c r="S3150" s="11">
        <f>J3150/86400+DATE(1970,1,1)</f>
        <v>41891.665324074071</v>
      </c>
      <c r="T3150" s="11">
        <f>I3150/86400+DATE(1970,1,1)</f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19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7">
        <f>IF(L3151&gt;0,E3151/L3151,0)</f>
        <v>52</v>
      </c>
      <c r="Q3151" t="s">
        <v>8317</v>
      </c>
      <c r="R3151" t="s">
        <v>8318</v>
      </c>
      <c r="S3151" s="11">
        <f>J3151/86400+DATE(1970,1,1)</f>
        <v>41226.017361111109</v>
      </c>
      <c r="T3151" s="11">
        <f>I3151/86400+DATE(1970,1,1)</f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19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7">
        <f>IF(L3152&gt;0,E3152/L3152,0)</f>
        <v>33.990384615384613</v>
      </c>
      <c r="Q3152" t="s">
        <v>8317</v>
      </c>
      <c r="R3152" t="s">
        <v>8318</v>
      </c>
      <c r="S3152" s="11">
        <f>J3152/86400+DATE(1970,1,1)</f>
        <v>40478.263923611114</v>
      </c>
      <c r="T3152" s="11">
        <f>I3152/86400+DATE(1970,1,1)</f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19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7">
        <f>IF(L3153&gt;0,E3153/L3153,0)</f>
        <v>103.35294117647059</v>
      </c>
      <c r="Q3153" t="s">
        <v>8317</v>
      </c>
      <c r="R3153" t="s">
        <v>8318</v>
      </c>
      <c r="S3153" s="11">
        <f>J3153/86400+DATE(1970,1,1)</f>
        <v>41862.83997685185</v>
      </c>
      <c r="T3153" s="11">
        <f>I3153/86400+DATE(1970,1,1)</f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19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7">
        <f>IF(L3154&gt;0,E3154/L3154,0)</f>
        <v>34.791044776119406</v>
      </c>
      <c r="Q3154" t="s">
        <v>8317</v>
      </c>
      <c r="R3154" t="s">
        <v>8318</v>
      </c>
      <c r="S3154" s="11">
        <f>J3154/86400+DATE(1970,1,1)</f>
        <v>41550.867673611108</v>
      </c>
      <c r="T3154" s="11">
        <f>I3154/86400+DATE(1970,1,1)</f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19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7">
        <f>IF(L3155&gt;0,E3155/L3155,0)</f>
        <v>41.773858921161825</v>
      </c>
      <c r="Q3155" t="s">
        <v>8317</v>
      </c>
      <c r="R3155" t="s">
        <v>8318</v>
      </c>
      <c r="S3155" s="11">
        <f>J3155/86400+DATE(1970,1,1)</f>
        <v>40633.154363425929</v>
      </c>
      <c r="T3155" s="11">
        <f>I3155/86400+DATE(1970,1,1)</f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19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7">
        <f>IF(L3156&gt;0,E3156/L3156,0)</f>
        <v>64.268292682926827</v>
      </c>
      <c r="Q3156" t="s">
        <v>8317</v>
      </c>
      <c r="R3156" t="s">
        <v>8318</v>
      </c>
      <c r="S3156" s="11">
        <f>J3156/86400+DATE(1970,1,1)</f>
        <v>40970.875671296293</v>
      </c>
      <c r="T3156" s="11">
        <f>I3156/86400+DATE(1970,1,1)</f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19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7">
        <f>IF(L3157&gt;0,E3157/L3157,0)</f>
        <v>31.209370860927152</v>
      </c>
      <c r="Q3157" t="s">
        <v>8317</v>
      </c>
      <c r="R3157" t="s">
        <v>8318</v>
      </c>
      <c r="S3157" s="11">
        <f>J3157/86400+DATE(1970,1,1)</f>
        <v>41233.499131944445</v>
      </c>
      <c r="T3157" s="11">
        <f>I3157/86400+DATE(1970,1,1)</f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19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7">
        <f>IF(L3158&gt;0,E3158/L3158,0)</f>
        <v>62.921348314606739</v>
      </c>
      <c r="Q3158" t="s">
        <v>8317</v>
      </c>
      <c r="R3158" t="s">
        <v>8318</v>
      </c>
      <c r="S3158" s="11">
        <f>J3158/86400+DATE(1970,1,1)</f>
        <v>41026.953055555554</v>
      </c>
      <c r="T3158" s="11">
        <f>I3158/86400+DATE(1970,1,1)</f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19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7">
        <f>IF(L3159&gt;0,E3159/L3159,0)</f>
        <v>98.536585365853654</v>
      </c>
      <c r="Q3159" t="s">
        <v>8317</v>
      </c>
      <c r="R3159" t="s">
        <v>8318</v>
      </c>
      <c r="S3159" s="11">
        <f>J3159/86400+DATE(1970,1,1)</f>
        <v>41829.788252314815</v>
      </c>
      <c r="T3159" s="11">
        <f>I3159/86400+DATE(1970,1,1)</f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19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7">
        <f>IF(L3160&gt;0,E3160/L3160,0)</f>
        <v>82.608695652173907</v>
      </c>
      <c r="Q3160" t="s">
        <v>8317</v>
      </c>
      <c r="R3160" t="s">
        <v>8318</v>
      </c>
      <c r="S3160" s="11">
        <f>J3160/86400+DATE(1970,1,1)</f>
        <v>41447.839722222227</v>
      </c>
      <c r="T3160" s="11">
        <f>I3160/86400+DATE(1970,1,1)</f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19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7">
        <f>IF(L3161&gt;0,E3161/L3161,0)</f>
        <v>38.504230769230773</v>
      </c>
      <c r="Q3161" t="s">
        <v>8317</v>
      </c>
      <c r="R3161" t="s">
        <v>8318</v>
      </c>
      <c r="S3161" s="11">
        <f>J3161/86400+DATE(1970,1,1)</f>
        <v>40884.066678240742</v>
      </c>
      <c r="T3161" s="11">
        <f>I3161/86400+DATE(1970,1,1)</f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19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7">
        <f>IF(L3162&gt;0,E3162/L3162,0)</f>
        <v>80.15789473684211</v>
      </c>
      <c r="Q3162" t="s">
        <v>8317</v>
      </c>
      <c r="R3162" t="s">
        <v>8318</v>
      </c>
      <c r="S3162" s="11">
        <f>J3162/86400+DATE(1970,1,1)</f>
        <v>41841.26489583333</v>
      </c>
      <c r="T3162" s="11">
        <f>I3162/86400+DATE(1970,1,1)</f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19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7">
        <f>IF(L3163&gt;0,E3163/L3163,0)</f>
        <v>28.405405405405407</v>
      </c>
      <c r="Q3163" t="s">
        <v>8317</v>
      </c>
      <c r="R3163" t="s">
        <v>8318</v>
      </c>
      <c r="S3163" s="11">
        <f>J3163/86400+DATE(1970,1,1)</f>
        <v>41897.536134259259</v>
      </c>
      <c r="T3163" s="11">
        <f>I3163/86400+DATE(1970,1,1)</f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19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7">
        <f>IF(L3164&gt;0,E3164/L3164,0)</f>
        <v>80.730158730158735</v>
      </c>
      <c r="Q3164" t="s">
        <v>8317</v>
      </c>
      <c r="R3164" t="s">
        <v>8318</v>
      </c>
      <c r="S3164" s="11">
        <f>J3164/86400+DATE(1970,1,1)</f>
        <v>41799.685902777775</v>
      </c>
      <c r="T3164" s="11">
        <f>I3164/86400+DATE(1970,1,1)</f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19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7">
        <f>IF(L3165&gt;0,E3165/L3165,0)</f>
        <v>200.69444444444446</v>
      </c>
      <c r="Q3165" t="s">
        <v>8317</v>
      </c>
      <c r="R3165" t="s">
        <v>8318</v>
      </c>
      <c r="S3165" s="11">
        <f>J3165/86400+DATE(1970,1,1)</f>
        <v>41775.753761574073</v>
      </c>
      <c r="T3165" s="11">
        <f>I3165/86400+DATE(1970,1,1)</f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19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7">
        <f>IF(L3166&gt;0,E3166/L3166,0)</f>
        <v>37.591549295774648</v>
      </c>
      <c r="Q3166" t="s">
        <v>8317</v>
      </c>
      <c r="R3166" t="s">
        <v>8318</v>
      </c>
      <c r="S3166" s="11">
        <f>J3166/86400+DATE(1970,1,1)</f>
        <v>41766.805729166663</v>
      </c>
      <c r="T3166" s="11">
        <f>I3166/86400+DATE(1970,1,1)</f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19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7">
        <f>IF(L3167&gt;0,E3167/L3167,0)</f>
        <v>58.095238095238095</v>
      </c>
      <c r="Q3167" t="s">
        <v>8317</v>
      </c>
      <c r="R3167" t="s">
        <v>8318</v>
      </c>
      <c r="S3167" s="11">
        <f>J3167/86400+DATE(1970,1,1)</f>
        <v>40644.159259259257</v>
      </c>
      <c r="T3167" s="11">
        <f>I3167/86400+DATE(1970,1,1)</f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19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7">
        <f>IF(L3168&gt;0,E3168/L3168,0)</f>
        <v>60.300892473118282</v>
      </c>
      <c r="Q3168" t="s">
        <v>8317</v>
      </c>
      <c r="R3168" t="s">
        <v>8318</v>
      </c>
      <c r="S3168" s="11">
        <f>J3168/86400+DATE(1970,1,1)</f>
        <v>41940.69158564815</v>
      </c>
      <c r="T3168" s="11">
        <f>I3168/86400+DATE(1970,1,1)</f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19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7">
        <f>IF(L3169&gt;0,E3169/L3169,0)</f>
        <v>63.363636363636367</v>
      </c>
      <c r="Q3169" t="s">
        <v>8317</v>
      </c>
      <c r="R3169" t="s">
        <v>8318</v>
      </c>
      <c r="S3169" s="11">
        <f>J3169/86400+DATE(1970,1,1)</f>
        <v>41839.175706018519</v>
      </c>
      <c r="T3169" s="11">
        <f>I3169/86400+DATE(1970,1,1)</f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19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7">
        <f>IF(L3170&gt;0,E3170/L3170,0)</f>
        <v>50.901639344262293</v>
      </c>
      <c r="Q3170" t="s">
        <v>8317</v>
      </c>
      <c r="R3170" t="s">
        <v>8318</v>
      </c>
      <c r="S3170" s="11">
        <f>J3170/86400+DATE(1970,1,1)</f>
        <v>41772.105937500004</v>
      </c>
      <c r="T3170" s="11">
        <f>I3170/86400+DATE(1970,1,1)</f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19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7">
        <f>IF(L3171&gt;0,E3171/L3171,0)</f>
        <v>100.5</v>
      </c>
      <c r="Q3171" t="s">
        <v>8317</v>
      </c>
      <c r="R3171" t="s">
        <v>8318</v>
      </c>
      <c r="S3171" s="11">
        <f>J3171/86400+DATE(1970,1,1)</f>
        <v>41591.737974537034</v>
      </c>
      <c r="T3171" s="11">
        <f>I3171/86400+DATE(1970,1,1)</f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19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7">
        <f>IF(L3172&gt;0,E3172/L3172,0)</f>
        <v>31.619718309859156</v>
      </c>
      <c r="Q3172" t="s">
        <v>8317</v>
      </c>
      <c r="R3172" t="s">
        <v>8318</v>
      </c>
      <c r="S3172" s="11">
        <f>J3172/86400+DATE(1970,1,1)</f>
        <v>41789.080370370371</v>
      </c>
      <c r="T3172" s="11">
        <f>I3172/86400+DATE(1970,1,1)</f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19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7">
        <f>IF(L3173&gt;0,E3173/L3173,0)</f>
        <v>65.102564102564102</v>
      </c>
      <c r="Q3173" t="s">
        <v>8317</v>
      </c>
      <c r="R3173" t="s">
        <v>8318</v>
      </c>
      <c r="S3173" s="11">
        <f>J3173/86400+DATE(1970,1,1)</f>
        <v>42466.608310185184</v>
      </c>
      <c r="T3173" s="11">
        <f>I3173/86400+DATE(1970,1,1)</f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19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7">
        <f>IF(L3174&gt;0,E3174/L3174,0)</f>
        <v>79.310344827586206</v>
      </c>
      <c r="Q3174" t="s">
        <v>8317</v>
      </c>
      <c r="R3174" t="s">
        <v>8318</v>
      </c>
      <c r="S3174" s="11">
        <f>J3174/86400+DATE(1970,1,1)</f>
        <v>40923.729953703703</v>
      </c>
      <c r="T3174" s="11">
        <f>I3174/86400+DATE(1970,1,1)</f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19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7">
        <f>IF(L3175&gt;0,E3175/L3175,0)</f>
        <v>139.18918918918919</v>
      </c>
      <c r="Q3175" t="s">
        <v>8317</v>
      </c>
      <c r="R3175" t="s">
        <v>8318</v>
      </c>
      <c r="S3175" s="11">
        <f>J3175/86400+DATE(1970,1,1)</f>
        <v>41878.878379629634</v>
      </c>
      <c r="T3175" s="11">
        <f>I3175/86400+DATE(1970,1,1)</f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19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7">
        <f>IF(L3176&gt;0,E3176/L3176,0)</f>
        <v>131.91304347826087</v>
      </c>
      <c r="Q3176" t="s">
        <v>8317</v>
      </c>
      <c r="R3176" t="s">
        <v>8318</v>
      </c>
      <c r="S3176" s="11">
        <f>J3176/86400+DATE(1970,1,1)</f>
        <v>41862.864675925928</v>
      </c>
      <c r="T3176" s="11">
        <f>I3176/86400+DATE(1970,1,1)</f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19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7">
        <f>IF(L3177&gt;0,E3177/L3177,0)</f>
        <v>91.3</v>
      </c>
      <c r="Q3177" t="s">
        <v>8317</v>
      </c>
      <c r="R3177" t="s">
        <v>8318</v>
      </c>
      <c r="S3177" s="11">
        <f>J3177/86400+DATE(1970,1,1)</f>
        <v>40531.886886574073</v>
      </c>
      <c r="T3177" s="11">
        <f>I3177/86400+DATE(1970,1,1)</f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19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7">
        <f>IF(L3178&gt;0,E3178/L3178,0)</f>
        <v>39.672727272727272</v>
      </c>
      <c r="Q3178" t="s">
        <v>8317</v>
      </c>
      <c r="R3178" t="s">
        <v>8318</v>
      </c>
      <c r="S3178" s="11">
        <f>J3178/86400+DATE(1970,1,1)</f>
        <v>41477.930914351848</v>
      </c>
      <c r="T3178" s="11">
        <f>I3178/86400+DATE(1970,1,1)</f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19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7">
        <f>IF(L3179&gt;0,E3179/L3179,0)</f>
        <v>57.549019607843135</v>
      </c>
      <c r="Q3179" t="s">
        <v>8317</v>
      </c>
      <c r="R3179" t="s">
        <v>8318</v>
      </c>
      <c r="S3179" s="11">
        <f>J3179/86400+DATE(1970,1,1)</f>
        <v>41781.666770833333</v>
      </c>
      <c r="T3179" s="11">
        <f>I3179/86400+DATE(1970,1,1)</f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19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7">
        <f>IF(L3180&gt;0,E3180/L3180,0)</f>
        <v>33.025641025641029</v>
      </c>
      <c r="Q3180" t="s">
        <v>8317</v>
      </c>
      <c r="R3180" t="s">
        <v>8318</v>
      </c>
      <c r="S3180" s="11">
        <f>J3180/86400+DATE(1970,1,1)</f>
        <v>41806.605034722219</v>
      </c>
      <c r="T3180" s="11">
        <f>I3180/86400+DATE(1970,1,1)</f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19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7">
        <f>IF(L3181&gt;0,E3181/L3181,0)</f>
        <v>77.335806451612896</v>
      </c>
      <c r="Q3181" t="s">
        <v>8317</v>
      </c>
      <c r="R3181" t="s">
        <v>8318</v>
      </c>
      <c r="S3181" s="11">
        <f>J3181/86400+DATE(1970,1,1)</f>
        <v>41375.702210648145</v>
      </c>
      <c r="T3181" s="11">
        <f>I3181/86400+DATE(1970,1,1)</f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19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7">
        <f>IF(L3182&gt;0,E3182/L3182,0)</f>
        <v>31.933333333333334</v>
      </c>
      <c r="Q3182" t="s">
        <v>8317</v>
      </c>
      <c r="R3182" t="s">
        <v>8318</v>
      </c>
      <c r="S3182" s="11">
        <f>J3182/86400+DATE(1970,1,1)</f>
        <v>41780.412604166668</v>
      </c>
      <c r="T3182" s="11">
        <f>I3182/86400+DATE(1970,1,1)</f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19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7">
        <f>IF(L3183&gt;0,E3183/L3183,0)</f>
        <v>36.333333333333336</v>
      </c>
      <c r="Q3183" t="s">
        <v>8317</v>
      </c>
      <c r="R3183" t="s">
        <v>8318</v>
      </c>
      <c r="S3183" s="11">
        <f>J3183/86400+DATE(1970,1,1)</f>
        <v>41779.310034722221</v>
      </c>
      <c r="T3183" s="11">
        <f>I3183/86400+DATE(1970,1,1)</f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19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7">
        <f>IF(L3184&gt;0,E3184/L3184,0)</f>
        <v>46.768211920529801</v>
      </c>
      <c r="Q3184" t="s">
        <v>8317</v>
      </c>
      <c r="R3184" t="s">
        <v>8318</v>
      </c>
      <c r="S3184" s="11">
        <f>J3184/86400+DATE(1970,1,1)</f>
        <v>40883.949317129627</v>
      </c>
      <c r="T3184" s="11">
        <f>I3184/86400+DATE(1970,1,1)</f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19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7">
        <f>IF(L3185&gt;0,E3185/L3185,0)</f>
        <v>40.073529411764703</v>
      </c>
      <c r="Q3185" t="s">
        <v>8317</v>
      </c>
      <c r="R3185" t="s">
        <v>8318</v>
      </c>
      <c r="S3185" s="11">
        <f>J3185/86400+DATE(1970,1,1)</f>
        <v>41491.79478009259</v>
      </c>
      <c r="T3185" s="11">
        <f>I3185/86400+DATE(1970,1,1)</f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19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7">
        <f>IF(L3186&gt;0,E3186/L3186,0)</f>
        <v>100.21739130434783</v>
      </c>
      <c r="Q3186" t="s">
        <v>8317</v>
      </c>
      <c r="R3186" t="s">
        <v>8318</v>
      </c>
      <c r="S3186" s="11">
        <f>J3186/86400+DATE(1970,1,1)</f>
        <v>41791.993414351848</v>
      </c>
      <c r="T3186" s="11">
        <f>I3186/86400+DATE(1970,1,1)</f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19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7">
        <f>IF(L3187&gt;0,E3187/L3187,0)</f>
        <v>41.666666666666664</v>
      </c>
      <c r="Q3187" t="s">
        <v>8317</v>
      </c>
      <c r="R3187" t="s">
        <v>8318</v>
      </c>
      <c r="S3187" s="11">
        <f>J3187/86400+DATE(1970,1,1)</f>
        <v>41829.977326388893</v>
      </c>
      <c r="T3187" s="11">
        <f>I3187/86400+DATE(1970,1,1)</f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19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7">
        <f>IF(L3188&gt;0,E3188/L3188,0)</f>
        <v>46.714285714285715</v>
      </c>
      <c r="Q3188" t="s">
        <v>8317</v>
      </c>
      <c r="R3188" t="s">
        <v>8318</v>
      </c>
      <c r="S3188" s="11">
        <f>J3188/86400+DATE(1970,1,1)</f>
        <v>41868.924050925925</v>
      </c>
      <c r="T3188" s="11">
        <f>I3188/86400+DATE(1970,1,1)</f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19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7">
        <f>IF(L3189&gt;0,E3189/L3189,0)</f>
        <v>71.491803278688522</v>
      </c>
      <c r="Q3189" t="s">
        <v>8317</v>
      </c>
      <c r="R3189" t="s">
        <v>8318</v>
      </c>
      <c r="S3189" s="11">
        <f>J3189/86400+DATE(1970,1,1)</f>
        <v>41835.666354166664</v>
      </c>
      <c r="T3189" s="11">
        <f>I3189/86400+DATE(1970,1,1)</f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19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7">
        <f>IF(L3190&gt;0,E3190/L3190,0)</f>
        <v>14.444444444444445</v>
      </c>
      <c r="Q3190" t="s">
        <v>8317</v>
      </c>
      <c r="R3190" t="s">
        <v>8359</v>
      </c>
      <c r="S3190" s="11">
        <f>J3190/86400+DATE(1970,1,1)</f>
        <v>42144.415532407409</v>
      </c>
      <c r="T3190" s="11">
        <f>I3190/86400+DATE(1970,1,1)</f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19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7">
        <f>IF(L3191&gt;0,E3191/L3191,0)</f>
        <v>356.84210526315792</v>
      </c>
      <c r="Q3191" t="s">
        <v>8317</v>
      </c>
      <c r="R3191" t="s">
        <v>8359</v>
      </c>
      <c r="S3191" s="11">
        <f>J3191/86400+DATE(1970,1,1)</f>
        <v>42118.346435185187</v>
      </c>
      <c r="T3191" s="11">
        <f>I3191/86400+DATE(1970,1,1)</f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19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7">
        <f>IF(L3192&gt;0,E3192/L3192,0)</f>
        <v>0</v>
      </c>
      <c r="Q3192" t="s">
        <v>8317</v>
      </c>
      <c r="R3192" t="s">
        <v>8359</v>
      </c>
      <c r="S3192" s="11">
        <f>J3192/86400+DATE(1970,1,1)</f>
        <v>42683.151331018518</v>
      </c>
      <c r="T3192" s="11">
        <f>I3192/86400+DATE(1970,1,1)</f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19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7">
        <f>IF(L3193&gt;0,E3193/L3193,0)</f>
        <v>37.75</v>
      </c>
      <c r="Q3193" t="s">
        <v>8317</v>
      </c>
      <c r="R3193" t="s">
        <v>8359</v>
      </c>
      <c r="S3193" s="11">
        <f>J3193/86400+DATE(1970,1,1)</f>
        <v>42538.755428240736</v>
      </c>
      <c r="T3193" s="11">
        <f>I3193/86400+DATE(1970,1,1)</f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19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7">
        <f>IF(L3194&gt;0,E3194/L3194,0)</f>
        <v>12.75</v>
      </c>
      <c r="Q3194" t="s">
        <v>8317</v>
      </c>
      <c r="R3194" t="s">
        <v>8359</v>
      </c>
      <c r="S3194" s="11">
        <f>J3194/86400+DATE(1970,1,1)</f>
        <v>42018.94049768518</v>
      </c>
      <c r="T3194" s="11">
        <f>I3194/86400+DATE(1970,1,1)</f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19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7">
        <f>IF(L3195&gt;0,E3195/L3195,0)</f>
        <v>24.458333333333332</v>
      </c>
      <c r="Q3195" t="s">
        <v>8317</v>
      </c>
      <c r="R3195" t="s">
        <v>8359</v>
      </c>
      <c r="S3195" s="11">
        <f>J3195/86400+DATE(1970,1,1)</f>
        <v>42010.968240740738</v>
      </c>
      <c r="T3195" s="11">
        <f>I3195/86400+DATE(1970,1,1)</f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19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7">
        <f>IF(L3196&gt;0,E3196/L3196,0)</f>
        <v>0</v>
      </c>
      <c r="Q3196" t="s">
        <v>8317</v>
      </c>
      <c r="R3196" t="s">
        <v>8359</v>
      </c>
      <c r="S3196" s="11">
        <f>J3196/86400+DATE(1970,1,1)</f>
        <v>42182.062476851846</v>
      </c>
      <c r="T3196" s="11">
        <f>I3196/86400+DATE(1970,1,1)</f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19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7">
        <f>IF(L3197&gt;0,E3197/L3197,0)</f>
        <v>53.07692307692308</v>
      </c>
      <c r="Q3197" t="s">
        <v>8317</v>
      </c>
      <c r="R3197" t="s">
        <v>8359</v>
      </c>
      <c r="S3197" s="11">
        <f>J3197/86400+DATE(1970,1,1)</f>
        <v>42017.594236111108</v>
      </c>
      <c r="T3197" s="11">
        <f>I3197/86400+DATE(1970,1,1)</f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19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7">
        <f>IF(L3198&gt;0,E3198/L3198,0)</f>
        <v>300</v>
      </c>
      <c r="Q3198" t="s">
        <v>8317</v>
      </c>
      <c r="R3198" t="s">
        <v>8359</v>
      </c>
      <c r="S3198" s="11">
        <f>J3198/86400+DATE(1970,1,1)</f>
        <v>42157.598090277781</v>
      </c>
      <c r="T3198" s="11">
        <f>I3198/86400+DATE(1970,1,1)</f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19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7">
        <f>IF(L3199&gt;0,E3199/L3199,0)</f>
        <v>286.25</v>
      </c>
      <c r="Q3199" t="s">
        <v>8317</v>
      </c>
      <c r="R3199" t="s">
        <v>8359</v>
      </c>
      <c r="S3199" s="11">
        <f>J3199/86400+DATE(1970,1,1)</f>
        <v>42009.493263888886</v>
      </c>
      <c r="T3199" s="11">
        <f>I3199/86400+DATE(1970,1,1)</f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19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7">
        <f>IF(L3200&gt;0,E3200/L3200,0)</f>
        <v>36.666666666666664</v>
      </c>
      <c r="Q3200" t="s">
        <v>8317</v>
      </c>
      <c r="R3200" t="s">
        <v>8359</v>
      </c>
      <c r="S3200" s="11">
        <f>J3200/86400+DATE(1970,1,1)</f>
        <v>42013.424502314811</v>
      </c>
      <c r="T3200" s="11">
        <f>I3200/86400+DATE(1970,1,1)</f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19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7">
        <f>IF(L3201&gt;0,E3201/L3201,0)</f>
        <v>49.20754716981132</v>
      </c>
      <c r="Q3201" t="s">
        <v>8317</v>
      </c>
      <c r="R3201" t="s">
        <v>8359</v>
      </c>
      <c r="S3201" s="11">
        <f>J3201/86400+DATE(1970,1,1)</f>
        <v>41858.761782407411</v>
      </c>
      <c r="T3201" s="11">
        <f>I3201/86400+DATE(1970,1,1)</f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19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7">
        <f>IF(L3202&gt;0,E3202/L3202,0)</f>
        <v>1</v>
      </c>
      <c r="Q3202" t="s">
        <v>8317</v>
      </c>
      <c r="R3202" t="s">
        <v>8359</v>
      </c>
      <c r="S3202" s="11">
        <f>J3202/86400+DATE(1970,1,1)</f>
        <v>42460.320613425924</v>
      </c>
      <c r="T3202" s="11">
        <f>I3202/86400+DATE(1970,1,1)</f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19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7">
        <f>IF(L3203&gt;0,E3203/L3203,0)</f>
        <v>12.5</v>
      </c>
      <c r="Q3203" t="s">
        <v>8317</v>
      </c>
      <c r="R3203" t="s">
        <v>8359</v>
      </c>
      <c r="S3203" s="11">
        <f>J3203/86400+DATE(1970,1,1)</f>
        <v>41861.767094907409</v>
      </c>
      <c r="T3203" s="11">
        <f>I3203/86400+DATE(1970,1,1)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19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7">
        <f>IF(L3204&gt;0,E3204/L3204,0)</f>
        <v>109.04</v>
      </c>
      <c r="Q3204" t="s">
        <v>8317</v>
      </c>
      <c r="R3204" t="s">
        <v>8359</v>
      </c>
      <c r="S3204" s="11">
        <f>J3204/86400+DATE(1970,1,1)</f>
        <v>42293.853541666671</v>
      </c>
      <c r="T3204" s="11">
        <f>I3204/86400+DATE(1970,1,1)</f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19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7">
        <f>IF(L3205&gt;0,E3205/L3205,0)</f>
        <v>41.666666666666664</v>
      </c>
      <c r="Q3205" t="s">
        <v>8317</v>
      </c>
      <c r="R3205" t="s">
        <v>8359</v>
      </c>
      <c r="S3205" s="11">
        <f>J3205/86400+DATE(1970,1,1)</f>
        <v>42242.988680555558</v>
      </c>
      <c r="T3205" s="11">
        <f>I3205/86400+DATE(1970,1,1)</f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19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7">
        <f>IF(L3206&gt;0,E3206/L3206,0)</f>
        <v>0</v>
      </c>
      <c r="Q3206" t="s">
        <v>8317</v>
      </c>
      <c r="R3206" t="s">
        <v>8359</v>
      </c>
      <c r="S3206" s="11">
        <f>J3206/86400+DATE(1970,1,1)</f>
        <v>42172.686099537037</v>
      </c>
      <c r="T3206" s="11">
        <f>I3206/86400+DATE(1970,1,1)</f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19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7">
        <f>IF(L3207&gt;0,E3207/L3207,0)</f>
        <v>22.75</v>
      </c>
      <c r="Q3207" t="s">
        <v>8317</v>
      </c>
      <c r="R3207" t="s">
        <v>8359</v>
      </c>
      <c r="S3207" s="11">
        <f>J3207/86400+DATE(1970,1,1)</f>
        <v>42095.374675925923</v>
      </c>
      <c r="T3207" s="11">
        <f>I3207/86400+DATE(1970,1,1)</f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19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7">
        <f>IF(L3208&gt;0,E3208/L3208,0)</f>
        <v>0</v>
      </c>
      <c r="Q3208" t="s">
        <v>8317</v>
      </c>
      <c r="R3208" t="s">
        <v>8359</v>
      </c>
      <c r="S3208" s="11">
        <f>J3208/86400+DATE(1970,1,1)</f>
        <v>42236.276053240741</v>
      </c>
      <c r="T3208" s="11">
        <f>I3208/86400+DATE(1970,1,1)</f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19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7">
        <f>IF(L3209&gt;0,E3209/L3209,0)</f>
        <v>70.833333333333329</v>
      </c>
      <c r="Q3209" t="s">
        <v>8317</v>
      </c>
      <c r="R3209" t="s">
        <v>8359</v>
      </c>
      <c r="S3209" s="11">
        <f>J3209/86400+DATE(1970,1,1)</f>
        <v>42057.277858796297</v>
      </c>
      <c r="T3209" s="11">
        <f>I3209/86400+DATE(1970,1,1)</f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19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7">
        <f>IF(L3210&gt;0,E3210/L3210,0)</f>
        <v>63.109756097560975</v>
      </c>
      <c r="Q3210" t="s">
        <v>8317</v>
      </c>
      <c r="R3210" t="s">
        <v>8318</v>
      </c>
      <c r="S3210" s="11">
        <f>J3210/86400+DATE(1970,1,1)</f>
        <v>41827.605057870373</v>
      </c>
      <c r="T3210" s="11">
        <f>I3210/86400+DATE(1970,1,1)</f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19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7">
        <f>IF(L3211&gt;0,E3211/L3211,0)</f>
        <v>50.157964601769912</v>
      </c>
      <c r="Q3211" t="s">
        <v>8317</v>
      </c>
      <c r="R3211" t="s">
        <v>8318</v>
      </c>
      <c r="S3211" s="11">
        <f>J3211/86400+DATE(1970,1,1)</f>
        <v>41778.637245370366</v>
      </c>
      <c r="T3211" s="11">
        <f>I3211/86400+DATE(1970,1,1)</f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19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7">
        <f>IF(L3212&gt;0,E3212/L3212,0)</f>
        <v>62.883333333333333</v>
      </c>
      <c r="Q3212" t="s">
        <v>8317</v>
      </c>
      <c r="R3212" t="s">
        <v>8318</v>
      </c>
      <c r="S3212" s="11">
        <f>J3212/86400+DATE(1970,1,1)</f>
        <v>41013.936562499999</v>
      </c>
      <c r="T3212" s="11">
        <f>I3212/86400+DATE(1970,1,1)</f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19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7">
        <f>IF(L3213&gt;0,E3213/L3213,0)</f>
        <v>85.531055900621112</v>
      </c>
      <c r="Q3213" t="s">
        <v>8317</v>
      </c>
      <c r="R3213" t="s">
        <v>8318</v>
      </c>
      <c r="S3213" s="11">
        <f>J3213/86400+DATE(1970,1,1)</f>
        <v>41834.58657407407</v>
      </c>
      <c r="T3213" s="11">
        <f>I3213/86400+DATE(1970,1,1)</f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19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7">
        <f>IF(L3214&gt;0,E3214/L3214,0)</f>
        <v>53.723404255319146</v>
      </c>
      <c r="Q3214" t="s">
        <v>8317</v>
      </c>
      <c r="R3214" t="s">
        <v>8318</v>
      </c>
      <c r="S3214" s="11">
        <f>J3214/86400+DATE(1970,1,1)</f>
        <v>41829.795729166668</v>
      </c>
      <c r="T3214" s="11">
        <f>I3214/86400+DATE(1970,1,1)</f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19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7">
        <f>IF(L3215&gt;0,E3215/L3215,0)</f>
        <v>127.80851063829788</v>
      </c>
      <c r="Q3215" t="s">
        <v>8317</v>
      </c>
      <c r="R3215" t="s">
        <v>8318</v>
      </c>
      <c r="S3215" s="11">
        <f>J3215/86400+DATE(1970,1,1)</f>
        <v>42171.763414351852</v>
      </c>
      <c r="T3215" s="11">
        <f>I3215/86400+DATE(1970,1,1)</f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19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7">
        <f>IF(L3216&gt;0,E3216/L3216,0)</f>
        <v>106.57391304347826</v>
      </c>
      <c r="Q3216" t="s">
        <v>8317</v>
      </c>
      <c r="R3216" t="s">
        <v>8318</v>
      </c>
      <c r="S3216" s="11">
        <f>J3216/86400+DATE(1970,1,1)</f>
        <v>42337.792511574073</v>
      </c>
      <c r="T3216" s="11">
        <f>I3216/86400+DATE(1970,1,1)</f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19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7">
        <f>IF(L3217&gt;0,E3217/L3217,0)</f>
        <v>262.11194029850748</v>
      </c>
      <c r="Q3217" t="s">
        <v>8317</v>
      </c>
      <c r="R3217" t="s">
        <v>8318</v>
      </c>
      <c r="S3217" s="11">
        <f>J3217/86400+DATE(1970,1,1)</f>
        <v>42219.665173611109</v>
      </c>
      <c r="T3217" s="11">
        <f>I3217/86400+DATE(1970,1,1)</f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19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7">
        <f>IF(L3218&gt;0,E3218/L3218,0)</f>
        <v>57.171428571428571</v>
      </c>
      <c r="Q3218" t="s">
        <v>8317</v>
      </c>
      <c r="R3218" t="s">
        <v>8318</v>
      </c>
      <c r="S3218" s="11">
        <f>J3218/86400+DATE(1970,1,1)</f>
        <v>42165.462627314817</v>
      </c>
      <c r="T3218" s="11">
        <f>I3218/86400+DATE(1970,1,1)</f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19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7">
        <f>IF(L3219&gt;0,E3219/L3219,0)</f>
        <v>50.20192307692308</v>
      </c>
      <c r="Q3219" t="s">
        <v>8317</v>
      </c>
      <c r="R3219" t="s">
        <v>8318</v>
      </c>
      <c r="S3219" s="11">
        <f>J3219/86400+DATE(1970,1,1)</f>
        <v>42648.546111111107</v>
      </c>
      <c r="T3219" s="11">
        <f>I3219/86400+DATE(1970,1,1)</f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19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7">
        <f>IF(L3220&gt;0,E3220/L3220,0)</f>
        <v>66.586956521739125</v>
      </c>
      <c r="Q3220" t="s">
        <v>8317</v>
      </c>
      <c r="R3220" t="s">
        <v>8318</v>
      </c>
      <c r="S3220" s="11">
        <f>J3220/86400+DATE(1970,1,1)</f>
        <v>41971.002152777779</v>
      </c>
      <c r="T3220" s="11">
        <f>I3220/86400+DATE(1970,1,1)</f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19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7">
        <f>IF(L3221&gt;0,E3221/L3221,0)</f>
        <v>168.25210084033614</v>
      </c>
      <c r="Q3221" t="s">
        <v>8317</v>
      </c>
      <c r="R3221" t="s">
        <v>8318</v>
      </c>
      <c r="S3221" s="11">
        <f>J3221/86400+DATE(1970,1,1)</f>
        <v>42050.983182870375</v>
      </c>
      <c r="T3221" s="11">
        <f>I3221/86400+DATE(1970,1,1)</f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19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7">
        <f>IF(L3222&gt;0,E3222/L3222,0)</f>
        <v>256.37288135593218</v>
      </c>
      <c r="Q3222" t="s">
        <v>8317</v>
      </c>
      <c r="R3222" t="s">
        <v>8318</v>
      </c>
      <c r="S3222" s="11">
        <f>J3222/86400+DATE(1970,1,1)</f>
        <v>42772.833379629628</v>
      </c>
      <c r="T3222" s="11">
        <f>I3222/86400+DATE(1970,1,1)</f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19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7">
        <f>IF(L3223&gt;0,E3223/L3223,0)</f>
        <v>36.610619469026545</v>
      </c>
      <c r="Q3223" t="s">
        <v>8317</v>
      </c>
      <c r="R3223" t="s">
        <v>8318</v>
      </c>
      <c r="S3223" s="11">
        <f>J3223/86400+DATE(1970,1,1)</f>
        <v>42155.696793981479</v>
      </c>
      <c r="T3223" s="11">
        <f>I3223/86400+DATE(1970,1,1)</f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19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7">
        <f>IF(L3224&gt;0,E3224/L3224,0)</f>
        <v>37.142857142857146</v>
      </c>
      <c r="Q3224" t="s">
        <v>8317</v>
      </c>
      <c r="R3224" t="s">
        <v>8318</v>
      </c>
      <c r="S3224" s="11">
        <f>J3224/86400+DATE(1970,1,1)</f>
        <v>42270.582141203704</v>
      </c>
      <c r="T3224" s="11">
        <f>I3224/86400+DATE(1970,1,1)</f>
        <v>42301.895138888889</v>
      </c>
    </row>
    <row r="3225" spans="1:20" ht="45" x14ac:dyDescent="0.25">
      <c r="A3225">
        <v>3223</v>
      </c>
      <c r="B3225" s="1" t="s">
        <v>3223</v>
      </c>
      <c r="C3225" s="1" t="s">
        <v>7333</v>
      </c>
      <c r="D3225" s="19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7">
        <f>IF(L3225&gt;0,E3225/L3225,0)</f>
        <v>45.878378378378379</v>
      </c>
      <c r="Q3225" t="s">
        <v>8317</v>
      </c>
      <c r="R3225" t="s">
        <v>8318</v>
      </c>
      <c r="S3225" s="11">
        <f>J3225/86400+DATE(1970,1,1)</f>
        <v>42206.835370370369</v>
      </c>
      <c r="T3225" s="11">
        <f>I3225/86400+DATE(1970,1,1)</f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19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7">
        <f>IF(L3226&gt;0,E3226/L3226,0)</f>
        <v>141.71296296296296</v>
      </c>
      <c r="Q3226" t="s">
        <v>8317</v>
      </c>
      <c r="R3226" t="s">
        <v>8318</v>
      </c>
      <c r="S3226" s="11">
        <f>J3226/86400+DATE(1970,1,1)</f>
        <v>42697.850844907407</v>
      </c>
      <c r="T3226" s="11">
        <f>I3226/86400+DATE(1970,1,1)</f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19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7">
        <f>IF(L3227&gt;0,E3227/L3227,0)</f>
        <v>52.487179487179489</v>
      </c>
      <c r="Q3227" t="s">
        <v>8317</v>
      </c>
      <c r="R3227" t="s">
        <v>8318</v>
      </c>
      <c r="S3227" s="11">
        <f>J3227/86400+DATE(1970,1,1)</f>
        <v>42503.559467592597</v>
      </c>
      <c r="T3227" s="11">
        <f>I3227/86400+DATE(1970,1,1)</f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19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7">
        <f>IF(L3228&gt;0,E3228/L3228,0)</f>
        <v>59.523809523809526</v>
      </c>
      <c r="Q3228" t="s">
        <v>8317</v>
      </c>
      <c r="R3228" t="s">
        <v>8318</v>
      </c>
      <c r="S3228" s="11">
        <f>J3228/86400+DATE(1970,1,1)</f>
        <v>42277.583472222221</v>
      </c>
      <c r="T3228" s="11">
        <f>I3228/86400+DATE(1970,1,1)</f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19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7">
        <f>IF(L3229&gt;0,E3229/L3229,0)</f>
        <v>50</v>
      </c>
      <c r="Q3229" t="s">
        <v>8317</v>
      </c>
      <c r="R3229" t="s">
        <v>8318</v>
      </c>
      <c r="S3229" s="11">
        <f>J3229/86400+DATE(1970,1,1)</f>
        <v>42722.882361111115</v>
      </c>
      <c r="T3229" s="11">
        <f>I3229/86400+DATE(1970,1,1)</f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19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7">
        <f>IF(L3230&gt;0,E3230/L3230,0)</f>
        <v>193.62162162162161</v>
      </c>
      <c r="Q3230" t="s">
        <v>8317</v>
      </c>
      <c r="R3230" t="s">
        <v>8318</v>
      </c>
      <c r="S3230" s="11">
        <f>J3230/86400+DATE(1970,1,1)</f>
        <v>42323.70930555556</v>
      </c>
      <c r="T3230" s="11">
        <f>I3230/86400+DATE(1970,1,1)</f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19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7">
        <f>IF(L3231&gt;0,E3231/L3231,0)</f>
        <v>106.79702970297029</v>
      </c>
      <c r="Q3231" t="s">
        <v>8317</v>
      </c>
      <c r="R3231" t="s">
        <v>8318</v>
      </c>
      <c r="S3231" s="11">
        <f>J3231/86400+DATE(1970,1,1)</f>
        <v>41933.291643518518</v>
      </c>
      <c r="T3231" s="11">
        <f>I3231/86400+DATE(1970,1,1)</f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19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7">
        <f>IF(L3232&gt;0,E3232/L3232,0)</f>
        <v>77.21621621621621</v>
      </c>
      <c r="Q3232" t="s">
        <v>8317</v>
      </c>
      <c r="R3232" t="s">
        <v>8318</v>
      </c>
      <c r="S3232" s="11">
        <f>J3232/86400+DATE(1970,1,1)</f>
        <v>41898.168124999997</v>
      </c>
      <c r="T3232" s="11">
        <f>I3232/86400+DATE(1970,1,1)</f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19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7">
        <f>IF(L3233&gt;0,E3233/L3233,0)</f>
        <v>57.5</v>
      </c>
      <c r="Q3233" t="s">
        <v>8317</v>
      </c>
      <c r="R3233" t="s">
        <v>8318</v>
      </c>
      <c r="S3233" s="11">
        <f>J3233/86400+DATE(1970,1,1)</f>
        <v>42446.943831018521</v>
      </c>
      <c r="T3233" s="11">
        <f>I3233/86400+DATE(1970,1,1)</f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19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7">
        <f>IF(L3234&gt;0,E3234/L3234,0)</f>
        <v>50.46153846153846</v>
      </c>
      <c r="Q3234" t="s">
        <v>8317</v>
      </c>
      <c r="R3234" t="s">
        <v>8318</v>
      </c>
      <c r="S3234" s="11">
        <f>J3234/86400+DATE(1970,1,1)</f>
        <v>42463.81385416667</v>
      </c>
      <c r="T3234" s="11">
        <f>I3234/86400+DATE(1970,1,1)</f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19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7">
        <f>IF(L3235&gt;0,E3235/L3235,0)</f>
        <v>97.377049180327873</v>
      </c>
      <c r="Q3235" t="s">
        <v>8317</v>
      </c>
      <c r="R3235" t="s">
        <v>8318</v>
      </c>
      <c r="S3235" s="11">
        <f>J3235/86400+DATE(1970,1,1)</f>
        <v>42766.805034722223</v>
      </c>
      <c r="T3235" s="11">
        <f>I3235/86400+DATE(1970,1,1)</f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19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7">
        <f>IF(L3236&gt;0,E3236/L3236,0)</f>
        <v>34.91921739130435</v>
      </c>
      <c r="Q3236" t="s">
        <v>8317</v>
      </c>
      <c r="R3236" t="s">
        <v>8318</v>
      </c>
      <c r="S3236" s="11">
        <f>J3236/86400+DATE(1970,1,1)</f>
        <v>42734.789444444439</v>
      </c>
      <c r="T3236" s="11">
        <f>I3236/86400+DATE(1970,1,1)</f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19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7">
        <f>IF(L3237&gt;0,E3237/L3237,0)</f>
        <v>85.530386740331494</v>
      </c>
      <c r="Q3237" t="s">
        <v>8317</v>
      </c>
      <c r="R3237" t="s">
        <v>8318</v>
      </c>
      <c r="S3237" s="11">
        <f>J3237/86400+DATE(1970,1,1)</f>
        <v>42522.347812499997</v>
      </c>
      <c r="T3237" s="11">
        <f>I3237/86400+DATE(1970,1,1)</f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19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7">
        <f>IF(L3238&gt;0,E3238/L3238,0)</f>
        <v>182.90909090909091</v>
      </c>
      <c r="Q3238" t="s">
        <v>8317</v>
      </c>
      <c r="R3238" t="s">
        <v>8318</v>
      </c>
      <c r="S3238" s="11">
        <f>J3238/86400+DATE(1970,1,1)</f>
        <v>42702.917048611111</v>
      </c>
      <c r="T3238" s="11">
        <f>I3238/86400+DATE(1970,1,1)</f>
        <v>42732.917048611111</v>
      </c>
    </row>
    <row r="3239" spans="1:20" ht="45" x14ac:dyDescent="0.25">
      <c r="A3239">
        <v>3237</v>
      </c>
      <c r="B3239" s="1" t="s">
        <v>3237</v>
      </c>
      <c r="C3239" s="1" t="s">
        <v>7347</v>
      </c>
      <c r="D3239" s="19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7">
        <f>IF(L3239&gt;0,E3239/L3239,0)</f>
        <v>131.13620817843866</v>
      </c>
      <c r="Q3239" t="s">
        <v>8317</v>
      </c>
      <c r="R3239" t="s">
        <v>8318</v>
      </c>
      <c r="S3239" s="11">
        <f>J3239/86400+DATE(1970,1,1)</f>
        <v>42252.474351851852</v>
      </c>
      <c r="T3239" s="11">
        <f>I3239/86400+DATE(1970,1,1)</f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19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7">
        <f>IF(L3240&gt;0,E3240/L3240,0)</f>
        <v>39.810126582278478</v>
      </c>
      <c r="Q3240" t="s">
        <v>8317</v>
      </c>
      <c r="R3240" t="s">
        <v>8318</v>
      </c>
      <c r="S3240" s="11">
        <f>J3240/86400+DATE(1970,1,1)</f>
        <v>42156.510393518518</v>
      </c>
      <c r="T3240" s="11">
        <f>I3240/86400+DATE(1970,1,1)</f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19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7">
        <f>IF(L3241&gt;0,E3241/L3241,0)</f>
        <v>59.701730769230764</v>
      </c>
      <c r="Q3241" t="s">
        <v>8317</v>
      </c>
      <c r="R3241" t="s">
        <v>8318</v>
      </c>
      <c r="S3241" s="11">
        <f>J3241/86400+DATE(1970,1,1)</f>
        <v>42278.089039351849</v>
      </c>
      <c r="T3241" s="11">
        <f>I3241/86400+DATE(1970,1,1)</f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19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7">
        <f>IF(L3242&gt;0,E3242/L3242,0)</f>
        <v>88.735294117647058</v>
      </c>
      <c r="Q3242" t="s">
        <v>8317</v>
      </c>
      <c r="R3242" t="s">
        <v>8318</v>
      </c>
      <c r="S3242" s="11">
        <f>J3242/86400+DATE(1970,1,1)</f>
        <v>42754.693842592591</v>
      </c>
      <c r="T3242" s="11">
        <f>I3242/86400+DATE(1970,1,1)</f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19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7">
        <f>IF(L3243&gt;0,E3243/L3243,0)</f>
        <v>58.688622754491021</v>
      </c>
      <c r="Q3243" t="s">
        <v>8317</v>
      </c>
      <c r="R3243" t="s">
        <v>8318</v>
      </c>
      <c r="S3243" s="11">
        <f>J3243/86400+DATE(1970,1,1)</f>
        <v>41893.324884259258</v>
      </c>
      <c r="T3243" s="11">
        <f>I3243/86400+DATE(1970,1,1)</f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19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7">
        <f>IF(L3244&gt;0,E3244/L3244,0)</f>
        <v>69.56513661202186</v>
      </c>
      <c r="Q3244" t="s">
        <v>8317</v>
      </c>
      <c r="R3244" t="s">
        <v>8318</v>
      </c>
      <c r="S3244" s="11">
        <f>J3244/86400+DATE(1970,1,1)</f>
        <v>41871.755694444444</v>
      </c>
      <c r="T3244" s="11">
        <f>I3244/86400+DATE(1970,1,1)</f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19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7">
        <f>IF(L3245&gt;0,E3245/L3245,0)</f>
        <v>115.87323943661971</v>
      </c>
      <c r="Q3245" t="s">
        <v>8317</v>
      </c>
      <c r="R3245" t="s">
        <v>8318</v>
      </c>
      <c r="S3245" s="11">
        <f>J3245/86400+DATE(1970,1,1)</f>
        <v>42262.096782407403</v>
      </c>
      <c r="T3245" s="11">
        <f>I3245/86400+DATE(1970,1,1)</f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19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7">
        <f>IF(L3246&gt;0,E3246/L3246,0)</f>
        <v>23.869565217391305</v>
      </c>
      <c r="Q3246" t="s">
        <v>8317</v>
      </c>
      <c r="R3246" t="s">
        <v>8318</v>
      </c>
      <c r="S3246" s="11">
        <f>J3246/86400+DATE(1970,1,1)</f>
        <v>42675.694236111114</v>
      </c>
      <c r="T3246" s="11">
        <f>I3246/86400+DATE(1970,1,1)</f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19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7">
        <f>IF(L3247&gt;0,E3247/L3247,0)</f>
        <v>81.125925925925927</v>
      </c>
      <c r="Q3247" t="s">
        <v>8317</v>
      </c>
      <c r="R3247" t="s">
        <v>8318</v>
      </c>
      <c r="S3247" s="11">
        <f>J3247/86400+DATE(1970,1,1)</f>
        <v>42135.60020833333</v>
      </c>
      <c r="T3247" s="11">
        <f>I3247/86400+DATE(1970,1,1)</f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19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7">
        <f>IF(L3248&gt;0,E3248/L3248,0)</f>
        <v>57.626943005181346</v>
      </c>
      <c r="Q3248" t="s">
        <v>8317</v>
      </c>
      <c r="R3248" t="s">
        <v>8318</v>
      </c>
      <c r="S3248" s="11">
        <f>J3248/86400+DATE(1970,1,1)</f>
        <v>42230.472222222219</v>
      </c>
      <c r="T3248" s="11">
        <f>I3248/86400+DATE(1970,1,1)</f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19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7">
        <f>IF(L3249&gt;0,E3249/L3249,0)</f>
        <v>46.429824561403507</v>
      </c>
      <c r="Q3249" t="s">
        <v>8317</v>
      </c>
      <c r="R3249" t="s">
        <v>8318</v>
      </c>
      <c r="S3249" s="11">
        <f>J3249/86400+DATE(1970,1,1)</f>
        <v>42167.434166666666</v>
      </c>
      <c r="T3249" s="11">
        <f>I3249/86400+DATE(1970,1,1)</f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19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7">
        <f>IF(L3250&gt;0,E3250/L3250,0)</f>
        <v>60.475000000000001</v>
      </c>
      <c r="Q3250" t="s">
        <v>8317</v>
      </c>
      <c r="R3250" t="s">
        <v>8318</v>
      </c>
      <c r="S3250" s="11">
        <f>J3250/86400+DATE(1970,1,1)</f>
        <v>42068.888391203705</v>
      </c>
      <c r="T3250" s="11">
        <f>I3250/86400+DATE(1970,1,1)</f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19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7">
        <f>IF(L3251&gt;0,E3251/L3251,0)</f>
        <v>65.579545454545453</v>
      </c>
      <c r="Q3251" t="s">
        <v>8317</v>
      </c>
      <c r="R3251" t="s">
        <v>8318</v>
      </c>
      <c r="S3251" s="11">
        <f>J3251/86400+DATE(1970,1,1)</f>
        <v>42145.746689814812</v>
      </c>
      <c r="T3251" s="11">
        <f>I3251/86400+DATE(1970,1,1)</f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19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7">
        <f>IF(L3252&gt;0,E3252/L3252,0)</f>
        <v>119.1924882629108</v>
      </c>
      <c r="Q3252" t="s">
        <v>8317</v>
      </c>
      <c r="R3252" t="s">
        <v>8318</v>
      </c>
      <c r="S3252" s="11">
        <f>J3252/86400+DATE(1970,1,1)</f>
        <v>41918.742175925923</v>
      </c>
      <c r="T3252" s="11">
        <f>I3252/86400+DATE(1970,1,1)</f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19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7">
        <f>IF(L3253&gt;0,E3253/L3253,0)</f>
        <v>83.05</v>
      </c>
      <c r="Q3253" t="s">
        <v>8317</v>
      </c>
      <c r="R3253" t="s">
        <v>8318</v>
      </c>
      <c r="S3253" s="11">
        <f>J3253/86400+DATE(1970,1,1)</f>
        <v>42146.731087962966</v>
      </c>
      <c r="T3253" s="11">
        <f>I3253/86400+DATE(1970,1,1)</f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19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7">
        <f>IF(L3254&gt;0,E3254/L3254,0)</f>
        <v>57.52</v>
      </c>
      <c r="Q3254" t="s">
        <v>8317</v>
      </c>
      <c r="R3254" t="s">
        <v>8318</v>
      </c>
      <c r="S3254" s="11">
        <f>J3254/86400+DATE(1970,1,1)</f>
        <v>42590.472685185188</v>
      </c>
      <c r="T3254" s="11">
        <f>I3254/86400+DATE(1970,1,1)</f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19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7">
        <f>IF(L3255&gt;0,E3255/L3255,0)</f>
        <v>177.08695652173913</v>
      </c>
      <c r="Q3255" t="s">
        <v>8317</v>
      </c>
      <c r="R3255" t="s">
        <v>8318</v>
      </c>
      <c r="S3255" s="11">
        <f>J3255/86400+DATE(1970,1,1)</f>
        <v>42602.576712962968</v>
      </c>
      <c r="T3255" s="11">
        <f>I3255/86400+DATE(1970,1,1)</f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19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7">
        <f>IF(L3256&gt;0,E3256/L3256,0)</f>
        <v>70.771505376344081</v>
      </c>
      <c r="Q3256" t="s">
        <v>8317</v>
      </c>
      <c r="R3256" t="s">
        <v>8318</v>
      </c>
      <c r="S3256" s="11">
        <f>J3256/86400+DATE(1970,1,1)</f>
        <v>42059.085752314815</v>
      </c>
      <c r="T3256" s="11">
        <f>I3256/86400+DATE(1970,1,1)</f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19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7">
        <f>IF(L3257&gt;0,E3257/L3257,0)</f>
        <v>29.166666666666668</v>
      </c>
      <c r="Q3257" t="s">
        <v>8317</v>
      </c>
      <c r="R3257" t="s">
        <v>8318</v>
      </c>
      <c r="S3257" s="11">
        <f>J3257/86400+DATE(1970,1,1)</f>
        <v>41889.768229166664</v>
      </c>
      <c r="T3257" s="11">
        <f>I3257/86400+DATE(1970,1,1)</f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19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7">
        <f>IF(L3258&gt;0,E3258/L3258,0)</f>
        <v>72.76136363636364</v>
      </c>
      <c r="Q3258" t="s">
        <v>8317</v>
      </c>
      <c r="R3258" t="s">
        <v>8318</v>
      </c>
      <c r="S3258" s="11">
        <f>J3258/86400+DATE(1970,1,1)</f>
        <v>42144.573807870373</v>
      </c>
      <c r="T3258" s="11">
        <f>I3258/86400+DATE(1970,1,1)</f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19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7">
        <f>IF(L3259&gt;0,E3259/L3259,0)</f>
        <v>51.853414634146333</v>
      </c>
      <c r="Q3259" t="s">
        <v>8317</v>
      </c>
      <c r="R3259" t="s">
        <v>8318</v>
      </c>
      <c r="S3259" s="11">
        <f>J3259/86400+DATE(1970,1,1)</f>
        <v>42758.559629629628</v>
      </c>
      <c r="T3259" s="11">
        <f>I3259/86400+DATE(1970,1,1)</f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19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7">
        <f>IF(L3260&gt;0,E3260/L3260,0)</f>
        <v>98.2</v>
      </c>
      <c r="Q3260" t="s">
        <v>8317</v>
      </c>
      <c r="R3260" t="s">
        <v>8318</v>
      </c>
      <c r="S3260" s="11">
        <f>J3260/86400+DATE(1970,1,1)</f>
        <v>41982.887280092589</v>
      </c>
      <c r="T3260" s="11">
        <f>I3260/86400+DATE(1970,1,1)</f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19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7">
        <f>IF(L3261&gt;0,E3261/L3261,0)</f>
        <v>251.7381443298969</v>
      </c>
      <c r="Q3261" t="s">
        <v>8317</v>
      </c>
      <c r="R3261" t="s">
        <v>8318</v>
      </c>
      <c r="S3261" s="11">
        <f>J3261/86400+DATE(1970,1,1)</f>
        <v>42614.760937500003</v>
      </c>
      <c r="T3261" s="11">
        <f>I3261/86400+DATE(1970,1,1)</f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19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7">
        <f>IF(L3262&gt;0,E3262/L3262,0)</f>
        <v>74.821917808219183</v>
      </c>
      <c r="Q3262" t="s">
        <v>8317</v>
      </c>
      <c r="R3262" t="s">
        <v>8318</v>
      </c>
      <c r="S3262" s="11">
        <f>J3262/86400+DATE(1970,1,1)</f>
        <v>42303.672662037032</v>
      </c>
      <c r="T3262" s="11">
        <f>I3262/86400+DATE(1970,1,1)</f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19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7">
        <f>IF(L3263&gt;0,E3263/L3263,0)</f>
        <v>67.65306122448979</v>
      </c>
      <c r="Q3263" t="s">
        <v>8317</v>
      </c>
      <c r="R3263" t="s">
        <v>8318</v>
      </c>
      <c r="S3263" s="11">
        <f>J3263/86400+DATE(1970,1,1)</f>
        <v>42171.725416666668</v>
      </c>
      <c r="T3263" s="11">
        <f>I3263/86400+DATE(1970,1,1)</f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19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7">
        <f>IF(L3264&gt;0,E3264/L3264,0)</f>
        <v>93.81343283582089</v>
      </c>
      <c r="Q3264" t="s">
        <v>8317</v>
      </c>
      <c r="R3264" t="s">
        <v>8318</v>
      </c>
      <c r="S3264" s="11">
        <f>J3264/86400+DATE(1970,1,1)</f>
        <v>41964.315532407403</v>
      </c>
      <c r="T3264" s="11">
        <f>I3264/86400+DATE(1970,1,1)</f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19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7">
        <f>IF(L3265&gt;0,E3265/L3265,0)</f>
        <v>41.237647058823526</v>
      </c>
      <c r="Q3265" t="s">
        <v>8317</v>
      </c>
      <c r="R3265" t="s">
        <v>8318</v>
      </c>
      <c r="S3265" s="11">
        <f>J3265/86400+DATE(1970,1,1)</f>
        <v>42284.516064814816</v>
      </c>
      <c r="T3265" s="11">
        <f>I3265/86400+DATE(1970,1,1)</f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19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7">
        <f>IF(L3266&gt;0,E3266/L3266,0)</f>
        <v>52.551020408163268</v>
      </c>
      <c r="Q3266" t="s">
        <v>8317</v>
      </c>
      <c r="R3266" t="s">
        <v>8318</v>
      </c>
      <c r="S3266" s="11">
        <f>J3266/86400+DATE(1970,1,1)</f>
        <v>42016.800208333334</v>
      </c>
      <c r="T3266" s="11">
        <f>I3266/86400+DATE(1970,1,1)</f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19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7">
        <f>IF(L3267&gt;0,E3267/L3267,0)</f>
        <v>70.285714285714292</v>
      </c>
      <c r="Q3267" t="s">
        <v>8317</v>
      </c>
      <c r="R3267" t="s">
        <v>8318</v>
      </c>
      <c r="S3267" s="11">
        <f>J3267/86400+DATE(1970,1,1)</f>
        <v>42311.711979166663</v>
      </c>
      <c r="T3267" s="11">
        <f>I3267/86400+DATE(1970,1,1)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19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7">
        <f>IF(L3268&gt;0,E3268/L3268,0)</f>
        <v>48.325153374233132</v>
      </c>
      <c r="Q3268" t="s">
        <v>8317</v>
      </c>
      <c r="R3268" t="s">
        <v>8318</v>
      </c>
      <c r="S3268" s="11">
        <f>J3268/86400+DATE(1970,1,1)</f>
        <v>42136.536134259259</v>
      </c>
      <c r="T3268" s="11">
        <f>I3268/86400+DATE(1970,1,1)</f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19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7">
        <f>IF(L3269&gt;0,E3269/L3269,0)</f>
        <v>53.177083333333336</v>
      </c>
      <c r="Q3269" t="s">
        <v>8317</v>
      </c>
      <c r="R3269" t="s">
        <v>8318</v>
      </c>
      <c r="S3269" s="11">
        <f>J3269/86400+DATE(1970,1,1)</f>
        <v>42172.757638888885</v>
      </c>
      <c r="T3269" s="11">
        <f>I3269/86400+DATE(1970,1,1)</f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19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7">
        <f>IF(L3270&gt;0,E3270/L3270,0)</f>
        <v>60.952380952380949</v>
      </c>
      <c r="Q3270" t="s">
        <v>8317</v>
      </c>
      <c r="R3270" t="s">
        <v>8318</v>
      </c>
      <c r="S3270" s="11">
        <f>J3270/86400+DATE(1970,1,1)</f>
        <v>42590.90425925926</v>
      </c>
      <c r="T3270" s="11">
        <f>I3270/86400+DATE(1970,1,1)</f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19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7">
        <f>IF(L3271&gt;0,E3271/L3271,0)</f>
        <v>116</v>
      </c>
      <c r="Q3271" t="s">
        <v>8317</v>
      </c>
      <c r="R3271" t="s">
        <v>8318</v>
      </c>
      <c r="S3271" s="11">
        <f>J3271/86400+DATE(1970,1,1)</f>
        <v>42137.395798611113</v>
      </c>
      <c r="T3271" s="11">
        <f>I3271/86400+DATE(1970,1,1)</f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19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7">
        <f>IF(L3272&gt;0,E3272/L3272,0)</f>
        <v>61</v>
      </c>
      <c r="Q3272" t="s">
        <v>8317</v>
      </c>
      <c r="R3272" t="s">
        <v>8318</v>
      </c>
      <c r="S3272" s="11">
        <f>J3272/86400+DATE(1970,1,1)</f>
        <v>42167.533159722225</v>
      </c>
      <c r="T3272" s="11">
        <f>I3272/86400+DATE(1970,1,1)</f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19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7">
        <f>IF(L3273&gt;0,E3273/L3273,0)</f>
        <v>38.235294117647058</v>
      </c>
      <c r="Q3273" t="s">
        <v>8317</v>
      </c>
      <c r="R3273" t="s">
        <v>8318</v>
      </c>
      <c r="S3273" s="11">
        <f>J3273/86400+DATE(1970,1,1)</f>
        <v>41915.437210648146</v>
      </c>
      <c r="T3273" s="11">
        <f>I3273/86400+DATE(1970,1,1)</f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19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7">
        <f>IF(L3274&gt;0,E3274/L3274,0)</f>
        <v>106.50344827586207</v>
      </c>
      <c r="Q3274" t="s">
        <v>8317</v>
      </c>
      <c r="R3274" t="s">
        <v>8318</v>
      </c>
      <c r="S3274" s="11">
        <f>J3274/86400+DATE(1970,1,1)</f>
        <v>42284.500104166669</v>
      </c>
      <c r="T3274" s="11">
        <f>I3274/86400+DATE(1970,1,1)</f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19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7">
        <f>IF(L3275&gt;0,E3275/L3275,0)</f>
        <v>204.57142857142858</v>
      </c>
      <c r="Q3275" t="s">
        <v>8317</v>
      </c>
      <c r="R3275" t="s">
        <v>8318</v>
      </c>
      <c r="S3275" s="11">
        <f>J3275/86400+DATE(1970,1,1)</f>
        <v>42611.801412037035</v>
      </c>
      <c r="T3275" s="11">
        <f>I3275/86400+DATE(1970,1,1)</f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19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7">
        <f>IF(L3276&gt;0,E3276/L3276,0)</f>
        <v>54.912587412587413</v>
      </c>
      <c r="Q3276" t="s">
        <v>8317</v>
      </c>
      <c r="R3276" t="s">
        <v>8318</v>
      </c>
      <c r="S3276" s="11">
        <f>J3276/86400+DATE(1970,1,1)</f>
        <v>42400.704537037032</v>
      </c>
      <c r="T3276" s="11">
        <f>I3276/86400+DATE(1970,1,1)</f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19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7">
        <f>IF(L3277&gt;0,E3277/L3277,0)</f>
        <v>150.41666666666666</v>
      </c>
      <c r="Q3277" t="s">
        <v>8317</v>
      </c>
      <c r="R3277" t="s">
        <v>8318</v>
      </c>
      <c r="S3277" s="11">
        <f>J3277/86400+DATE(1970,1,1)</f>
        <v>42017.88045138889</v>
      </c>
      <c r="T3277" s="11">
        <f>I3277/86400+DATE(1970,1,1)</f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19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7">
        <f>IF(L3278&gt;0,E3278/L3278,0)</f>
        <v>52.58</v>
      </c>
      <c r="Q3278" t="s">
        <v>8317</v>
      </c>
      <c r="R3278" t="s">
        <v>8318</v>
      </c>
      <c r="S3278" s="11">
        <f>J3278/86400+DATE(1970,1,1)</f>
        <v>42426.949988425928</v>
      </c>
      <c r="T3278" s="11">
        <f>I3278/86400+DATE(1970,1,1)</f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19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7">
        <f>IF(L3279&gt;0,E3279/L3279,0)</f>
        <v>54.3</v>
      </c>
      <c r="Q3279" t="s">
        <v>8317</v>
      </c>
      <c r="R3279" t="s">
        <v>8318</v>
      </c>
      <c r="S3279" s="11">
        <f>J3279/86400+DATE(1970,1,1)</f>
        <v>41931.682939814811</v>
      </c>
      <c r="T3279" s="11">
        <f>I3279/86400+DATE(1970,1,1)</f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19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7">
        <f>IF(L3280&gt;0,E3280/L3280,0)</f>
        <v>76.029411764705884</v>
      </c>
      <c r="Q3280" t="s">
        <v>8317</v>
      </c>
      <c r="R3280" t="s">
        <v>8318</v>
      </c>
      <c r="S3280" s="11">
        <f>J3280/86400+DATE(1970,1,1)</f>
        <v>42124.848414351851</v>
      </c>
      <c r="T3280" s="11">
        <f>I3280/86400+DATE(1970,1,1)</f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19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7">
        <f>IF(L3281&gt;0,E3281/L3281,0)</f>
        <v>105.2063492063492</v>
      </c>
      <c r="Q3281" t="s">
        <v>8317</v>
      </c>
      <c r="R3281" t="s">
        <v>8318</v>
      </c>
      <c r="S3281" s="11">
        <f>J3281/86400+DATE(1970,1,1)</f>
        <v>42431.102534722224</v>
      </c>
      <c r="T3281" s="11">
        <f>I3281/86400+DATE(1970,1,1)</f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19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7">
        <f>IF(L3282&gt;0,E3282/L3282,0)</f>
        <v>68.666666666666671</v>
      </c>
      <c r="Q3282" t="s">
        <v>8317</v>
      </c>
      <c r="R3282" t="s">
        <v>8318</v>
      </c>
      <c r="S3282" s="11">
        <f>J3282/86400+DATE(1970,1,1)</f>
        <v>42121.756921296299</v>
      </c>
      <c r="T3282" s="11">
        <f>I3282/86400+DATE(1970,1,1)</f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19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7">
        <f>IF(L3283&gt;0,E3283/L3283,0)</f>
        <v>129.36170212765958</v>
      </c>
      <c r="Q3283" t="s">
        <v>8317</v>
      </c>
      <c r="R3283" t="s">
        <v>8318</v>
      </c>
      <c r="S3283" s="11">
        <f>J3283/86400+DATE(1970,1,1)</f>
        <v>42219.019733796296</v>
      </c>
      <c r="T3283" s="11">
        <f>I3283/86400+DATE(1970,1,1)</f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19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7">
        <f>IF(L3284&gt;0,E3284/L3284,0)</f>
        <v>134.26371308016877</v>
      </c>
      <c r="Q3284" t="s">
        <v>8317</v>
      </c>
      <c r="R3284" t="s">
        <v>8318</v>
      </c>
      <c r="S3284" s="11">
        <f>J3284/86400+DATE(1970,1,1)</f>
        <v>42445.19430555556</v>
      </c>
      <c r="T3284" s="11">
        <f>I3284/86400+DATE(1970,1,1)</f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19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7">
        <f>IF(L3285&gt;0,E3285/L3285,0)</f>
        <v>17.829787234042552</v>
      </c>
      <c r="Q3285" t="s">
        <v>8317</v>
      </c>
      <c r="R3285" t="s">
        <v>8318</v>
      </c>
      <c r="S3285" s="11">
        <f>J3285/86400+DATE(1970,1,1)</f>
        <v>42379.74418981481</v>
      </c>
      <c r="T3285" s="11">
        <f>I3285/86400+DATE(1970,1,1)</f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19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7">
        <f>IF(L3286&gt;0,E3286/L3286,0)</f>
        <v>203.2</v>
      </c>
      <c r="Q3286" t="s">
        <v>8317</v>
      </c>
      <c r="R3286" t="s">
        <v>8318</v>
      </c>
      <c r="S3286" s="11">
        <f>J3286/86400+DATE(1970,1,1)</f>
        <v>42380.884872685187</v>
      </c>
      <c r="T3286" s="11">
        <f>I3286/86400+DATE(1970,1,1)</f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19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7">
        <f>IF(L3287&gt;0,E3287/L3287,0)</f>
        <v>69.18518518518519</v>
      </c>
      <c r="Q3287" t="s">
        <v>8317</v>
      </c>
      <c r="R3287" t="s">
        <v>8318</v>
      </c>
      <c r="S3287" s="11">
        <f>J3287/86400+DATE(1970,1,1)</f>
        <v>42762.942430555559</v>
      </c>
      <c r="T3287" s="11">
        <f>I3287/86400+DATE(1970,1,1)</f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19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7">
        <f>IF(L3288&gt;0,E3288/L3288,0)</f>
        <v>125.12295081967213</v>
      </c>
      <c r="Q3288" t="s">
        <v>8317</v>
      </c>
      <c r="R3288" t="s">
        <v>8318</v>
      </c>
      <c r="S3288" s="11">
        <f>J3288/86400+DATE(1970,1,1)</f>
        <v>42567.840069444443</v>
      </c>
      <c r="T3288" s="11">
        <f>I3288/86400+DATE(1970,1,1)</f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19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7">
        <f>IF(L3289&gt;0,E3289/L3289,0)</f>
        <v>73.529411764705884</v>
      </c>
      <c r="Q3289" t="s">
        <v>8317</v>
      </c>
      <c r="R3289" t="s">
        <v>8318</v>
      </c>
      <c r="S3289" s="11">
        <f>J3289/86400+DATE(1970,1,1)</f>
        <v>42311.750324074077</v>
      </c>
      <c r="T3289" s="11">
        <f>I3289/86400+DATE(1970,1,1)</f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19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7">
        <f>IF(L3290&gt;0,E3290/L3290,0)</f>
        <v>48.437149758454105</v>
      </c>
      <c r="Q3290" t="s">
        <v>8317</v>
      </c>
      <c r="R3290" t="s">
        <v>8318</v>
      </c>
      <c r="S3290" s="11">
        <f>J3290/86400+DATE(1970,1,1)</f>
        <v>42505.774479166663</v>
      </c>
      <c r="T3290" s="11">
        <f>I3290/86400+DATE(1970,1,1)</f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19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7">
        <f>IF(L3291&gt;0,E3291/L3291,0)</f>
        <v>26.608400000000003</v>
      </c>
      <c r="Q3291" t="s">
        <v>8317</v>
      </c>
      <c r="R3291" t="s">
        <v>8318</v>
      </c>
      <c r="S3291" s="11">
        <f>J3291/86400+DATE(1970,1,1)</f>
        <v>42758.368078703701</v>
      </c>
      <c r="T3291" s="11">
        <f>I3291/86400+DATE(1970,1,1)</f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19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7">
        <f>IF(L3292&gt;0,E3292/L3292,0)</f>
        <v>33.666666666666664</v>
      </c>
      <c r="Q3292" t="s">
        <v>8317</v>
      </c>
      <c r="R3292" t="s">
        <v>8318</v>
      </c>
      <c r="S3292" s="11">
        <f>J3292/86400+DATE(1970,1,1)</f>
        <v>42775.51494212963</v>
      </c>
      <c r="T3292" s="11">
        <f>I3292/86400+DATE(1970,1,1)</f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19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7">
        <f>IF(L3293&gt;0,E3293/L3293,0)</f>
        <v>40.714285714285715</v>
      </c>
      <c r="Q3293" t="s">
        <v>8317</v>
      </c>
      <c r="R3293" t="s">
        <v>8318</v>
      </c>
      <c r="S3293" s="11">
        <f>J3293/86400+DATE(1970,1,1)</f>
        <v>42232.702546296292</v>
      </c>
      <c r="T3293" s="11">
        <f>I3293/86400+DATE(1970,1,1)</f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19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7">
        <f>IF(L3294&gt;0,E3294/L3294,0)</f>
        <v>19.266666666666666</v>
      </c>
      <c r="Q3294" t="s">
        <v>8317</v>
      </c>
      <c r="R3294" t="s">
        <v>8318</v>
      </c>
      <c r="S3294" s="11">
        <f>J3294/86400+DATE(1970,1,1)</f>
        <v>42282.770231481481</v>
      </c>
      <c r="T3294" s="11">
        <f>I3294/86400+DATE(1970,1,1)</f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19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7">
        <f>IF(L3295&gt;0,E3295/L3295,0)</f>
        <v>84.285714285714292</v>
      </c>
      <c r="Q3295" t="s">
        <v>8317</v>
      </c>
      <c r="R3295" t="s">
        <v>8318</v>
      </c>
      <c r="S3295" s="11">
        <f>J3295/86400+DATE(1970,1,1)</f>
        <v>42768.425370370373</v>
      </c>
      <c r="T3295" s="11">
        <f>I3295/86400+DATE(1970,1,1)</f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19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7">
        <f>IF(L3296&gt;0,E3296/L3296,0)</f>
        <v>29.583333333333332</v>
      </c>
      <c r="Q3296" t="s">
        <v>8317</v>
      </c>
      <c r="R3296" t="s">
        <v>8318</v>
      </c>
      <c r="S3296" s="11">
        <f>J3296/86400+DATE(1970,1,1)</f>
        <v>42141.541134259256</v>
      </c>
      <c r="T3296" s="11">
        <f>I3296/86400+DATE(1970,1,1)</f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19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7">
        <f>IF(L3297&gt;0,E3297/L3297,0)</f>
        <v>26.667037037037037</v>
      </c>
      <c r="Q3297" t="s">
        <v>8317</v>
      </c>
      <c r="R3297" t="s">
        <v>8318</v>
      </c>
      <c r="S3297" s="11">
        <f>J3297/86400+DATE(1970,1,1)</f>
        <v>42609.442465277782</v>
      </c>
      <c r="T3297" s="11">
        <f>I3297/86400+DATE(1970,1,1)</f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19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7">
        <f>IF(L3298&gt;0,E3298/L3298,0)</f>
        <v>45.978723404255319</v>
      </c>
      <c r="Q3298" t="s">
        <v>8317</v>
      </c>
      <c r="R3298" t="s">
        <v>8318</v>
      </c>
      <c r="S3298" s="11">
        <f>J3298/86400+DATE(1970,1,1)</f>
        <v>42309.756620370375</v>
      </c>
      <c r="T3298" s="11">
        <f>I3298/86400+DATE(1970,1,1)</f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19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7">
        <f>IF(L3299&gt;0,E3299/L3299,0)</f>
        <v>125.09090909090909</v>
      </c>
      <c r="Q3299" t="s">
        <v>8317</v>
      </c>
      <c r="R3299" t="s">
        <v>8318</v>
      </c>
      <c r="S3299" s="11">
        <f>J3299/86400+DATE(1970,1,1)</f>
        <v>42193.771481481483</v>
      </c>
      <c r="T3299" s="11">
        <f>I3299/86400+DATE(1970,1,1)</f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19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7">
        <f>IF(L3300&gt;0,E3300/L3300,0)</f>
        <v>141.29166666666666</v>
      </c>
      <c r="Q3300" t="s">
        <v>8317</v>
      </c>
      <c r="R3300" t="s">
        <v>8318</v>
      </c>
      <c r="S3300" s="11">
        <f>J3300/86400+DATE(1970,1,1)</f>
        <v>42239.957962962959</v>
      </c>
      <c r="T3300" s="11">
        <f>I3300/86400+DATE(1970,1,1)</f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19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7">
        <f>IF(L3301&gt;0,E3301/L3301,0)</f>
        <v>55.333333333333336</v>
      </c>
      <c r="Q3301" t="s">
        <v>8317</v>
      </c>
      <c r="R3301" t="s">
        <v>8318</v>
      </c>
      <c r="S3301" s="11">
        <f>J3301/86400+DATE(1970,1,1)</f>
        <v>42261.917395833334</v>
      </c>
      <c r="T3301" s="11">
        <f>I3301/86400+DATE(1970,1,1)</f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19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7">
        <f>IF(L3302&gt;0,E3302/L3302,0)</f>
        <v>46.420454545454547</v>
      </c>
      <c r="Q3302" t="s">
        <v>8317</v>
      </c>
      <c r="R3302" t="s">
        <v>8318</v>
      </c>
      <c r="S3302" s="11">
        <f>J3302/86400+DATE(1970,1,1)</f>
        <v>42102.743773148148</v>
      </c>
      <c r="T3302" s="11">
        <f>I3302/86400+DATE(1970,1,1)</f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19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7">
        <f>IF(L3303&gt;0,E3303/L3303,0)</f>
        <v>57.2</v>
      </c>
      <c r="Q3303" t="s">
        <v>8317</v>
      </c>
      <c r="R3303" t="s">
        <v>8318</v>
      </c>
      <c r="S3303" s="11">
        <f>J3303/86400+DATE(1970,1,1)</f>
        <v>42538.735833333332</v>
      </c>
      <c r="T3303" s="11">
        <f>I3303/86400+DATE(1970,1,1)</f>
        <v>42583.290972222225</v>
      </c>
    </row>
    <row r="3304" spans="1:20" ht="30" x14ac:dyDescent="0.25">
      <c r="A3304">
        <v>3302</v>
      </c>
      <c r="B3304" s="1" t="s">
        <v>3302</v>
      </c>
      <c r="C3304" s="1" t="s">
        <v>7412</v>
      </c>
      <c r="D3304" s="19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7">
        <f>IF(L3304&gt;0,E3304/L3304,0)</f>
        <v>173.7</v>
      </c>
      <c r="Q3304" t="s">
        <v>8317</v>
      </c>
      <c r="R3304" t="s">
        <v>8318</v>
      </c>
      <c r="S3304" s="11">
        <f>J3304/86400+DATE(1970,1,1)</f>
        <v>42681.35157407407</v>
      </c>
      <c r="T3304" s="11">
        <f>I3304/86400+DATE(1970,1,1)</f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19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7">
        <f>IF(L3305&gt;0,E3305/L3305,0)</f>
        <v>59.6</v>
      </c>
      <c r="Q3305" t="s">
        <v>8317</v>
      </c>
      <c r="R3305" t="s">
        <v>8318</v>
      </c>
      <c r="S3305" s="11">
        <f>J3305/86400+DATE(1970,1,1)</f>
        <v>42056.65143518518</v>
      </c>
      <c r="T3305" s="11">
        <f>I3305/86400+DATE(1970,1,1)</f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19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7">
        <f>IF(L3306&gt;0,E3306/L3306,0)</f>
        <v>89.585714285714289</v>
      </c>
      <c r="Q3306" t="s">
        <v>8317</v>
      </c>
      <c r="R3306" t="s">
        <v>8318</v>
      </c>
      <c r="S3306" s="11">
        <f>J3306/86400+DATE(1970,1,1)</f>
        <v>42696.624444444446</v>
      </c>
      <c r="T3306" s="11">
        <f>I3306/86400+DATE(1970,1,1)</f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19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7">
        <f>IF(L3307&gt;0,E3307/L3307,0)</f>
        <v>204.05</v>
      </c>
      <c r="Q3307" t="s">
        <v>8317</v>
      </c>
      <c r="R3307" t="s">
        <v>8318</v>
      </c>
      <c r="S3307" s="11">
        <f>J3307/86400+DATE(1970,1,1)</f>
        <v>42186.855879629627</v>
      </c>
      <c r="T3307" s="11">
        <f>I3307/86400+DATE(1970,1,1)</f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19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7">
        <f>IF(L3308&gt;0,E3308/L3308,0)</f>
        <v>48.703703703703702</v>
      </c>
      <c r="Q3308" t="s">
        <v>8317</v>
      </c>
      <c r="R3308" t="s">
        <v>8318</v>
      </c>
      <c r="S3308" s="11">
        <f>J3308/86400+DATE(1970,1,1)</f>
        <v>42493.219236111108</v>
      </c>
      <c r="T3308" s="11">
        <f>I3308/86400+DATE(1970,1,1)</f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19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7">
        <f>IF(L3309&gt;0,E3309/L3309,0)</f>
        <v>53.339999999999996</v>
      </c>
      <c r="Q3309" t="s">
        <v>8317</v>
      </c>
      <c r="R3309" t="s">
        <v>8318</v>
      </c>
      <c r="S3309" s="11">
        <f>J3309/86400+DATE(1970,1,1)</f>
        <v>42475.057164351849</v>
      </c>
      <c r="T3309" s="11">
        <f>I3309/86400+DATE(1970,1,1)</f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19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7">
        <f>IF(L3310&gt;0,E3310/L3310,0)</f>
        <v>75.087719298245617</v>
      </c>
      <c r="Q3310" t="s">
        <v>8317</v>
      </c>
      <c r="R3310" t="s">
        <v>8318</v>
      </c>
      <c r="S3310" s="11">
        <f>J3310/86400+DATE(1970,1,1)</f>
        <v>42452.876909722225</v>
      </c>
      <c r="T3310" s="11">
        <f>I3310/86400+DATE(1970,1,1)</f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19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7">
        <f>IF(L3311&gt;0,E3311/L3311,0)</f>
        <v>18</v>
      </c>
      <c r="Q3311" t="s">
        <v>8317</v>
      </c>
      <c r="R3311" t="s">
        <v>8318</v>
      </c>
      <c r="S3311" s="11">
        <f>J3311/86400+DATE(1970,1,1)</f>
        <v>42628.650208333333</v>
      </c>
      <c r="T3311" s="11">
        <f>I3311/86400+DATE(1970,1,1)</f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19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7">
        <f>IF(L3312&gt;0,E3312/L3312,0)</f>
        <v>209.83870967741936</v>
      </c>
      <c r="Q3312" t="s">
        <v>8317</v>
      </c>
      <c r="R3312" t="s">
        <v>8318</v>
      </c>
      <c r="S3312" s="11">
        <f>J3312/86400+DATE(1970,1,1)</f>
        <v>42253.928530092591</v>
      </c>
      <c r="T3312" s="11">
        <f>I3312/86400+DATE(1970,1,1)</f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19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7">
        <f>IF(L3313&gt;0,E3313/L3313,0)</f>
        <v>61.022222222222226</v>
      </c>
      <c r="Q3313" t="s">
        <v>8317</v>
      </c>
      <c r="R3313" t="s">
        <v>8318</v>
      </c>
      <c r="S3313" s="11">
        <f>J3313/86400+DATE(1970,1,1)</f>
        <v>42264.29178240741</v>
      </c>
      <c r="T3313" s="11">
        <f>I3313/86400+DATE(1970,1,1)</f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19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7">
        <f>IF(L3314&gt;0,E3314/L3314,0)</f>
        <v>61</v>
      </c>
      <c r="Q3314" t="s">
        <v>8317</v>
      </c>
      <c r="R3314" t="s">
        <v>8318</v>
      </c>
      <c r="S3314" s="11">
        <f>J3314/86400+DATE(1970,1,1)</f>
        <v>42664.809560185182</v>
      </c>
      <c r="T3314" s="11">
        <f>I3314/86400+DATE(1970,1,1)</f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19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7">
        <f>IF(L3315&gt;0,E3315/L3315,0)</f>
        <v>80.034482758620683</v>
      </c>
      <c r="Q3315" t="s">
        <v>8317</v>
      </c>
      <c r="R3315" t="s">
        <v>8318</v>
      </c>
      <c r="S3315" s="11">
        <f>J3315/86400+DATE(1970,1,1)</f>
        <v>42382.244409722218</v>
      </c>
      <c r="T3315" s="11">
        <f>I3315/86400+DATE(1970,1,1)</f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19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7">
        <f>IF(L3316&gt;0,E3316/L3316,0)</f>
        <v>29.068965517241381</v>
      </c>
      <c r="Q3316" t="s">
        <v>8317</v>
      </c>
      <c r="R3316" t="s">
        <v>8318</v>
      </c>
      <c r="S3316" s="11">
        <f>J3316/86400+DATE(1970,1,1)</f>
        <v>42105.267488425925</v>
      </c>
      <c r="T3316" s="11">
        <f>I3316/86400+DATE(1970,1,1)</f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19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7">
        <f>IF(L3317&gt;0,E3317/L3317,0)</f>
        <v>49.438202247191015</v>
      </c>
      <c r="Q3317" t="s">
        <v>8317</v>
      </c>
      <c r="R3317" t="s">
        <v>8318</v>
      </c>
      <c r="S3317" s="11">
        <f>J3317/86400+DATE(1970,1,1)</f>
        <v>42466.303715277776</v>
      </c>
      <c r="T3317" s="11">
        <f>I3317/86400+DATE(1970,1,1)</f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19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7">
        <f>IF(L3318&gt;0,E3318/L3318,0)</f>
        <v>93.977440000000001</v>
      </c>
      <c r="Q3318" t="s">
        <v>8317</v>
      </c>
      <c r="R3318" t="s">
        <v>8318</v>
      </c>
      <c r="S3318" s="11">
        <f>J3318/86400+DATE(1970,1,1)</f>
        <v>41826.871238425927</v>
      </c>
      <c r="T3318" s="11">
        <f>I3318/86400+DATE(1970,1,1)</f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19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7">
        <f>IF(L3319&gt;0,E3319/L3319,0)</f>
        <v>61.944444444444443</v>
      </c>
      <c r="Q3319" t="s">
        <v>8317</v>
      </c>
      <c r="R3319" t="s">
        <v>8318</v>
      </c>
      <c r="S3319" s="11">
        <f>J3319/86400+DATE(1970,1,1)</f>
        <v>42499.039629629631</v>
      </c>
      <c r="T3319" s="11">
        <f>I3319/86400+DATE(1970,1,1)</f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19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7">
        <f>IF(L3320&gt;0,E3320/L3320,0)</f>
        <v>78.5</v>
      </c>
      <c r="Q3320" t="s">
        <v>8317</v>
      </c>
      <c r="R3320" t="s">
        <v>8318</v>
      </c>
      <c r="S3320" s="11">
        <f>J3320/86400+DATE(1970,1,1)</f>
        <v>42431.302002314813</v>
      </c>
      <c r="T3320" s="11">
        <f>I3320/86400+DATE(1970,1,1)</f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19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7">
        <f>IF(L3321&gt;0,E3321/L3321,0)</f>
        <v>33.75</v>
      </c>
      <c r="Q3321" t="s">
        <v>8317</v>
      </c>
      <c r="R3321" t="s">
        <v>8318</v>
      </c>
      <c r="S3321" s="11">
        <f>J3321/86400+DATE(1970,1,1)</f>
        <v>41990.585486111115</v>
      </c>
      <c r="T3321" s="11">
        <f>I3321/86400+DATE(1970,1,1)</f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19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7">
        <f>IF(L3322&gt;0,E3322/L3322,0)</f>
        <v>66.44736842105263</v>
      </c>
      <c r="Q3322" t="s">
        <v>8317</v>
      </c>
      <c r="R3322" t="s">
        <v>8318</v>
      </c>
      <c r="S3322" s="11">
        <f>J3322/86400+DATE(1970,1,1)</f>
        <v>42513.045798611114</v>
      </c>
      <c r="T3322" s="11">
        <f>I3322/86400+DATE(1970,1,1)</f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19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7">
        <f>IF(L3323&gt;0,E3323/L3323,0)</f>
        <v>35.799999999999997</v>
      </c>
      <c r="Q3323" t="s">
        <v>8317</v>
      </c>
      <c r="R3323" t="s">
        <v>8318</v>
      </c>
      <c r="S3323" s="11">
        <f>J3323/86400+DATE(1970,1,1)</f>
        <v>41914.100289351853</v>
      </c>
      <c r="T3323" s="11">
        <f>I3323/86400+DATE(1970,1,1)</f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19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7">
        <f>IF(L3324&gt;0,E3324/L3324,0)</f>
        <v>145.65217391304347</v>
      </c>
      <c r="Q3324" t="s">
        <v>8317</v>
      </c>
      <c r="R3324" t="s">
        <v>8318</v>
      </c>
      <c r="S3324" s="11">
        <f>J3324/86400+DATE(1970,1,1)</f>
        <v>42521.010370370372</v>
      </c>
      <c r="T3324" s="11">
        <f>I3324/86400+DATE(1970,1,1)</f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19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7">
        <f>IF(L3325&gt;0,E3325/L3325,0)</f>
        <v>25.693877551020407</v>
      </c>
      <c r="Q3325" t="s">
        <v>8317</v>
      </c>
      <c r="R3325" t="s">
        <v>8318</v>
      </c>
      <c r="S3325" s="11">
        <f>J3325/86400+DATE(1970,1,1)</f>
        <v>42608.36583333333</v>
      </c>
      <c r="T3325" s="11">
        <f>I3325/86400+DATE(1970,1,1)</f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19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7">
        <f>IF(L3326&gt;0,E3326/L3326,0)</f>
        <v>152.5</v>
      </c>
      <c r="Q3326" t="s">
        <v>8317</v>
      </c>
      <c r="R3326" t="s">
        <v>8318</v>
      </c>
      <c r="S3326" s="11">
        <f>J3326/86400+DATE(1970,1,1)</f>
        <v>42512.58321759259</v>
      </c>
      <c r="T3326" s="11">
        <f>I3326/86400+DATE(1970,1,1)</f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19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7">
        <f>IF(L3327&gt;0,E3327/L3327,0)</f>
        <v>30</v>
      </c>
      <c r="Q3327" t="s">
        <v>8317</v>
      </c>
      <c r="R3327" t="s">
        <v>8318</v>
      </c>
      <c r="S3327" s="11">
        <f>J3327/86400+DATE(1970,1,1)</f>
        <v>42064.785613425927</v>
      </c>
      <c r="T3327" s="11">
        <f>I3327/86400+DATE(1970,1,1)</f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19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7">
        <f>IF(L3328&gt;0,E3328/L3328,0)</f>
        <v>142.28070175438597</v>
      </c>
      <c r="Q3328" t="s">
        <v>8317</v>
      </c>
      <c r="R3328" t="s">
        <v>8318</v>
      </c>
      <c r="S3328" s="11">
        <f>J3328/86400+DATE(1970,1,1)</f>
        <v>42041.714178240742</v>
      </c>
      <c r="T3328" s="11">
        <f>I3328/86400+DATE(1970,1,1)</f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19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7">
        <f>IF(L3329&gt;0,E3329/L3329,0)</f>
        <v>24.545454545454547</v>
      </c>
      <c r="Q3329" t="s">
        <v>8317</v>
      </c>
      <c r="R3329" t="s">
        <v>8318</v>
      </c>
      <c r="S3329" s="11">
        <f>J3329/86400+DATE(1970,1,1)</f>
        <v>42468.374606481477</v>
      </c>
      <c r="T3329" s="11">
        <f>I3329/86400+DATE(1970,1,1)</f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19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7">
        <f>IF(L3330&gt;0,E3330/L3330,0)</f>
        <v>292.77777777777777</v>
      </c>
      <c r="Q3330" t="s">
        <v>8317</v>
      </c>
      <c r="R3330" t="s">
        <v>8318</v>
      </c>
      <c r="S3330" s="11">
        <f>J3330/86400+DATE(1970,1,1)</f>
        <v>41822.57503472222</v>
      </c>
      <c r="T3330" s="11">
        <f>I3330/86400+DATE(1970,1,1)</f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19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7">
        <f>IF(L3331&gt;0,E3331/L3331,0)</f>
        <v>44.92307692307692</v>
      </c>
      <c r="Q3331" t="s">
        <v>8317</v>
      </c>
      <c r="R3331" t="s">
        <v>8318</v>
      </c>
      <c r="S3331" s="11">
        <f>J3331/86400+DATE(1970,1,1)</f>
        <v>41837.323009259257</v>
      </c>
      <c r="T3331" s="11">
        <f>I3331/86400+DATE(1970,1,1)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19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7">
        <f>IF(L3332&gt;0,E3332/L3332,0)</f>
        <v>23.10144927536232</v>
      </c>
      <c r="Q3332" t="s">
        <v>8317</v>
      </c>
      <c r="R3332" t="s">
        <v>8318</v>
      </c>
      <c r="S3332" s="11">
        <f>J3332/86400+DATE(1970,1,1)</f>
        <v>42065.887361111112</v>
      </c>
      <c r="T3332" s="11">
        <f>I3332/86400+DATE(1970,1,1)</f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19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7">
        <f>IF(L3333&gt;0,E3333/L3333,0)</f>
        <v>80.400000000000006</v>
      </c>
      <c r="Q3333" t="s">
        <v>8317</v>
      </c>
      <c r="R3333" t="s">
        <v>8318</v>
      </c>
      <c r="S3333" s="11">
        <f>J3333/86400+DATE(1970,1,1)</f>
        <v>42248.697754629626</v>
      </c>
      <c r="T3333" s="11">
        <f>I3333/86400+DATE(1970,1,1)</f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19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7">
        <f>IF(L3334&gt;0,E3334/L3334,0)</f>
        <v>72.289156626506028</v>
      </c>
      <c r="Q3334" t="s">
        <v>8317</v>
      </c>
      <c r="R3334" t="s">
        <v>8318</v>
      </c>
      <c r="S3334" s="11">
        <f>J3334/86400+DATE(1970,1,1)</f>
        <v>41809.860300925924</v>
      </c>
      <c r="T3334" s="11">
        <f>I3334/86400+DATE(1970,1,1)</f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19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7">
        <f>IF(L3335&gt;0,E3335/L3335,0)</f>
        <v>32.972972972972975</v>
      </c>
      <c r="Q3335" t="s">
        <v>8317</v>
      </c>
      <c r="R3335" t="s">
        <v>8318</v>
      </c>
      <c r="S3335" s="11">
        <f>J3335/86400+DATE(1970,1,1)</f>
        <v>42148.676851851851</v>
      </c>
      <c r="T3335" s="11">
        <f>I3335/86400+DATE(1970,1,1)</f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19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7">
        <f>IF(L3336&gt;0,E3336/L3336,0)</f>
        <v>116.65217391304348</v>
      </c>
      <c r="Q3336" t="s">
        <v>8317</v>
      </c>
      <c r="R3336" t="s">
        <v>8318</v>
      </c>
      <c r="S3336" s="11">
        <f>J3336/86400+DATE(1970,1,1)</f>
        <v>42185.521087962959</v>
      </c>
      <c r="T3336" s="11">
        <f>I3336/86400+DATE(1970,1,1)</f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19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7">
        <f>IF(L3337&gt;0,E3337/L3337,0)</f>
        <v>79.61904761904762</v>
      </c>
      <c r="Q3337" t="s">
        <v>8317</v>
      </c>
      <c r="R3337" t="s">
        <v>8318</v>
      </c>
      <c r="S3337" s="11">
        <f>J3337/86400+DATE(1970,1,1)</f>
        <v>41827.674143518518</v>
      </c>
      <c r="T3337" s="11">
        <f>I3337/86400+DATE(1970,1,1)</f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19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7">
        <f>IF(L3338&gt;0,E3338/L3338,0)</f>
        <v>27.777777777777779</v>
      </c>
      <c r="Q3338" t="s">
        <v>8317</v>
      </c>
      <c r="R3338" t="s">
        <v>8318</v>
      </c>
      <c r="S3338" s="11">
        <f>J3338/86400+DATE(1970,1,1)</f>
        <v>42437.398680555554</v>
      </c>
      <c r="T3338" s="11">
        <f>I3338/86400+DATE(1970,1,1)</f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19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7">
        <f>IF(L3339&gt;0,E3339/L3339,0)</f>
        <v>81.029411764705884</v>
      </c>
      <c r="Q3339" t="s">
        <v>8317</v>
      </c>
      <c r="R3339" t="s">
        <v>8318</v>
      </c>
      <c r="S3339" s="11">
        <f>J3339/86400+DATE(1970,1,1)</f>
        <v>41901.282025462962</v>
      </c>
      <c r="T3339" s="11">
        <f>I3339/86400+DATE(1970,1,1)</f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19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7">
        <f>IF(L3340&gt;0,E3340/L3340,0)</f>
        <v>136.84821428571428</v>
      </c>
      <c r="Q3340" t="s">
        <v>8317</v>
      </c>
      <c r="R3340" t="s">
        <v>8318</v>
      </c>
      <c r="S3340" s="11">
        <f>J3340/86400+DATE(1970,1,1)</f>
        <v>42769.574999999997</v>
      </c>
      <c r="T3340" s="11">
        <f>I3340/86400+DATE(1970,1,1)</f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19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7">
        <f>IF(L3341&gt;0,E3341/L3341,0)</f>
        <v>177.61702127659575</v>
      </c>
      <c r="Q3341" t="s">
        <v>8317</v>
      </c>
      <c r="R3341" t="s">
        <v>8318</v>
      </c>
      <c r="S3341" s="11">
        <f>J3341/86400+DATE(1970,1,1)</f>
        <v>42549.665717592594</v>
      </c>
      <c r="T3341" s="11">
        <f>I3341/86400+DATE(1970,1,1)</f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19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7">
        <f>IF(L3342&gt;0,E3342/L3342,0)</f>
        <v>109.07894736842105</v>
      </c>
      <c r="Q3342" t="s">
        <v>8317</v>
      </c>
      <c r="R3342" t="s">
        <v>8318</v>
      </c>
      <c r="S3342" s="11">
        <f>J3342/86400+DATE(1970,1,1)</f>
        <v>42685.974004629628</v>
      </c>
      <c r="T3342" s="11">
        <f>I3342/86400+DATE(1970,1,1)</f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19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7">
        <f>IF(L3343&gt;0,E3343/L3343,0)</f>
        <v>119.64285714285714</v>
      </c>
      <c r="Q3343" t="s">
        <v>8317</v>
      </c>
      <c r="R3343" t="s">
        <v>8318</v>
      </c>
      <c r="S3343" s="11">
        <f>J3343/86400+DATE(1970,1,1)</f>
        <v>42510.798854166671</v>
      </c>
      <c r="T3343" s="11">
        <f>I3343/86400+DATE(1970,1,1)</f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19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7">
        <f>IF(L3344&gt;0,E3344/L3344,0)</f>
        <v>78.205128205128204</v>
      </c>
      <c r="Q3344" t="s">
        <v>8317</v>
      </c>
      <c r="R3344" t="s">
        <v>8318</v>
      </c>
      <c r="S3344" s="11">
        <f>J3344/86400+DATE(1970,1,1)</f>
        <v>42062.296412037038</v>
      </c>
      <c r="T3344" s="11">
        <f>I3344/86400+DATE(1970,1,1)</f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19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7">
        <f>IF(L3345&gt;0,E3345/L3345,0)</f>
        <v>52.173913043478258</v>
      </c>
      <c r="Q3345" t="s">
        <v>8317</v>
      </c>
      <c r="R3345" t="s">
        <v>8318</v>
      </c>
      <c r="S3345" s="11">
        <f>J3345/86400+DATE(1970,1,1)</f>
        <v>42452.916481481487</v>
      </c>
      <c r="T3345" s="11">
        <f>I3345/86400+DATE(1970,1,1)</f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19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7">
        <f>IF(L3346&gt;0,E3346/L3346,0)</f>
        <v>114.125</v>
      </c>
      <c r="Q3346" t="s">
        <v>8317</v>
      </c>
      <c r="R3346" t="s">
        <v>8318</v>
      </c>
      <c r="S3346" s="11">
        <f>J3346/86400+DATE(1970,1,1)</f>
        <v>41851.200150462959</v>
      </c>
      <c r="T3346" s="11">
        <f>I3346/86400+DATE(1970,1,1)</f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19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7">
        <f>IF(L3347&gt;0,E3347/L3347,0)</f>
        <v>50</v>
      </c>
      <c r="Q3347" t="s">
        <v>8317</v>
      </c>
      <c r="R3347" t="s">
        <v>8318</v>
      </c>
      <c r="S3347" s="11">
        <f>J3347/86400+DATE(1970,1,1)</f>
        <v>42053.106111111112</v>
      </c>
      <c r="T3347" s="11">
        <f>I3347/86400+DATE(1970,1,1)</f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19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7">
        <f>IF(L3348&gt;0,E3348/L3348,0)</f>
        <v>91.666666666666671</v>
      </c>
      <c r="Q3348" t="s">
        <v>8317</v>
      </c>
      <c r="R3348" t="s">
        <v>8318</v>
      </c>
      <c r="S3348" s="11">
        <f>J3348/86400+DATE(1970,1,1)</f>
        <v>42054.024421296301</v>
      </c>
      <c r="T3348" s="11">
        <f>I3348/86400+DATE(1970,1,1)</f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19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7">
        <f>IF(L3349&gt;0,E3349/L3349,0)</f>
        <v>108.59090909090909</v>
      </c>
      <c r="Q3349" t="s">
        <v>8317</v>
      </c>
      <c r="R3349" t="s">
        <v>8318</v>
      </c>
      <c r="S3349" s="11">
        <f>J3349/86400+DATE(1970,1,1)</f>
        <v>42484.551550925928</v>
      </c>
      <c r="T3349" s="11">
        <f>I3349/86400+DATE(1970,1,1)</f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19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7">
        <f>IF(L3350&gt;0,E3350/L3350,0)</f>
        <v>69.822784810126578</v>
      </c>
      <c r="Q3350" t="s">
        <v>8317</v>
      </c>
      <c r="R3350" t="s">
        <v>8318</v>
      </c>
      <c r="S3350" s="11">
        <f>J3350/86400+DATE(1970,1,1)</f>
        <v>42466.558796296296</v>
      </c>
      <c r="T3350" s="11">
        <f>I3350/86400+DATE(1970,1,1)</f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19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7">
        <f>IF(L3351&gt;0,E3351/L3351,0)</f>
        <v>109.57142857142857</v>
      </c>
      <c r="Q3351" t="s">
        <v>8317</v>
      </c>
      <c r="R3351" t="s">
        <v>8318</v>
      </c>
      <c r="S3351" s="11">
        <f>J3351/86400+DATE(1970,1,1)</f>
        <v>42513.110787037032</v>
      </c>
      <c r="T3351" s="11">
        <f>I3351/86400+DATE(1970,1,1)</f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19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7">
        <f>IF(L3352&gt;0,E3352/L3352,0)</f>
        <v>71.666666666666671</v>
      </c>
      <c r="Q3352" t="s">
        <v>8317</v>
      </c>
      <c r="R3352" t="s">
        <v>8318</v>
      </c>
      <c r="S3352" s="11">
        <f>J3352/86400+DATE(1970,1,1)</f>
        <v>42302.701516203699</v>
      </c>
      <c r="T3352" s="11">
        <f>I3352/86400+DATE(1970,1,1)</f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19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7">
        <f>IF(L3353&gt;0,E3353/L3353,0)</f>
        <v>93.611111111111114</v>
      </c>
      <c r="Q3353" t="s">
        <v>8317</v>
      </c>
      <c r="R3353" t="s">
        <v>8318</v>
      </c>
      <c r="S3353" s="11">
        <f>J3353/86400+DATE(1970,1,1)</f>
        <v>41806.395428240743</v>
      </c>
      <c r="T3353" s="11">
        <f>I3353/86400+DATE(1970,1,1)</f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19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7">
        <f>IF(L3354&gt;0,E3354/L3354,0)</f>
        <v>76.8</v>
      </c>
      <c r="Q3354" t="s">
        <v>8317</v>
      </c>
      <c r="R3354" t="s">
        <v>8318</v>
      </c>
      <c r="S3354" s="11">
        <f>J3354/86400+DATE(1970,1,1)</f>
        <v>42495.992800925931</v>
      </c>
      <c r="T3354" s="11">
        <f>I3354/86400+DATE(1970,1,1)</f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19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7">
        <f>IF(L3355&gt;0,E3355/L3355,0)</f>
        <v>35.795454545454547</v>
      </c>
      <c r="Q3355" t="s">
        <v>8317</v>
      </c>
      <c r="R3355" t="s">
        <v>8318</v>
      </c>
      <c r="S3355" s="11">
        <f>J3355/86400+DATE(1970,1,1)</f>
        <v>42479.432291666672</v>
      </c>
      <c r="T3355" s="11">
        <f>I3355/86400+DATE(1970,1,1)</f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19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7">
        <f>IF(L3356&gt;0,E3356/L3356,0)</f>
        <v>55.6</v>
      </c>
      <c r="Q3356" t="s">
        <v>8317</v>
      </c>
      <c r="R3356" t="s">
        <v>8318</v>
      </c>
      <c r="S3356" s="11">
        <f>J3356/86400+DATE(1970,1,1)</f>
        <v>42270.7269212963</v>
      </c>
      <c r="T3356" s="11">
        <f>I3356/86400+DATE(1970,1,1)</f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19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7">
        <f>IF(L3357&gt;0,E3357/L3357,0)</f>
        <v>147.33333333333334</v>
      </c>
      <c r="Q3357" t="s">
        <v>8317</v>
      </c>
      <c r="R3357" t="s">
        <v>8318</v>
      </c>
      <c r="S3357" s="11">
        <f>J3357/86400+DATE(1970,1,1)</f>
        <v>42489.619525462964</v>
      </c>
      <c r="T3357" s="11">
        <f>I3357/86400+DATE(1970,1,1)</f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19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7">
        <f>IF(L3358&gt;0,E3358/L3358,0)</f>
        <v>56.333333333333336</v>
      </c>
      <c r="Q3358" t="s">
        <v>8317</v>
      </c>
      <c r="R3358" t="s">
        <v>8318</v>
      </c>
      <c r="S3358" s="11">
        <f>J3358/86400+DATE(1970,1,1)</f>
        <v>42536.815648148149</v>
      </c>
      <c r="T3358" s="11">
        <f>I3358/86400+DATE(1970,1,1)</f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19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7">
        <f>IF(L3359&gt;0,E3359/L3359,0)</f>
        <v>96.19047619047619</v>
      </c>
      <c r="Q3359" t="s">
        <v>8317</v>
      </c>
      <c r="R3359" t="s">
        <v>8318</v>
      </c>
      <c r="S3359" s="11">
        <f>J3359/86400+DATE(1970,1,1)</f>
        <v>41822.417939814812</v>
      </c>
      <c r="T3359" s="11">
        <f>I3359/86400+DATE(1970,1,1)</f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19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7">
        <f>IF(L3360&gt;0,E3360/L3360,0)</f>
        <v>63.574074074074076</v>
      </c>
      <c r="Q3360" t="s">
        <v>8317</v>
      </c>
      <c r="R3360" t="s">
        <v>8318</v>
      </c>
      <c r="S3360" s="11">
        <f>J3360/86400+DATE(1970,1,1)</f>
        <v>41932.311099537037</v>
      </c>
      <c r="T3360" s="11">
        <f>I3360/86400+DATE(1970,1,1)</f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19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7">
        <f>IF(L3361&gt;0,E3361/L3361,0)</f>
        <v>184.78260869565219</v>
      </c>
      <c r="Q3361" t="s">
        <v>8317</v>
      </c>
      <c r="R3361" t="s">
        <v>8318</v>
      </c>
      <c r="S3361" s="11">
        <f>J3361/86400+DATE(1970,1,1)</f>
        <v>42746.057106481487</v>
      </c>
      <c r="T3361" s="11">
        <f>I3361/86400+DATE(1970,1,1)</f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19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7">
        <f>IF(L3362&gt;0,E3362/L3362,0)</f>
        <v>126.72222222222223</v>
      </c>
      <c r="Q3362" t="s">
        <v>8317</v>
      </c>
      <c r="R3362" t="s">
        <v>8318</v>
      </c>
      <c r="S3362" s="11">
        <f>J3362/86400+DATE(1970,1,1)</f>
        <v>42697.082673611112</v>
      </c>
      <c r="T3362" s="11">
        <f>I3362/86400+DATE(1970,1,1)</f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19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7">
        <f>IF(L3363&gt;0,E3363/L3363,0)</f>
        <v>83.42647058823529</v>
      </c>
      <c r="Q3363" t="s">
        <v>8317</v>
      </c>
      <c r="R3363" t="s">
        <v>8318</v>
      </c>
      <c r="S3363" s="11">
        <f>J3363/86400+DATE(1970,1,1)</f>
        <v>41866.025347222225</v>
      </c>
      <c r="T3363" s="11">
        <f>I3363/86400+DATE(1970,1,1)</f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19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7">
        <f>IF(L3364&gt;0,E3364/L3364,0)</f>
        <v>54.5</v>
      </c>
      <c r="Q3364" t="s">
        <v>8317</v>
      </c>
      <c r="R3364" t="s">
        <v>8318</v>
      </c>
      <c r="S3364" s="11">
        <f>J3364/86400+DATE(1970,1,1)</f>
        <v>42056.091631944444</v>
      </c>
      <c r="T3364" s="11">
        <f>I3364/86400+DATE(1970,1,1)</f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19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7">
        <f>IF(L3365&gt;0,E3365/L3365,0)</f>
        <v>302.30769230769232</v>
      </c>
      <c r="Q3365" t="s">
        <v>8317</v>
      </c>
      <c r="R3365" t="s">
        <v>8318</v>
      </c>
      <c r="S3365" s="11">
        <f>J3365/86400+DATE(1970,1,1)</f>
        <v>41851.771354166667</v>
      </c>
      <c r="T3365" s="11">
        <f>I3365/86400+DATE(1970,1,1)</f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19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7">
        <f>IF(L3366&gt;0,E3366/L3366,0)</f>
        <v>44.138888888888886</v>
      </c>
      <c r="Q3366" t="s">
        <v>8317</v>
      </c>
      <c r="R3366" t="s">
        <v>8318</v>
      </c>
      <c r="S3366" s="11">
        <f>J3366/86400+DATE(1970,1,1)</f>
        <v>42422.977418981478</v>
      </c>
      <c r="T3366" s="11">
        <f>I3366/86400+DATE(1970,1,1)</f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19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7">
        <f>IF(L3367&gt;0,E3367/L3367,0)</f>
        <v>866.66666666666663</v>
      </c>
      <c r="Q3367" t="s">
        <v>8317</v>
      </c>
      <c r="R3367" t="s">
        <v>8318</v>
      </c>
      <c r="S3367" s="11">
        <f>J3367/86400+DATE(1970,1,1)</f>
        <v>42321.101759259254</v>
      </c>
      <c r="T3367" s="11">
        <f>I3367/86400+DATE(1970,1,1)</f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19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7">
        <f>IF(L3368&gt;0,E3368/L3368,0)</f>
        <v>61.388888888888886</v>
      </c>
      <c r="Q3368" t="s">
        <v>8317</v>
      </c>
      <c r="R3368" t="s">
        <v>8318</v>
      </c>
      <c r="S3368" s="11">
        <f>J3368/86400+DATE(1970,1,1)</f>
        <v>42107.067557870367</v>
      </c>
      <c r="T3368" s="11">
        <f>I3368/86400+DATE(1970,1,1)</f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19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7">
        <f>IF(L3369&gt;0,E3369/L3369,0)</f>
        <v>29.666666666666668</v>
      </c>
      <c r="Q3369" t="s">
        <v>8317</v>
      </c>
      <c r="R3369" t="s">
        <v>8318</v>
      </c>
      <c r="S3369" s="11">
        <f>J3369/86400+DATE(1970,1,1)</f>
        <v>42192.933958333335</v>
      </c>
      <c r="T3369" s="11">
        <f>I3369/86400+DATE(1970,1,1)</f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19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7">
        <f>IF(L3370&gt;0,E3370/L3370,0)</f>
        <v>45.478260869565219</v>
      </c>
      <c r="Q3370" t="s">
        <v>8317</v>
      </c>
      <c r="R3370" t="s">
        <v>8318</v>
      </c>
      <c r="S3370" s="11">
        <f>J3370/86400+DATE(1970,1,1)</f>
        <v>41969.199756944443</v>
      </c>
      <c r="T3370" s="11">
        <f>I3370/86400+DATE(1970,1,1)</f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19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7">
        <f>IF(L3371&gt;0,E3371/L3371,0)</f>
        <v>96.203703703703709</v>
      </c>
      <c r="Q3371" t="s">
        <v>8317</v>
      </c>
      <c r="R3371" t="s">
        <v>8318</v>
      </c>
      <c r="S3371" s="11">
        <f>J3371/86400+DATE(1970,1,1)</f>
        <v>42690.041435185187</v>
      </c>
      <c r="T3371" s="11">
        <f>I3371/86400+DATE(1970,1,1)</f>
        <v>42750.041435185187</v>
      </c>
    </row>
    <row r="3372" spans="1:20" ht="45" x14ac:dyDescent="0.25">
      <c r="A3372">
        <v>3370</v>
      </c>
      <c r="B3372" s="1" t="s">
        <v>3369</v>
      </c>
      <c r="C3372" s="1" t="s">
        <v>7480</v>
      </c>
      <c r="D3372" s="19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7">
        <f>IF(L3372&gt;0,E3372/L3372,0)</f>
        <v>67.92307692307692</v>
      </c>
      <c r="Q3372" t="s">
        <v>8317</v>
      </c>
      <c r="R3372" t="s">
        <v>8318</v>
      </c>
      <c r="S3372" s="11">
        <f>J3372/86400+DATE(1970,1,1)</f>
        <v>42690.334317129629</v>
      </c>
      <c r="T3372" s="11">
        <f>I3372/86400+DATE(1970,1,1)</f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19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7">
        <f>IF(L3373&gt;0,E3373/L3373,0)</f>
        <v>30.777777777777779</v>
      </c>
      <c r="Q3373" t="s">
        <v>8317</v>
      </c>
      <c r="R3373" t="s">
        <v>8318</v>
      </c>
      <c r="S3373" s="11">
        <f>J3373/86400+DATE(1970,1,1)</f>
        <v>42312.874594907407</v>
      </c>
      <c r="T3373" s="11">
        <f>I3373/86400+DATE(1970,1,1)</f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19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7">
        <f>IF(L3374&gt;0,E3374/L3374,0)</f>
        <v>38.333333333333336</v>
      </c>
      <c r="Q3374" t="s">
        <v>8317</v>
      </c>
      <c r="R3374" t="s">
        <v>8318</v>
      </c>
      <c r="S3374" s="11">
        <f>J3374/86400+DATE(1970,1,1)</f>
        <v>41855.548101851848</v>
      </c>
      <c r="T3374" s="11">
        <f>I3374/86400+DATE(1970,1,1)</f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19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7">
        <f>IF(L3375&gt;0,E3375/L3375,0)</f>
        <v>66.833333333333329</v>
      </c>
      <c r="Q3375" t="s">
        <v>8317</v>
      </c>
      <c r="R3375" t="s">
        <v>8318</v>
      </c>
      <c r="S3375" s="11">
        <f>J3375/86400+DATE(1970,1,1)</f>
        <v>42179.854629629626</v>
      </c>
      <c r="T3375" s="11">
        <f>I3375/86400+DATE(1970,1,1)</f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19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7">
        <f>IF(L3376&gt;0,E3376/L3376,0)</f>
        <v>71.730769230769226</v>
      </c>
      <c r="Q3376" t="s">
        <v>8317</v>
      </c>
      <c r="R3376" t="s">
        <v>8318</v>
      </c>
      <c r="S3376" s="11">
        <f>J3376/86400+DATE(1970,1,1)</f>
        <v>42275.731666666667</v>
      </c>
      <c r="T3376" s="11">
        <f>I3376/86400+DATE(1970,1,1)</f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19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7">
        <f>IF(L3377&gt;0,E3377/L3377,0)</f>
        <v>176.47058823529412</v>
      </c>
      <c r="Q3377" t="s">
        <v>8317</v>
      </c>
      <c r="R3377" t="s">
        <v>8318</v>
      </c>
      <c r="S3377" s="11">
        <f>J3377/86400+DATE(1970,1,1)</f>
        <v>41765.610798611109</v>
      </c>
      <c r="T3377" s="11">
        <f>I3377/86400+DATE(1970,1,1)</f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19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7">
        <f>IF(L3378&gt;0,E3378/L3378,0)</f>
        <v>421.10526315789474</v>
      </c>
      <c r="Q3378" t="s">
        <v>8317</v>
      </c>
      <c r="R3378" t="s">
        <v>8318</v>
      </c>
      <c r="S3378" s="11">
        <f>J3378/86400+DATE(1970,1,1)</f>
        <v>42059.701319444444</v>
      </c>
      <c r="T3378" s="11">
        <f>I3378/86400+DATE(1970,1,1)</f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19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7">
        <f>IF(L3379&gt;0,E3379/L3379,0)</f>
        <v>104.98701298701299</v>
      </c>
      <c r="Q3379" t="s">
        <v>8317</v>
      </c>
      <c r="R3379" t="s">
        <v>8318</v>
      </c>
      <c r="S3379" s="11">
        <f>J3379/86400+DATE(1970,1,1)</f>
        <v>42053.732627314814</v>
      </c>
      <c r="T3379" s="11">
        <f>I3379/86400+DATE(1970,1,1)</f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19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7">
        <f>IF(L3380&gt;0,E3380/L3380,0)</f>
        <v>28.19047619047619</v>
      </c>
      <c r="Q3380" t="s">
        <v>8317</v>
      </c>
      <c r="R3380" t="s">
        <v>8318</v>
      </c>
      <c r="S3380" s="11">
        <f>J3380/86400+DATE(1970,1,1)</f>
        <v>41858.355393518519</v>
      </c>
      <c r="T3380" s="11">
        <f>I3380/86400+DATE(1970,1,1)</f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19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7">
        <f>IF(L3381&gt;0,E3381/L3381,0)</f>
        <v>54.55263157894737</v>
      </c>
      <c r="Q3381" t="s">
        <v>8317</v>
      </c>
      <c r="R3381" t="s">
        <v>8318</v>
      </c>
      <c r="S3381" s="11">
        <f>J3381/86400+DATE(1970,1,1)</f>
        <v>42225.513888888891</v>
      </c>
      <c r="T3381" s="11">
        <f>I3381/86400+DATE(1970,1,1)</f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19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7">
        <f>IF(L3382&gt;0,E3382/L3382,0)</f>
        <v>111.89285714285714</v>
      </c>
      <c r="Q3382" t="s">
        <v>8317</v>
      </c>
      <c r="R3382" t="s">
        <v>8318</v>
      </c>
      <c r="S3382" s="11">
        <f>J3382/86400+DATE(1970,1,1)</f>
        <v>41937.953449074077</v>
      </c>
      <c r="T3382" s="11">
        <f>I3382/86400+DATE(1970,1,1)</f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19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7">
        <f>IF(L3383&gt;0,E3383/L3383,0)</f>
        <v>85.208333333333329</v>
      </c>
      <c r="Q3383" t="s">
        <v>8317</v>
      </c>
      <c r="R3383" t="s">
        <v>8318</v>
      </c>
      <c r="S3383" s="11">
        <f>J3383/86400+DATE(1970,1,1)</f>
        <v>42044.184988425928</v>
      </c>
      <c r="T3383" s="11">
        <f>I3383/86400+DATE(1970,1,1)</f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19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7">
        <f>IF(L3384&gt;0,E3384/L3384,0)</f>
        <v>76.652173913043484</v>
      </c>
      <c r="Q3384" t="s">
        <v>8317</v>
      </c>
      <c r="R3384" t="s">
        <v>8318</v>
      </c>
      <c r="S3384" s="11">
        <f>J3384/86400+DATE(1970,1,1)</f>
        <v>42559.431203703702</v>
      </c>
      <c r="T3384" s="11">
        <f>I3384/86400+DATE(1970,1,1)</f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19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7">
        <f>IF(L3385&gt;0,E3385/L3385,0)</f>
        <v>65.166666666666671</v>
      </c>
      <c r="Q3385" t="s">
        <v>8317</v>
      </c>
      <c r="R3385" t="s">
        <v>8318</v>
      </c>
      <c r="S3385" s="11">
        <f>J3385/86400+DATE(1970,1,1)</f>
        <v>42524.782638888893</v>
      </c>
      <c r="T3385" s="11">
        <f>I3385/86400+DATE(1970,1,1)</f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19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7">
        <f>IF(L3386&gt;0,E3386/L3386,0)</f>
        <v>93.760312499999998</v>
      </c>
      <c r="Q3386" t="s">
        <v>8317</v>
      </c>
      <c r="R3386" t="s">
        <v>8318</v>
      </c>
      <c r="S3386" s="11">
        <f>J3386/86400+DATE(1970,1,1)</f>
        <v>42292.087592592594</v>
      </c>
      <c r="T3386" s="11">
        <f>I3386/86400+DATE(1970,1,1)</f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19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7">
        <f>IF(L3387&gt;0,E3387/L3387,0)</f>
        <v>133.33333333333334</v>
      </c>
      <c r="Q3387" t="s">
        <v>8317</v>
      </c>
      <c r="R3387" t="s">
        <v>8318</v>
      </c>
      <c r="S3387" s="11">
        <f>J3387/86400+DATE(1970,1,1)</f>
        <v>41953.8675</v>
      </c>
      <c r="T3387" s="11">
        <f>I3387/86400+DATE(1970,1,1)</f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19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7">
        <f>IF(L3388&gt;0,E3388/L3388,0)</f>
        <v>51.219512195121951</v>
      </c>
      <c r="Q3388" t="s">
        <v>8317</v>
      </c>
      <c r="R3388" t="s">
        <v>8318</v>
      </c>
      <c r="S3388" s="11">
        <f>J3388/86400+DATE(1970,1,1)</f>
        <v>41946.644745370373</v>
      </c>
      <c r="T3388" s="11">
        <f>I3388/86400+DATE(1970,1,1)</f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19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7">
        <f>IF(L3389&gt;0,E3389/L3389,0)</f>
        <v>100.17142857142858</v>
      </c>
      <c r="Q3389" t="s">
        <v>8317</v>
      </c>
      <c r="R3389" t="s">
        <v>8318</v>
      </c>
      <c r="S3389" s="11">
        <f>J3389/86400+DATE(1970,1,1)</f>
        <v>41947.762592592597</v>
      </c>
      <c r="T3389" s="11">
        <f>I3389/86400+DATE(1970,1,1)</f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19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7">
        <f>IF(L3390&gt;0,E3390/L3390,0)</f>
        <v>34.6</v>
      </c>
      <c r="Q3390" t="s">
        <v>8317</v>
      </c>
      <c r="R3390" t="s">
        <v>8318</v>
      </c>
      <c r="S3390" s="11">
        <f>J3390/86400+DATE(1970,1,1)</f>
        <v>42143.461122685185</v>
      </c>
      <c r="T3390" s="11">
        <f>I3390/86400+DATE(1970,1,1)</f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19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7">
        <f>IF(L3391&gt;0,E3391/L3391,0)</f>
        <v>184.67741935483872</v>
      </c>
      <c r="Q3391" t="s">
        <v>8317</v>
      </c>
      <c r="R3391" t="s">
        <v>8318</v>
      </c>
      <c r="S3391" s="11">
        <f>J3391/86400+DATE(1970,1,1)</f>
        <v>42494.563449074078</v>
      </c>
      <c r="T3391" s="11">
        <f>I3391/86400+DATE(1970,1,1)</f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19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7">
        <f>IF(L3392&gt;0,E3392/L3392,0)</f>
        <v>69.818181818181813</v>
      </c>
      <c r="Q3392" t="s">
        <v>8317</v>
      </c>
      <c r="R3392" t="s">
        <v>8318</v>
      </c>
      <c r="S3392" s="11">
        <f>J3392/86400+DATE(1970,1,1)</f>
        <v>41815.774826388893</v>
      </c>
      <c r="T3392" s="11">
        <f>I3392/86400+DATE(1970,1,1)</f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19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7">
        <f>IF(L3393&gt;0,E3393/L3393,0)</f>
        <v>61.944444444444443</v>
      </c>
      <c r="Q3393" t="s">
        <v>8317</v>
      </c>
      <c r="R3393" t="s">
        <v>8318</v>
      </c>
      <c r="S3393" s="11">
        <f>J3393/86400+DATE(1970,1,1)</f>
        <v>41830.545694444445</v>
      </c>
      <c r="T3393" s="11">
        <f>I3393/86400+DATE(1970,1,1)</f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19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7">
        <f>IF(L3394&gt;0,E3394/L3394,0)</f>
        <v>41.666666666666664</v>
      </c>
      <c r="Q3394" t="s">
        <v>8317</v>
      </c>
      <c r="R3394" t="s">
        <v>8318</v>
      </c>
      <c r="S3394" s="11">
        <f>J3394/86400+DATE(1970,1,1)</f>
        <v>42446.845543981486</v>
      </c>
      <c r="T3394" s="11">
        <f>I3394/86400+DATE(1970,1,1)</f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19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7">
        <f>IF(L3395&gt;0,E3395/L3395,0)</f>
        <v>36.06818181818182</v>
      </c>
      <c r="Q3395" t="s">
        <v>8317</v>
      </c>
      <c r="R3395" t="s">
        <v>8318</v>
      </c>
      <c r="S3395" s="11">
        <f>J3395/86400+DATE(1970,1,1)</f>
        <v>41923.921643518523</v>
      </c>
      <c r="T3395" s="11">
        <f>I3395/86400+DATE(1970,1,1)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19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7">
        <f>IF(L3396&gt;0,E3396/L3396,0)</f>
        <v>29</v>
      </c>
      <c r="Q3396" t="s">
        <v>8317</v>
      </c>
      <c r="R3396" t="s">
        <v>8318</v>
      </c>
      <c r="S3396" s="11">
        <f>J3396/86400+DATE(1970,1,1)</f>
        <v>41817.59542824074</v>
      </c>
      <c r="T3396" s="11">
        <f>I3396/86400+DATE(1970,1,1)</f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19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7">
        <f>IF(L3397&gt;0,E3397/L3397,0)</f>
        <v>24.210526315789473</v>
      </c>
      <c r="Q3397" t="s">
        <v>8317</v>
      </c>
      <c r="R3397" t="s">
        <v>8318</v>
      </c>
      <c r="S3397" s="11">
        <f>J3397/86400+DATE(1970,1,1)</f>
        <v>42140.712314814809</v>
      </c>
      <c r="T3397" s="11">
        <f>I3397/86400+DATE(1970,1,1)</f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19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7">
        <f>IF(L3398&gt;0,E3398/L3398,0)</f>
        <v>55.892857142857146</v>
      </c>
      <c r="Q3398" t="s">
        <v>8317</v>
      </c>
      <c r="R3398" t="s">
        <v>8318</v>
      </c>
      <c r="S3398" s="11">
        <f>J3398/86400+DATE(1970,1,1)</f>
        <v>41764.446631944447</v>
      </c>
      <c r="T3398" s="11">
        <f>I3398/86400+DATE(1970,1,1)</f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19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7">
        <f>IF(L3399&gt;0,E3399/L3399,0)</f>
        <v>11.666666666666666</v>
      </c>
      <c r="Q3399" t="s">
        <v>8317</v>
      </c>
      <c r="R3399" t="s">
        <v>8318</v>
      </c>
      <c r="S3399" s="11">
        <f>J3399/86400+DATE(1970,1,1)</f>
        <v>42378.478344907402</v>
      </c>
      <c r="T3399" s="11">
        <f>I3399/86400+DATE(1970,1,1)</f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19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7">
        <f>IF(L3400&gt;0,E3400/L3400,0)</f>
        <v>68.353846153846149</v>
      </c>
      <c r="Q3400" t="s">
        <v>8317</v>
      </c>
      <c r="R3400" t="s">
        <v>8318</v>
      </c>
      <c r="S3400" s="11">
        <f>J3400/86400+DATE(1970,1,1)</f>
        <v>41941.752037037033</v>
      </c>
      <c r="T3400" s="11">
        <f>I3400/86400+DATE(1970,1,1)</f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19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7">
        <f>IF(L3401&gt;0,E3401/L3401,0)</f>
        <v>27.065217391304348</v>
      </c>
      <c r="Q3401" t="s">
        <v>8317</v>
      </c>
      <c r="R3401" t="s">
        <v>8318</v>
      </c>
      <c r="S3401" s="11">
        <f>J3401/86400+DATE(1970,1,1)</f>
        <v>42026.920428240745</v>
      </c>
      <c r="T3401" s="11">
        <f>I3401/86400+DATE(1970,1,1)</f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19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7">
        <f>IF(L3402&gt;0,E3402/L3402,0)</f>
        <v>118.12941176470588</v>
      </c>
      <c r="Q3402" t="s">
        <v>8317</v>
      </c>
      <c r="R3402" t="s">
        <v>8318</v>
      </c>
      <c r="S3402" s="11">
        <f>J3402/86400+DATE(1970,1,1)</f>
        <v>41834.953865740739</v>
      </c>
      <c r="T3402" s="11">
        <f>I3402/86400+DATE(1970,1,1)</f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19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7">
        <f>IF(L3403&gt;0,E3403/L3403,0)</f>
        <v>44.757575757575758</v>
      </c>
      <c r="Q3403" t="s">
        <v>8317</v>
      </c>
      <c r="R3403" t="s">
        <v>8318</v>
      </c>
      <c r="S3403" s="11">
        <f>J3403/86400+DATE(1970,1,1)</f>
        <v>42193.723912037036</v>
      </c>
      <c r="T3403" s="11">
        <f>I3403/86400+DATE(1970,1,1)</f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19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7">
        <f>IF(L3404&gt;0,E3404/L3404,0)</f>
        <v>99.787878787878782</v>
      </c>
      <c r="Q3404" t="s">
        <v>8317</v>
      </c>
      <c r="R3404" t="s">
        <v>8318</v>
      </c>
      <c r="S3404" s="11">
        <f>J3404/86400+DATE(1970,1,1)</f>
        <v>42290.61855324074</v>
      </c>
      <c r="T3404" s="11">
        <f>I3404/86400+DATE(1970,1,1)</f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19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7">
        <f>IF(L3405&gt;0,E3405/L3405,0)</f>
        <v>117.64705882352941</v>
      </c>
      <c r="Q3405" t="s">
        <v>8317</v>
      </c>
      <c r="R3405" t="s">
        <v>8318</v>
      </c>
      <c r="S3405" s="11">
        <f>J3405/86400+DATE(1970,1,1)</f>
        <v>42150.462083333332</v>
      </c>
      <c r="T3405" s="11">
        <f>I3405/86400+DATE(1970,1,1)</f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19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7">
        <f>IF(L3406&gt;0,E3406/L3406,0)</f>
        <v>203.33333333333334</v>
      </c>
      <c r="Q3406" t="s">
        <v>8317</v>
      </c>
      <c r="R3406" t="s">
        <v>8318</v>
      </c>
      <c r="S3406" s="11">
        <f>J3406/86400+DATE(1970,1,1)</f>
        <v>42152.503495370373</v>
      </c>
      <c r="T3406" s="11">
        <f>I3406/86400+DATE(1970,1,1)</f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19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7">
        <f>IF(L3407&gt;0,E3407/L3407,0)</f>
        <v>28.323529411764707</v>
      </c>
      <c r="Q3407" t="s">
        <v>8317</v>
      </c>
      <c r="R3407" t="s">
        <v>8318</v>
      </c>
      <c r="S3407" s="11">
        <f>J3407/86400+DATE(1970,1,1)</f>
        <v>42410.017199074078</v>
      </c>
      <c r="T3407" s="11">
        <f>I3407/86400+DATE(1970,1,1)</f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19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7">
        <f>IF(L3408&gt;0,E3408/L3408,0)</f>
        <v>110.23076923076923</v>
      </c>
      <c r="Q3408" t="s">
        <v>8317</v>
      </c>
      <c r="R3408" t="s">
        <v>8318</v>
      </c>
      <c r="S3408" s="11">
        <f>J3408/86400+DATE(1970,1,1)</f>
        <v>41791.492777777778</v>
      </c>
      <c r="T3408" s="11">
        <f>I3408/86400+DATE(1970,1,1)</f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19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7">
        <f>IF(L3409&gt;0,E3409/L3409,0)</f>
        <v>31.970149253731343</v>
      </c>
      <c r="Q3409" t="s">
        <v>8317</v>
      </c>
      <c r="R3409" t="s">
        <v>8318</v>
      </c>
      <c r="S3409" s="11">
        <f>J3409/86400+DATE(1970,1,1)</f>
        <v>41796.422326388885</v>
      </c>
      <c r="T3409" s="11">
        <f>I3409/86400+DATE(1970,1,1)</f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19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7">
        <f>IF(L3410&gt;0,E3410/L3410,0)</f>
        <v>58.611111111111114</v>
      </c>
      <c r="Q3410" t="s">
        <v>8317</v>
      </c>
      <c r="R3410" t="s">
        <v>8318</v>
      </c>
      <c r="S3410" s="11">
        <f>J3410/86400+DATE(1970,1,1)</f>
        <v>41808.991944444446</v>
      </c>
      <c r="T3410" s="11">
        <f>I3410/86400+DATE(1970,1,1)</f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19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7">
        <f>IF(L3411&gt;0,E3411/L3411,0)</f>
        <v>29.428571428571427</v>
      </c>
      <c r="Q3411" t="s">
        <v>8317</v>
      </c>
      <c r="R3411" t="s">
        <v>8318</v>
      </c>
      <c r="S3411" s="11">
        <f>J3411/86400+DATE(1970,1,1)</f>
        <v>42544.814328703702</v>
      </c>
      <c r="T3411" s="11">
        <f>I3411/86400+DATE(1970,1,1)</f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19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7">
        <f>IF(L3412&gt;0,E3412/L3412,0)</f>
        <v>81.375</v>
      </c>
      <c r="Q3412" t="s">
        <v>8317</v>
      </c>
      <c r="R3412" t="s">
        <v>8318</v>
      </c>
      <c r="S3412" s="11">
        <f>J3412/86400+DATE(1970,1,1)</f>
        <v>42500.041550925926</v>
      </c>
      <c r="T3412" s="11">
        <f>I3412/86400+DATE(1970,1,1)</f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19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7">
        <f>IF(L3413&gt;0,E3413/L3413,0)</f>
        <v>199.16666666666666</v>
      </c>
      <c r="Q3413" t="s">
        <v>8317</v>
      </c>
      <c r="R3413" t="s">
        <v>8318</v>
      </c>
      <c r="S3413" s="11">
        <f>J3413/86400+DATE(1970,1,1)</f>
        <v>42265.022824074069</v>
      </c>
      <c r="T3413" s="11">
        <f>I3413/86400+DATE(1970,1,1)</f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19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7">
        <f>IF(L3414&gt;0,E3414/L3414,0)</f>
        <v>115.38461538461539</v>
      </c>
      <c r="Q3414" t="s">
        <v>8317</v>
      </c>
      <c r="R3414" t="s">
        <v>8318</v>
      </c>
      <c r="S3414" s="11">
        <f>J3414/86400+DATE(1970,1,1)</f>
        <v>41879.959050925929</v>
      </c>
      <c r="T3414" s="11">
        <f>I3414/86400+DATE(1970,1,1)</f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19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7">
        <f>IF(L3415&gt;0,E3415/L3415,0)</f>
        <v>46.428571428571431</v>
      </c>
      <c r="Q3415" t="s">
        <v>8317</v>
      </c>
      <c r="R3415" t="s">
        <v>8318</v>
      </c>
      <c r="S3415" s="11">
        <f>J3415/86400+DATE(1970,1,1)</f>
        <v>42053.733078703706</v>
      </c>
      <c r="T3415" s="11">
        <f>I3415/86400+DATE(1970,1,1)</f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19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7">
        <f>IF(L3416&gt;0,E3416/L3416,0)</f>
        <v>70.568181818181813</v>
      </c>
      <c r="Q3416" t="s">
        <v>8317</v>
      </c>
      <c r="R3416" t="s">
        <v>8318</v>
      </c>
      <c r="S3416" s="11">
        <f>J3416/86400+DATE(1970,1,1)</f>
        <v>42675.832465277781</v>
      </c>
      <c r="T3416" s="11">
        <f>I3416/86400+DATE(1970,1,1)</f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19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7">
        <f>IF(L3417&gt;0,E3417/L3417,0)</f>
        <v>22.222222222222221</v>
      </c>
      <c r="Q3417" t="s">
        <v>8317</v>
      </c>
      <c r="R3417" t="s">
        <v>8318</v>
      </c>
      <c r="S3417" s="11">
        <f>J3417/86400+DATE(1970,1,1)</f>
        <v>42467.144166666665</v>
      </c>
      <c r="T3417" s="11">
        <f>I3417/86400+DATE(1970,1,1)</f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19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7">
        <f>IF(L3418&gt;0,E3418/L3418,0)</f>
        <v>159.46666666666667</v>
      </c>
      <c r="Q3418" t="s">
        <v>8317</v>
      </c>
      <c r="R3418" t="s">
        <v>8318</v>
      </c>
      <c r="S3418" s="11">
        <f>J3418/86400+DATE(1970,1,1)</f>
        <v>42089.412557870368</v>
      </c>
      <c r="T3418" s="11">
        <f>I3418/86400+DATE(1970,1,1)</f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19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7">
        <f>IF(L3419&gt;0,E3419/L3419,0)</f>
        <v>37.777999999999999</v>
      </c>
      <c r="Q3419" t="s">
        <v>8317</v>
      </c>
      <c r="R3419" t="s">
        <v>8318</v>
      </c>
      <c r="S3419" s="11">
        <f>J3419/86400+DATE(1970,1,1)</f>
        <v>41894.91375</v>
      </c>
      <c r="T3419" s="11">
        <f>I3419/86400+DATE(1970,1,1)</f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19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7">
        <f>IF(L3420&gt;0,E3420/L3420,0)</f>
        <v>72.053571428571431</v>
      </c>
      <c r="Q3420" t="s">
        <v>8317</v>
      </c>
      <c r="R3420" t="s">
        <v>8318</v>
      </c>
      <c r="S3420" s="11">
        <f>J3420/86400+DATE(1970,1,1)</f>
        <v>41752.83457175926</v>
      </c>
      <c r="T3420" s="11">
        <f>I3420/86400+DATE(1970,1,1)</f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19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7">
        <f>IF(L3421&gt;0,E3421/L3421,0)</f>
        <v>63.695652173913047</v>
      </c>
      <c r="Q3421" t="s">
        <v>8317</v>
      </c>
      <c r="R3421" t="s">
        <v>8318</v>
      </c>
      <c r="S3421" s="11">
        <f>J3421/86400+DATE(1970,1,1)</f>
        <v>42448.821585648147</v>
      </c>
      <c r="T3421" s="11">
        <f>I3421/86400+DATE(1970,1,1)</f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19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7">
        <f>IF(L3422&gt;0,E3422/L3422,0)</f>
        <v>28.411764705882351</v>
      </c>
      <c r="Q3422" t="s">
        <v>8317</v>
      </c>
      <c r="R3422" t="s">
        <v>8318</v>
      </c>
      <c r="S3422" s="11">
        <f>J3422/86400+DATE(1970,1,1)</f>
        <v>42405.090300925927</v>
      </c>
      <c r="T3422" s="11">
        <f>I3422/86400+DATE(1970,1,1)</f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19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7">
        <f>IF(L3423&gt;0,E3423/L3423,0)</f>
        <v>103.21428571428571</v>
      </c>
      <c r="Q3423" t="s">
        <v>8317</v>
      </c>
      <c r="R3423" t="s">
        <v>8318</v>
      </c>
      <c r="S3423" s="11">
        <f>J3423/86400+DATE(1970,1,1)</f>
        <v>42037.791238425925</v>
      </c>
      <c r="T3423" s="11">
        <f>I3423/86400+DATE(1970,1,1)</f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19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7">
        <f>IF(L3424&gt;0,E3424/L3424,0)</f>
        <v>71.152173913043484</v>
      </c>
      <c r="Q3424" t="s">
        <v>8317</v>
      </c>
      <c r="R3424" t="s">
        <v>8318</v>
      </c>
      <c r="S3424" s="11">
        <f>J3424/86400+DATE(1970,1,1)</f>
        <v>42323.562222222223</v>
      </c>
      <c r="T3424" s="11">
        <f>I3424/86400+DATE(1970,1,1)</f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19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7">
        <f>IF(L3425&gt;0,E3425/L3425,0)</f>
        <v>35</v>
      </c>
      <c r="Q3425" t="s">
        <v>8317</v>
      </c>
      <c r="R3425" t="s">
        <v>8318</v>
      </c>
      <c r="S3425" s="11">
        <f>J3425/86400+DATE(1970,1,1)</f>
        <v>42088.911354166667</v>
      </c>
      <c r="T3425" s="11">
        <f>I3425/86400+DATE(1970,1,1)</f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19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7">
        <f>IF(L3426&gt;0,E3426/L3426,0)</f>
        <v>81.776315789473685</v>
      </c>
      <c r="Q3426" t="s">
        <v>8317</v>
      </c>
      <c r="R3426" t="s">
        <v>8318</v>
      </c>
      <c r="S3426" s="11">
        <f>J3426/86400+DATE(1970,1,1)</f>
        <v>42018.676898148144</v>
      </c>
      <c r="T3426" s="11">
        <f>I3426/86400+DATE(1970,1,1)</f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19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7">
        <f>IF(L3427&gt;0,E3427/L3427,0)</f>
        <v>297.02980769230766</v>
      </c>
      <c r="Q3427" t="s">
        <v>8317</v>
      </c>
      <c r="R3427" t="s">
        <v>8318</v>
      </c>
      <c r="S3427" s="11">
        <f>J3427/86400+DATE(1970,1,1)</f>
        <v>41884.617314814815</v>
      </c>
      <c r="T3427" s="11">
        <f>I3427/86400+DATE(1970,1,1)</f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19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7">
        <f>IF(L3428&gt;0,E3428/L3428,0)</f>
        <v>46.609195402298852</v>
      </c>
      <c r="Q3428" t="s">
        <v>8317</v>
      </c>
      <c r="R3428" t="s">
        <v>8318</v>
      </c>
      <c r="S3428" s="11">
        <f>J3428/86400+DATE(1970,1,1)</f>
        <v>41884.056747685187</v>
      </c>
      <c r="T3428" s="11">
        <f>I3428/86400+DATE(1970,1,1)</f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19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7">
        <f>IF(L3429&gt;0,E3429/L3429,0)</f>
        <v>51.724137931034484</v>
      </c>
      <c r="Q3429" t="s">
        <v>8317</v>
      </c>
      <c r="R3429" t="s">
        <v>8318</v>
      </c>
      <c r="S3429" s="11">
        <f>J3429/86400+DATE(1970,1,1)</f>
        <v>41792.645277777774</v>
      </c>
      <c r="T3429" s="11">
        <f>I3429/86400+DATE(1970,1,1)</f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19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7">
        <f>IF(L3430&gt;0,E3430/L3430,0)</f>
        <v>40.294117647058826</v>
      </c>
      <c r="Q3430" t="s">
        <v>8317</v>
      </c>
      <c r="R3430" t="s">
        <v>8318</v>
      </c>
      <c r="S3430" s="11">
        <f>J3430/86400+DATE(1970,1,1)</f>
        <v>42038.720451388886</v>
      </c>
      <c r="T3430" s="11">
        <f>I3430/86400+DATE(1970,1,1)</f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19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7">
        <f>IF(L3431&gt;0,E3431/L3431,0)</f>
        <v>16.25</v>
      </c>
      <c r="Q3431" t="s">
        <v>8317</v>
      </c>
      <c r="R3431" t="s">
        <v>8318</v>
      </c>
      <c r="S3431" s="11">
        <f>J3431/86400+DATE(1970,1,1)</f>
        <v>42662.021539351852</v>
      </c>
      <c r="T3431" s="11">
        <f>I3431/86400+DATE(1970,1,1)</f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19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7">
        <f>IF(L3432&gt;0,E3432/L3432,0)</f>
        <v>30.152638888888887</v>
      </c>
      <c r="Q3432" t="s">
        <v>8317</v>
      </c>
      <c r="R3432" t="s">
        <v>8318</v>
      </c>
      <c r="S3432" s="11">
        <f>J3432/86400+DATE(1970,1,1)</f>
        <v>41820.945613425924</v>
      </c>
      <c r="T3432" s="11">
        <f>I3432/86400+DATE(1970,1,1)</f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19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7">
        <f>IF(L3433&gt;0,E3433/L3433,0)</f>
        <v>95.238095238095241</v>
      </c>
      <c r="Q3433" t="s">
        <v>8317</v>
      </c>
      <c r="R3433" t="s">
        <v>8318</v>
      </c>
      <c r="S3433" s="11">
        <f>J3433/86400+DATE(1970,1,1)</f>
        <v>41839.730937500004</v>
      </c>
      <c r="T3433" s="11">
        <f>I3433/86400+DATE(1970,1,1)</f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19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7">
        <f>IF(L3434&gt;0,E3434/L3434,0)</f>
        <v>52.214285714285715</v>
      </c>
      <c r="Q3434" t="s">
        <v>8317</v>
      </c>
      <c r="R3434" t="s">
        <v>8318</v>
      </c>
      <c r="S3434" s="11">
        <f>J3434/86400+DATE(1970,1,1)</f>
        <v>42380.581180555557</v>
      </c>
      <c r="T3434" s="11">
        <f>I3434/86400+DATE(1970,1,1)</f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19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7">
        <f>IF(L3435&gt;0,E3435/L3435,0)</f>
        <v>134.1549295774648</v>
      </c>
      <c r="Q3435" t="s">
        <v>8317</v>
      </c>
      <c r="R3435" t="s">
        <v>8318</v>
      </c>
      <c r="S3435" s="11">
        <f>J3435/86400+DATE(1970,1,1)</f>
        <v>41776.06313657407</v>
      </c>
      <c r="T3435" s="11">
        <f>I3435/86400+DATE(1970,1,1)</f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19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7">
        <f>IF(L3436&gt;0,E3436/L3436,0)</f>
        <v>62.827380952380949</v>
      </c>
      <c r="Q3436" t="s">
        <v>8317</v>
      </c>
      <c r="R3436" t="s">
        <v>8318</v>
      </c>
      <c r="S3436" s="11">
        <f>J3436/86400+DATE(1970,1,1)</f>
        <v>41800.380428240736</v>
      </c>
      <c r="T3436" s="11">
        <f>I3436/86400+DATE(1970,1,1)</f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19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7">
        <f>IF(L3437&gt;0,E3437/L3437,0)</f>
        <v>58.94736842105263</v>
      </c>
      <c r="Q3437" t="s">
        <v>8317</v>
      </c>
      <c r="R3437" t="s">
        <v>8318</v>
      </c>
      <c r="S3437" s="11">
        <f>J3437/86400+DATE(1970,1,1)</f>
        <v>42572.61681712963</v>
      </c>
      <c r="T3437" s="11">
        <f>I3437/86400+DATE(1970,1,1)</f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19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7">
        <f>IF(L3438&gt;0,E3438/L3438,0)</f>
        <v>143.1081081081081</v>
      </c>
      <c r="Q3438" t="s">
        <v>8317</v>
      </c>
      <c r="R3438" t="s">
        <v>8318</v>
      </c>
      <c r="S3438" s="11">
        <f>J3438/86400+DATE(1970,1,1)</f>
        <v>41851.541585648149</v>
      </c>
      <c r="T3438" s="11">
        <f>I3438/86400+DATE(1970,1,1)</f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19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7">
        <f>IF(L3439&gt;0,E3439/L3439,0)</f>
        <v>84.166666666666671</v>
      </c>
      <c r="Q3439" t="s">
        <v>8317</v>
      </c>
      <c r="R3439" t="s">
        <v>8318</v>
      </c>
      <c r="S3439" s="11">
        <f>J3439/86400+DATE(1970,1,1)</f>
        <v>42205.710879629631</v>
      </c>
      <c r="T3439" s="11">
        <f>I3439/86400+DATE(1970,1,1)</f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19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7">
        <f>IF(L3440&gt;0,E3440/L3440,0)</f>
        <v>186.07142857142858</v>
      </c>
      <c r="Q3440" t="s">
        <v>8317</v>
      </c>
      <c r="R3440" t="s">
        <v>8318</v>
      </c>
      <c r="S3440" s="11">
        <f>J3440/86400+DATE(1970,1,1)</f>
        <v>42100.927858796298</v>
      </c>
      <c r="T3440" s="11">
        <f>I3440/86400+DATE(1970,1,1)</f>
        <v>42126.875</v>
      </c>
    </row>
    <row r="3441" spans="1:20" ht="45" x14ac:dyDescent="0.25">
      <c r="A3441">
        <v>3439</v>
      </c>
      <c r="B3441" s="1" t="s">
        <v>3438</v>
      </c>
      <c r="C3441" s="1" t="s">
        <v>7549</v>
      </c>
      <c r="D3441" s="19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7">
        <f>IF(L3441&gt;0,E3441/L3441,0)</f>
        <v>89.785555555555561</v>
      </c>
      <c r="Q3441" t="s">
        <v>8317</v>
      </c>
      <c r="R3441" t="s">
        <v>8318</v>
      </c>
      <c r="S3441" s="11">
        <f>J3441/86400+DATE(1970,1,1)</f>
        <v>42374.911226851851</v>
      </c>
      <c r="T3441" s="11">
        <f>I3441/86400+DATE(1970,1,1)</f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19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7">
        <f>IF(L3442&gt;0,E3442/L3442,0)</f>
        <v>64.157560975609755</v>
      </c>
      <c r="Q3442" t="s">
        <v>8317</v>
      </c>
      <c r="R3442" t="s">
        <v>8318</v>
      </c>
      <c r="S3442" s="11">
        <f>J3442/86400+DATE(1970,1,1)</f>
        <v>41809.12300925926</v>
      </c>
      <c r="T3442" s="11">
        <f>I3442/86400+DATE(1970,1,1)</f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19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7">
        <f>IF(L3443&gt;0,E3443/L3443,0)</f>
        <v>59.651162790697676</v>
      </c>
      <c r="Q3443" t="s">
        <v>8317</v>
      </c>
      <c r="R3443" t="s">
        <v>8318</v>
      </c>
      <c r="S3443" s="11">
        <f>J3443/86400+DATE(1970,1,1)</f>
        <v>42294.429641203707</v>
      </c>
      <c r="T3443" s="11">
        <f>I3443/86400+DATE(1970,1,1)</f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19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7">
        <f>IF(L3444&gt;0,E3444/L3444,0)</f>
        <v>31.25</v>
      </c>
      <c r="Q3444" t="s">
        <v>8317</v>
      </c>
      <c r="R3444" t="s">
        <v>8318</v>
      </c>
      <c r="S3444" s="11">
        <f>J3444/86400+DATE(1970,1,1)</f>
        <v>42124.841111111113</v>
      </c>
      <c r="T3444" s="11">
        <f>I3444/86400+DATE(1970,1,1)</f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19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7">
        <f>IF(L3445&gt;0,E3445/L3445,0)</f>
        <v>41.222222222222221</v>
      </c>
      <c r="Q3445" t="s">
        <v>8317</v>
      </c>
      <c r="R3445" t="s">
        <v>8318</v>
      </c>
      <c r="S3445" s="11">
        <f>J3445/86400+DATE(1970,1,1)</f>
        <v>41861.524837962963</v>
      </c>
      <c r="T3445" s="11">
        <f>I3445/86400+DATE(1970,1,1)</f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19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7">
        <f>IF(L3446&gt;0,E3446/L3446,0)</f>
        <v>43.35</v>
      </c>
      <c r="Q3446" t="s">
        <v>8317</v>
      </c>
      <c r="R3446" t="s">
        <v>8318</v>
      </c>
      <c r="S3446" s="11">
        <f>J3446/86400+DATE(1970,1,1)</f>
        <v>42521.291504629626</v>
      </c>
      <c r="T3446" s="11">
        <f>I3446/86400+DATE(1970,1,1)</f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19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7">
        <f>IF(L3447&gt;0,E3447/L3447,0)</f>
        <v>64.516129032258064</v>
      </c>
      <c r="Q3447" t="s">
        <v>8317</v>
      </c>
      <c r="R3447" t="s">
        <v>8318</v>
      </c>
      <c r="S3447" s="11">
        <f>J3447/86400+DATE(1970,1,1)</f>
        <v>42272.530509259261</v>
      </c>
      <c r="T3447" s="11">
        <f>I3447/86400+DATE(1970,1,1)</f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19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7">
        <f>IF(L3448&gt;0,E3448/L3448,0)</f>
        <v>43.28</v>
      </c>
      <c r="Q3448" t="s">
        <v>8317</v>
      </c>
      <c r="R3448" t="s">
        <v>8318</v>
      </c>
      <c r="S3448" s="11">
        <f>J3448/86400+DATE(1970,1,1)</f>
        <v>42016.832465277781</v>
      </c>
      <c r="T3448" s="11">
        <f>I3448/86400+DATE(1970,1,1)</f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19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7">
        <f>IF(L3449&gt;0,E3449/L3449,0)</f>
        <v>77</v>
      </c>
      <c r="Q3449" t="s">
        <v>8317</v>
      </c>
      <c r="R3449" t="s">
        <v>8318</v>
      </c>
      <c r="S3449" s="11">
        <f>J3449/86400+DATE(1970,1,1)</f>
        <v>42402.889027777783</v>
      </c>
      <c r="T3449" s="11">
        <f>I3449/86400+DATE(1970,1,1)</f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19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7">
        <f>IF(L3450&gt;0,E3450/L3450,0)</f>
        <v>51.222222222222221</v>
      </c>
      <c r="Q3450" t="s">
        <v>8317</v>
      </c>
      <c r="R3450" t="s">
        <v>8318</v>
      </c>
      <c r="S3450" s="11">
        <f>J3450/86400+DATE(1970,1,1)</f>
        <v>41960.119085648148</v>
      </c>
      <c r="T3450" s="11">
        <f>I3450/86400+DATE(1970,1,1)</f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19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7">
        <f>IF(L3451&gt;0,E3451/L3451,0)</f>
        <v>68.25</v>
      </c>
      <c r="Q3451" t="s">
        <v>8317</v>
      </c>
      <c r="R3451" t="s">
        <v>8318</v>
      </c>
      <c r="S3451" s="11">
        <f>J3451/86400+DATE(1970,1,1)</f>
        <v>42532.052523148144</v>
      </c>
      <c r="T3451" s="11">
        <f>I3451/86400+DATE(1970,1,1)</f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19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7">
        <f>IF(L3452&gt;0,E3452/L3452,0)</f>
        <v>19.487179487179485</v>
      </c>
      <c r="Q3452" t="s">
        <v>8317</v>
      </c>
      <c r="R3452" t="s">
        <v>8318</v>
      </c>
      <c r="S3452" s="11">
        <f>J3452/86400+DATE(1970,1,1)</f>
        <v>42036.704525462963</v>
      </c>
      <c r="T3452" s="11">
        <f>I3452/86400+DATE(1970,1,1)</f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19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7">
        <f>IF(L3453&gt;0,E3453/L3453,0)</f>
        <v>41.125</v>
      </c>
      <c r="Q3453" t="s">
        <v>8317</v>
      </c>
      <c r="R3453" t="s">
        <v>8318</v>
      </c>
      <c r="S3453" s="11">
        <f>J3453/86400+DATE(1970,1,1)</f>
        <v>42088.723692129628</v>
      </c>
      <c r="T3453" s="11">
        <f>I3453/86400+DATE(1970,1,1)</f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19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7">
        <f>IF(L3454&gt;0,E3454/L3454,0)</f>
        <v>41.405405405405403</v>
      </c>
      <c r="Q3454" t="s">
        <v>8317</v>
      </c>
      <c r="R3454" t="s">
        <v>8318</v>
      </c>
      <c r="S3454" s="11">
        <f>J3454/86400+DATE(1970,1,1)</f>
        <v>41820.639189814814</v>
      </c>
      <c r="T3454" s="11">
        <f>I3454/86400+DATE(1970,1,1)</f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19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7">
        <f>IF(L3455&gt;0,E3455/L3455,0)</f>
        <v>27.5</v>
      </c>
      <c r="Q3455" t="s">
        <v>8317</v>
      </c>
      <c r="R3455" t="s">
        <v>8318</v>
      </c>
      <c r="S3455" s="11">
        <f>J3455/86400+DATE(1970,1,1)</f>
        <v>42535.97865740741</v>
      </c>
      <c r="T3455" s="11">
        <f>I3455/86400+DATE(1970,1,1)</f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19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7">
        <f>IF(L3456&gt;0,E3456/L3456,0)</f>
        <v>33.571428571428569</v>
      </c>
      <c r="Q3456" t="s">
        <v>8317</v>
      </c>
      <c r="R3456" t="s">
        <v>8318</v>
      </c>
      <c r="S3456" s="11">
        <f>J3456/86400+DATE(1970,1,1)</f>
        <v>41821.698599537034</v>
      </c>
      <c r="T3456" s="11">
        <f>I3456/86400+DATE(1970,1,1)</f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19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7">
        <f>IF(L3457&gt;0,E3457/L3457,0)</f>
        <v>145.86956521739131</v>
      </c>
      <c r="Q3457" t="s">
        <v>8317</v>
      </c>
      <c r="R3457" t="s">
        <v>8318</v>
      </c>
      <c r="S3457" s="11">
        <f>J3457/86400+DATE(1970,1,1)</f>
        <v>42626.7503125</v>
      </c>
      <c r="T3457" s="11">
        <f>I3457/86400+DATE(1970,1,1)</f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19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7">
        <f>IF(L3458&gt;0,E3458/L3458,0)</f>
        <v>358.6875</v>
      </c>
      <c r="Q3458" t="s">
        <v>8317</v>
      </c>
      <c r="R3458" t="s">
        <v>8318</v>
      </c>
      <c r="S3458" s="11">
        <f>J3458/86400+DATE(1970,1,1)</f>
        <v>41821.205636574072</v>
      </c>
      <c r="T3458" s="11">
        <f>I3458/86400+DATE(1970,1,1)</f>
        <v>41852.290972222225</v>
      </c>
    </row>
    <row r="3459" spans="1:20" ht="45" x14ac:dyDescent="0.25">
      <c r="A3459">
        <v>3457</v>
      </c>
      <c r="B3459" s="1" t="s">
        <v>3456</v>
      </c>
      <c r="C3459" s="1" t="s">
        <v>7567</v>
      </c>
      <c r="D3459" s="19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7">
        <f>IF(L3459&gt;0,E3459/L3459,0)</f>
        <v>50.981818181818184</v>
      </c>
      <c r="Q3459" t="s">
        <v>8317</v>
      </c>
      <c r="R3459" t="s">
        <v>8318</v>
      </c>
      <c r="S3459" s="11">
        <f>J3459/86400+DATE(1970,1,1)</f>
        <v>42016.706678240742</v>
      </c>
      <c r="T3459" s="11">
        <f>I3459/86400+DATE(1970,1,1)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19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7">
        <f>IF(L3460&gt;0,E3460/L3460,0)</f>
        <v>45.037037037037038</v>
      </c>
      <c r="Q3460" t="s">
        <v>8317</v>
      </c>
      <c r="R3460" t="s">
        <v>8318</v>
      </c>
      <c r="S3460" s="11">
        <f>J3460/86400+DATE(1970,1,1)</f>
        <v>42011.202581018515</v>
      </c>
      <c r="T3460" s="11">
        <f>I3460/86400+DATE(1970,1,1)</f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19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7">
        <f>IF(L3461&gt;0,E3461/L3461,0)</f>
        <v>17.527777777777779</v>
      </c>
      <c r="Q3461" t="s">
        <v>8317</v>
      </c>
      <c r="R3461" t="s">
        <v>8318</v>
      </c>
      <c r="S3461" s="11">
        <f>J3461/86400+DATE(1970,1,1)</f>
        <v>42480.479861111111</v>
      </c>
      <c r="T3461" s="11">
        <f>I3461/86400+DATE(1970,1,1)</f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19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7">
        <f>IF(L3462&gt;0,E3462/L3462,0)</f>
        <v>50</v>
      </c>
      <c r="Q3462" t="s">
        <v>8317</v>
      </c>
      <c r="R3462" t="s">
        <v>8318</v>
      </c>
      <c r="S3462" s="11">
        <f>J3462/86400+DATE(1970,1,1)</f>
        <v>41852.527222222227</v>
      </c>
      <c r="T3462" s="11">
        <f>I3462/86400+DATE(1970,1,1)</f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19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7">
        <f>IF(L3463&gt;0,E3463/L3463,0)</f>
        <v>57.916666666666664</v>
      </c>
      <c r="Q3463" t="s">
        <v>8317</v>
      </c>
      <c r="R3463" t="s">
        <v>8318</v>
      </c>
      <c r="S3463" s="11">
        <f>J3463/86400+DATE(1970,1,1)</f>
        <v>42643.632858796293</v>
      </c>
      <c r="T3463" s="11">
        <f>I3463/86400+DATE(1970,1,1)</f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19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7">
        <f>IF(L3464&gt;0,E3464/L3464,0)</f>
        <v>29.705882352941178</v>
      </c>
      <c r="Q3464" t="s">
        <v>8317</v>
      </c>
      <c r="R3464" t="s">
        <v>8318</v>
      </c>
      <c r="S3464" s="11">
        <f>J3464/86400+DATE(1970,1,1)</f>
        <v>42179.898472222223</v>
      </c>
      <c r="T3464" s="11">
        <f>I3464/86400+DATE(1970,1,1)</f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19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7">
        <f>IF(L3465&gt;0,E3465/L3465,0)</f>
        <v>90.684210526315795</v>
      </c>
      <c r="Q3465" t="s">
        <v>8317</v>
      </c>
      <c r="R3465" t="s">
        <v>8318</v>
      </c>
      <c r="S3465" s="11">
        <f>J3465/86400+DATE(1970,1,1)</f>
        <v>42612.918807870374</v>
      </c>
      <c r="T3465" s="11">
        <f>I3465/86400+DATE(1970,1,1)</f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19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7">
        <f>IF(L3466&gt;0,E3466/L3466,0)</f>
        <v>55.012688172043013</v>
      </c>
      <c r="Q3466" t="s">
        <v>8317</v>
      </c>
      <c r="R3466" t="s">
        <v>8318</v>
      </c>
      <c r="S3466" s="11">
        <f>J3466/86400+DATE(1970,1,1)</f>
        <v>42575.130057870367</v>
      </c>
      <c r="T3466" s="11">
        <f>I3466/86400+DATE(1970,1,1)</f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19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7">
        <f>IF(L3467&gt;0,E3467/L3467,0)</f>
        <v>57.222222222222221</v>
      </c>
      <c r="Q3467" t="s">
        <v>8317</v>
      </c>
      <c r="R3467" t="s">
        <v>8318</v>
      </c>
      <c r="S3467" s="11">
        <f>J3467/86400+DATE(1970,1,1)</f>
        <v>42200.625833333332</v>
      </c>
      <c r="T3467" s="11">
        <f>I3467/86400+DATE(1970,1,1)</f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19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7">
        <f>IF(L3468&gt;0,E3468/L3468,0)</f>
        <v>72.950819672131146</v>
      </c>
      <c r="Q3468" t="s">
        <v>8317</v>
      </c>
      <c r="R3468" t="s">
        <v>8318</v>
      </c>
      <c r="S3468" s="11">
        <f>J3468/86400+DATE(1970,1,1)</f>
        <v>42420.019097222219</v>
      </c>
      <c r="T3468" s="11">
        <f>I3468/86400+DATE(1970,1,1)</f>
        <v>42479.977430555555</v>
      </c>
    </row>
    <row r="3469" spans="1:20" ht="30" x14ac:dyDescent="0.25">
      <c r="A3469">
        <v>3467</v>
      </c>
      <c r="B3469" s="1" t="s">
        <v>3466</v>
      </c>
      <c r="C3469" s="1" t="s">
        <v>7577</v>
      </c>
      <c r="D3469" s="19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7">
        <f>IF(L3469&gt;0,E3469/L3469,0)</f>
        <v>64.468085106382972</v>
      </c>
      <c r="Q3469" t="s">
        <v>8317</v>
      </c>
      <c r="R3469" t="s">
        <v>8318</v>
      </c>
      <c r="S3469" s="11">
        <f>J3469/86400+DATE(1970,1,1)</f>
        <v>42053.671666666662</v>
      </c>
      <c r="T3469" s="11">
        <f>I3469/86400+DATE(1970,1,1)</f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19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7">
        <f>IF(L3470&gt;0,E3470/L3470,0)</f>
        <v>716.35294117647061</v>
      </c>
      <c r="Q3470" t="s">
        <v>8317</v>
      </c>
      <c r="R3470" t="s">
        <v>8318</v>
      </c>
      <c r="S3470" s="11">
        <f>J3470/86400+DATE(1970,1,1)</f>
        <v>42605.765381944446</v>
      </c>
      <c r="T3470" s="11">
        <f>I3470/86400+DATE(1970,1,1)</f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19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7">
        <f>IF(L3471&gt;0,E3471/L3471,0)</f>
        <v>50.396825396825399</v>
      </c>
      <c r="Q3471" t="s">
        <v>8317</v>
      </c>
      <c r="R3471" t="s">
        <v>8318</v>
      </c>
      <c r="S3471" s="11">
        <f>J3471/86400+DATE(1970,1,1)</f>
        <v>42458.641724537039</v>
      </c>
      <c r="T3471" s="11">
        <f>I3471/86400+DATE(1970,1,1)</f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19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7">
        <f>IF(L3472&gt;0,E3472/L3472,0)</f>
        <v>41.666666666666664</v>
      </c>
      <c r="Q3472" t="s">
        <v>8317</v>
      </c>
      <c r="R3472" t="s">
        <v>8318</v>
      </c>
      <c r="S3472" s="11">
        <f>J3472/86400+DATE(1970,1,1)</f>
        <v>42529.022013888884</v>
      </c>
      <c r="T3472" s="11">
        <f>I3472/86400+DATE(1970,1,1)</f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19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7">
        <f>IF(L3473&gt;0,E3473/L3473,0)</f>
        <v>35.766666666666666</v>
      </c>
      <c r="Q3473" t="s">
        <v>8317</v>
      </c>
      <c r="R3473" t="s">
        <v>8318</v>
      </c>
      <c r="S3473" s="11">
        <f>J3473/86400+DATE(1970,1,1)</f>
        <v>41841.820486111115</v>
      </c>
      <c r="T3473" s="11">
        <f>I3473/86400+DATE(1970,1,1)</f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19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7">
        <f>IF(L3474&gt;0,E3474/L3474,0)</f>
        <v>88.739130434782609</v>
      </c>
      <c r="Q3474" t="s">
        <v>8317</v>
      </c>
      <c r="R3474" t="s">
        <v>8318</v>
      </c>
      <c r="S3474" s="11">
        <f>J3474/86400+DATE(1970,1,1)</f>
        <v>41928.170497685183</v>
      </c>
      <c r="T3474" s="11">
        <f>I3474/86400+DATE(1970,1,1)</f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19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7">
        <f>IF(L3475&gt;0,E3475/L3475,0)</f>
        <v>148.4848484848485</v>
      </c>
      <c r="Q3475" t="s">
        <v>8317</v>
      </c>
      <c r="R3475" t="s">
        <v>8318</v>
      </c>
      <c r="S3475" s="11">
        <f>J3475/86400+DATE(1970,1,1)</f>
        <v>42062.834444444445</v>
      </c>
      <c r="T3475" s="11">
        <f>I3475/86400+DATE(1970,1,1)</f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19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7">
        <f>IF(L3476&gt;0,E3476/L3476,0)</f>
        <v>51.794871794871796</v>
      </c>
      <c r="Q3476" t="s">
        <v>8317</v>
      </c>
      <c r="R3476" t="s">
        <v>8318</v>
      </c>
      <c r="S3476" s="11">
        <f>J3476/86400+DATE(1970,1,1)</f>
        <v>42541.501516203702</v>
      </c>
      <c r="T3476" s="11">
        <f>I3476/86400+DATE(1970,1,1)</f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19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7">
        <f>IF(L3477&gt;0,E3477/L3477,0)</f>
        <v>20</v>
      </c>
      <c r="Q3477" t="s">
        <v>8317</v>
      </c>
      <c r="R3477" t="s">
        <v>8318</v>
      </c>
      <c r="S3477" s="11">
        <f>J3477/86400+DATE(1970,1,1)</f>
        <v>41918.880833333329</v>
      </c>
      <c r="T3477" s="11">
        <f>I3477/86400+DATE(1970,1,1)</f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19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7">
        <f>IF(L3478&gt;0,E3478/L3478,0)</f>
        <v>52</v>
      </c>
      <c r="Q3478" t="s">
        <v>8317</v>
      </c>
      <c r="R3478" t="s">
        <v>8318</v>
      </c>
      <c r="S3478" s="11">
        <f>J3478/86400+DATE(1970,1,1)</f>
        <v>41921.279976851853</v>
      </c>
      <c r="T3478" s="11">
        <f>I3478/86400+DATE(1970,1,1)</f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19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7">
        <f>IF(L3479&gt;0,E3479/L3479,0)</f>
        <v>53.230769230769234</v>
      </c>
      <c r="Q3479" t="s">
        <v>8317</v>
      </c>
      <c r="R3479" t="s">
        <v>8318</v>
      </c>
      <c r="S3479" s="11">
        <f>J3479/86400+DATE(1970,1,1)</f>
        <v>42128.736608796295</v>
      </c>
      <c r="T3479" s="11">
        <f>I3479/86400+DATE(1970,1,1)</f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19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7">
        <f>IF(L3480&gt;0,E3480/L3480,0)</f>
        <v>39.596491228070178</v>
      </c>
      <c r="Q3480" t="s">
        <v>8317</v>
      </c>
      <c r="R3480" t="s">
        <v>8318</v>
      </c>
      <c r="S3480" s="11">
        <f>J3480/86400+DATE(1970,1,1)</f>
        <v>42053.916921296295</v>
      </c>
      <c r="T3480" s="11">
        <f>I3480/86400+DATE(1970,1,1)</f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19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7">
        <f>IF(L3481&gt;0,E3481/L3481,0)</f>
        <v>34.25</v>
      </c>
      <c r="Q3481" t="s">
        <v>8317</v>
      </c>
      <c r="R3481" t="s">
        <v>8318</v>
      </c>
      <c r="S3481" s="11">
        <f>J3481/86400+DATE(1970,1,1)</f>
        <v>41781.855092592596</v>
      </c>
      <c r="T3481" s="11">
        <f>I3481/86400+DATE(1970,1,1)</f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19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7">
        <f>IF(L3482&gt;0,E3482/L3482,0)</f>
        <v>164.61538461538461</v>
      </c>
      <c r="Q3482" t="s">
        <v>8317</v>
      </c>
      <c r="R3482" t="s">
        <v>8318</v>
      </c>
      <c r="S3482" s="11">
        <f>J3482/86400+DATE(1970,1,1)</f>
        <v>42171.317442129628</v>
      </c>
      <c r="T3482" s="11">
        <f>I3482/86400+DATE(1970,1,1)</f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19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7">
        <f>IF(L3483&gt;0,E3483/L3483,0)</f>
        <v>125.05263157894737</v>
      </c>
      <c r="Q3483" t="s">
        <v>8317</v>
      </c>
      <c r="R3483" t="s">
        <v>8318</v>
      </c>
      <c r="S3483" s="11">
        <f>J3483/86400+DATE(1970,1,1)</f>
        <v>41989.247546296298</v>
      </c>
      <c r="T3483" s="11">
        <f>I3483/86400+DATE(1970,1,1)</f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19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7">
        <f>IF(L3484&gt;0,E3484/L3484,0)</f>
        <v>51.875</v>
      </c>
      <c r="Q3484" t="s">
        <v>8317</v>
      </c>
      <c r="R3484" t="s">
        <v>8318</v>
      </c>
      <c r="S3484" s="11">
        <f>J3484/86400+DATE(1970,1,1)</f>
        <v>41796.771597222221</v>
      </c>
      <c r="T3484" s="11">
        <f>I3484/86400+DATE(1970,1,1)</f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19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7">
        <f>IF(L3485&gt;0,E3485/L3485,0)</f>
        <v>40.285714285714285</v>
      </c>
      <c r="Q3485" t="s">
        <v>8317</v>
      </c>
      <c r="R3485" t="s">
        <v>8318</v>
      </c>
      <c r="S3485" s="11">
        <f>J3485/86400+DATE(1970,1,1)</f>
        <v>41793.668761574074</v>
      </c>
      <c r="T3485" s="11">
        <f>I3485/86400+DATE(1970,1,1)</f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19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7">
        <f>IF(L3486&gt;0,E3486/L3486,0)</f>
        <v>64.909090909090907</v>
      </c>
      <c r="Q3486" t="s">
        <v>8317</v>
      </c>
      <c r="R3486" t="s">
        <v>8318</v>
      </c>
      <c r="S3486" s="11">
        <f>J3486/86400+DATE(1970,1,1)</f>
        <v>42506.760405092587</v>
      </c>
      <c r="T3486" s="11">
        <f>I3486/86400+DATE(1970,1,1)</f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19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7">
        <f>IF(L3487&gt;0,E3487/L3487,0)</f>
        <v>55.333333333333336</v>
      </c>
      <c r="Q3487" t="s">
        <v>8317</v>
      </c>
      <c r="R3487" t="s">
        <v>8318</v>
      </c>
      <c r="S3487" s="11">
        <f>J3487/86400+DATE(1970,1,1)</f>
        <v>42372.693055555559</v>
      </c>
      <c r="T3487" s="11">
        <f>I3487/86400+DATE(1970,1,1)</f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19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7">
        <f>IF(L3488&gt;0,E3488/L3488,0)</f>
        <v>83.142857142857139</v>
      </c>
      <c r="Q3488" t="s">
        <v>8317</v>
      </c>
      <c r="R3488" t="s">
        <v>8318</v>
      </c>
      <c r="S3488" s="11">
        <f>J3488/86400+DATE(1970,1,1)</f>
        <v>42126.87501157407</v>
      </c>
      <c r="T3488" s="11">
        <f>I3488/86400+DATE(1970,1,1)</f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19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7">
        <f>IF(L3489&gt;0,E3489/L3489,0)</f>
        <v>38.712121212121211</v>
      </c>
      <c r="Q3489" t="s">
        <v>8317</v>
      </c>
      <c r="R3489" t="s">
        <v>8318</v>
      </c>
      <c r="S3489" s="11">
        <f>J3489/86400+DATE(1970,1,1)</f>
        <v>42149.940416666665</v>
      </c>
      <c r="T3489" s="11">
        <f>I3489/86400+DATE(1970,1,1)</f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19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7">
        <f>IF(L3490&gt;0,E3490/L3490,0)</f>
        <v>125.37931034482759</v>
      </c>
      <c r="Q3490" t="s">
        <v>8317</v>
      </c>
      <c r="R3490" t="s">
        <v>8318</v>
      </c>
      <c r="S3490" s="11">
        <f>J3490/86400+DATE(1970,1,1)</f>
        <v>42087.768055555556</v>
      </c>
      <c r="T3490" s="11">
        <f>I3490/86400+DATE(1970,1,1)</f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19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7">
        <f>IF(L3491&gt;0,E3491/L3491,0)</f>
        <v>78.263888888888886</v>
      </c>
      <c r="Q3491" t="s">
        <v>8317</v>
      </c>
      <c r="R3491" t="s">
        <v>8318</v>
      </c>
      <c r="S3491" s="11">
        <f>J3491/86400+DATE(1970,1,1)</f>
        <v>41753.635775462964</v>
      </c>
      <c r="T3491" s="11">
        <f>I3491/86400+DATE(1970,1,1)</f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19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7">
        <f>IF(L3492&gt;0,E3492/L3492,0)</f>
        <v>47.222222222222221</v>
      </c>
      <c r="Q3492" t="s">
        <v>8317</v>
      </c>
      <c r="R3492" t="s">
        <v>8318</v>
      </c>
      <c r="S3492" s="11">
        <f>J3492/86400+DATE(1970,1,1)</f>
        <v>42443.802361111113</v>
      </c>
      <c r="T3492" s="11">
        <f>I3492/86400+DATE(1970,1,1)</f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19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7">
        <f>IF(L3493&gt;0,E3493/L3493,0)</f>
        <v>79.099999999999994</v>
      </c>
      <c r="Q3493" t="s">
        <v>8317</v>
      </c>
      <c r="R3493" t="s">
        <v>8318</v>
      </c>
      <c r="S3493" s="11">
        <f>J3493/86400+DATE(1970,1,1)</f>
        <v>42121.249814814815</v>
      </c>
      <c r="T3493" s="11">
        <f>I3493/86400+DATE(1970,1,1)</f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19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7">
        <f>IF(L3494&gt;0,E3494/L3494,0)</f>
        <v>114.29199999999999</v>
      </c>
      <c r="Q3494" t="s">
        <v>8317</v>
      </c>
      <c r="R3494" t="s">
        <v>8318</v>
      </c>
      <c r="S3494" s="11">
        <f>J3494/86400+DATE(1970,1,1)</f>
        <v>42268.009224537032</v>
      </c>
      <c r="T3494" s="11">
        <f>I3494/86400+DATE(1970,1,1)</f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19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7">
        <f>IF(L3495&gt;0,E3495/L3495,0)</f>
        <v>51.724137931034484</v>
      </c>
      <c r="Q3495" t="s">
        <v>8317</v>
      </c>
      <c r="R3495" t="s">
        <v>8318</v>
      </c>
      <c r="S3495" s="11">
        <f>J3495/86400+DATE(1970,1,1)</f>
        <v>41848.866157407407</v>
      </c>
      <c r="T3495" s="11">
        <f>I3495/86400+DATE(1970,1,1)</f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19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7">
        <f>IF(L3496&gt;0,E3496/L3496,0)</f>
        <v>30.76923076923077</v>
      </c>
      <c r="Q3496" t="s">
        <v>8317</v>
      </c>
      <c r="R3496" t="s">
        <v>8318</v>
      </c>
      <c r="S3496" s="11">
        <f>J3496/86400+DATE(1970,1,1)</f>
        <v>42689.214988425927</v>
      </c>
      <c r="T3496" s="11">
        <f>I3496/86400+DATE(1970,1,1)</f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19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7">
        <f>IF(L3497&gt;0,E3497/L3497,0)</f>
        <v>74.208333333333329</v>
      </c>
      <c r="Q3497" t="s">
        <v>8317</v>
      </c>
      <c r="R3497" t="s">
        <v>8318</v>
      </c>
      <c r="S3497" s="11">
        <f>J3497/86400+DATE(1970,1,1)</f>
        <v>41915.762835648144</v>
      </c>
      <c r="T3497" s="11">
        <f>I3497/86400+DATE(1970,1,1)</f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19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7">
        <f>IF(L3498&gt;0,E3498/L3498,0)</f>
        <v>47.846153846153847</v>
      </c>
      <c r="Q3498" t="s">
        <v>8317</v>
      </c>
      <c r="R3498" t="s">
        <v>8318</v>
      </c>
      <c r="S3498" s="11">
        <f>J3498/86400+DATE(1970,1,1)</f>
        <v>42584.846828703703</v>
      </c>
      <c r="T3498" s="11">
        <f>I3498/86400+DATE(1970,1,1)</f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19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7">
        <f>IF(L3499&gt;0,E3499/L3499,0)</f>
        <v>34.408163265306122</v>
      </c>
      <c r="Q3499" t="s">
        <v>8317</v>
      </c>
      <c r="R3499" t="s">
        <v>8318</v>
      </c>
      <c r="S3499" s="11">
        <f>J3499/86400+DATE(1970,1,1)</f>
        <v>42511.741944444446</v>
      </c>
      <c r="T3499" s="11">
        <f>I3499/86400+DATE(1970,1,1)</f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19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7">
        <f>IF(L3500&gt;0,E3500/L3500,0)</f>
        <v>40.238095238095241</v>
      </c>
      <c r="Q3500" t="s">
        <v>8317</v>
      </c>
      <c r="R3500" t="s">
        <v>8318</v>
      </c>
      <c r="S3500" s="11">
        <f>J3500/86400+DATE(1970,1,1)</f>
        <v>42459.15861111111</v>
      </c>
      <c r="T3500" s="11">
        <f>I3500/86400+DATE(1970,1,1)</f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19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7">
        <f>IF(L3501&gt;0,E3501/L3501,0)</f>
        <v>60.285714285714285</v>
      </c>
      <c r="Q3501" t="s">
        <v>8317</v>
      </c>
      <c r="R3501" t="s">
        <v>8318</v>
      </c>
      <c r="S3501" s="11">
        <f>J3501/86400+DATE(1970,1,1)</f>
        <v>42132.036168981482</v>
      </c>
      <c r="T3501" s="11">
        <f>I3501/86400+DATE(1970,1,1)</f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19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7">
        <f>IF(L3502&gt;0,E3502/L3502,0)</f>
        <v>25.30952380952381</v>
      </c>
      <c r="Q3502" t="s">
        <v>8317</v>
      </c>
      <c r="R3502" t="s">
        <v>8318</v>
      </c>
      <c r="S3502" s="11">
        <f>J3502/86400+DATE(1970,1,1)</f>
        <v>42419.919421296298</v>
      </c>
      <c r="T3502" s="11">
        <f>I3502/86400+DATE(1970,1,1)</f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19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7">
        <f>IF(L3503&gt;0,E3503/L3503,0)</f>
        <v>35.952380952380949</v>
      </c>
      <c r="Q3503" t="s">
        <v>8317</v>
      </c>
      <c r="R3503" t="s">
        <v>8318</v>
      </c>
      <c r="S3503" s="11">
        <f>J3503/86400+DATE(1970,1,1)</f>
        <v>42233.763831018514</v>
      </c>
      <c r="T3503" s="11">
        <f>I3503/86400+DATE(1970,1,1)</f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19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7">
        <f>IF(L3504&gt;0,E3504/L3504,0)</f>
        <v>136</v>
      </c>
      <c r="Q3504" t="s">
        <v>8317</v>
      </c>
      <c r="R3504" t="s">
        <v>8318</v>
      </c>
      <c r="S3504" s="11">
        <f>J3504/86400+DATE(1970,1,1)</f>
        <v>42430.839398148149</v>
      </c>
      <c r="T3504" s="11">
        <f>I3504/86400+DATE(1970,1,1)</f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19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7">
        <f>IF(L3505&gt;0,E3505/L3505,0)</f>
        <v>70.763157894736835</v>
      </c>
      <c r="Q3505" t="s">
        <v>8317</v>
      </c>
      <c r="R3505" t="s">
        <v>8318</v>
      </c>
      <c r="S3505" s="11">
        <f>J3505/86400+DATE(1970,1,1)</f>
        <v>42545.478333333333</v>
      </c>
      <c r="T3505" s="11">
        <f>I3505/86400+DATE(1970,1,1)</f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19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7">
        <f>IF(L3506&gt;0,E3506/L3506,0)</f>
        <v>125</v>
      </c>
      <c r="Q3506" t="s">
        <v>8317</v>
      </c>
      <c r="R3506" t="s">
        <v>8318</v>
      </c>
      <c r="S3506" s="11">
        <f>J3506/86400+DATE(1970,1,1)</f>
        <v>42297.748738425929</v>
      </c>
      <c r="T3506" s="11">
        <f>I3506/86400+DATE(1970,1,1)</f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19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7">
        <f>IF(L3507&gt;0,E3507/L3507,0)</f>
        <v>66.512820512820511</v>
      </c>
      <c r="Q3507" t="s">
        <v>8317</v>
      </c>
      <c r="R3507" t="s">
        <v>8318</v>
      </c>
      <c r="S3507" s="11">
        <f>J3507/86400+DATE(1970,1,1)</f>
        <v>41760.935706018521</v>
      </c>
      <c r="T3507" s="11">
        <f>I3507/86400+DATE(1970,1,1)</f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19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7">
        <f>IF(L3508&gt;0,E3508/L3508,0)</f>
        <v>105</v>
      </c>
      <c r="Q3508" t="s">
        <v>8317</v>
      </c>
      <c r="R3508" t="s">
        <v>8318</v>
      </c>
      <c r="S3508" s="11">
        <f>J3508/86400+DATE(1970,1,1)</f>
        <v>41829.734259259261</v>
      </c>
      <c r="T3508" s="11">
        <f>I3508/86400+DATE(1970,1,1)</f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19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7">
        <f>IF(L3509&gt;0,E3509/L3509,0)</f>
        <v>145</v>
      </c>
      <c r="Q3509" t="s">
        <v>8317</v>
      </c>
      <c r="R3509" t="s">
        <v>8318</v>
      </c>
      <c r="S3509" s="11">
        <f>J3509/86400+DATE(1970,1,1)</f>
        <v>42491.92288194444</v>
      </c>
      <c r="T3509" s="11">
        <f>I3509/86400+DATE(1970,1,1)</f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19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7">
        <f>IF(L3510&gt;0,E3510/L3510,0)</f>
        <v>12</v>
      </c>
      <c r="Q3510" t="s">
        <v>8317</v>
      </c>
      <c r="R3510" t="s">
        <v>8318</v>
      </c>
      <c r="S3510" s="11">
        <f>J3510/86400+DATE(1970,1,1)</f>
        <v>42477.729780092588</v>
      </c>
      <c r="T3510" s="11">
        <f>I3510/86400+DATE(1970,1,1)</f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19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7">
        <f>IF(L3511&gt;0,E3511/L3511,0)</f>
        <v>96.666666666666671</v>
      </c>
      <c r="Q3511" t="s">
        <v>8317</v>
      </c>
      <c r="R3511" t="s">
        <v>8318</v>
      </c>
      <c r="S3511" s="11">
        <f>J3511/86400+DATE(1970,1,1)</f>
        <v>41950.859560185185</v>
      </c>
      <c r="T3511" s="11">
        <f>I3511/86400+DATE(1970,1,1)</f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19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7">
        <f>IF(L3512&gt;0,E3512/L3512,0)</f>
        <v>60.333333333333336</v>
      </c>
      <c r="Q3512" t="s">
        <v>8317</v>
      </c>
      <c r="R3512" t="s">
        <v>8318</v>
      </c>
      <c r="S3512" s="11">
        <f>J3512/86400+DATE(1970,1,1)</f>
        <v>41802.62090277778</v>
      </c>
      <c r="T3512" s="11">
        <f>I3512/86400+DATE(1970,1,1)</f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19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7">
        <f>IF(L3513&gt;0,E3513/L3513,0)</f>
        <v>79.89473684210526</v>
      </c>
      <c r="Q3513" t="s">
        <v>8317</v>
      </c>
      <c r="R3513" t="s">
        <v>8318</v>
      </c>
      <c r="S3513" s="11">
        <f>J3513/86400+DATE(1970,1,1)</f>
        <v>41927.873784722222</v>
      </c>
      <c r="T3513" s="11">
        <f>I3513/86400+DATE(1970,1,1)</f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19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7">
        <f>IF(L3514&gt;0,E3514/L3514,0)</f>
        <v>58.823529411764703</v>
      </c>
      <c r="Q3514" t="s">
        <v>8317</v>
      </c>
      <c r="R3514" t="s">
        <v>8318</v>
      </c>
      <c r="S3514" s="11">
        <f>J3514/86400+DATE(1970,1,1)</f>
        <v>42057.536944444444</v>
      </c>
      <c r="T3514" s="11">
        <f>I3514/86400+DATE(1970,1,1)</f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19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7">
        <f>IF(L3515&gt;0,E3515/L3515,0)</f>
        <v>75.340909090909093</v>
      </c>
      <c r="Q3515" t="s">
        <v>8317</v>
      </c>
      <c r="R3515" t="s">
        <v>8318</v>
      </c>
      <c r="S3515" s="11">
        <f>J3515/86400+DATE(1970,1,1)</f>
        <v>41781.096203703702</v>
      </c>
      <c r="T3515" s="11">
        <f>I3515/86400+DATE(1970,1,1)</f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19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7">
        <f>IF(L3516&gt;0,E3516/L3516,0)</f>
        <v>55</v>
      </c>
      <c r="Q3516" t="s">
        <v>8317</v>
      </c>
      <c r="R3516" t="s">
        <v>8318</v>
      </c>
      <c r="S3516" s="11">
        <f>J3516/86400+DATE(1970,1,1)</f>
        <v>42020.846666666665</v>
      </c>
      <c r="T3516" s="11">
        <f>I3516/86400+DATE(1970,1,1)</f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19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7">
        <f>IF(L3517&gt;0,E3517/L3517,0)</f>
        <v>66.956521739130437</v>
      </c>
      <c r="Q3517" t="s">
        <v>8317</v>
      </c>
      <c r="R3517" t="s">
        <v>8318</v>
      </c>
      <c r="S3517" s="11">
        <f>J3517/86400+DATE(1970,1,1)</f>
        <v>42125.772812499999</v>
      </c>
      <c r="T3517" s="11">
        <f>I3517/86400+DATE(1970,1,1)</f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19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7">
        <f>IF(L3518&gt;0,E3518/L3518,0)</f>
        <v>227.27272727272728</v>
      </c>
      <c r="Q3518" t="s">
        <v>8317</v>
      </c>
      <c r="R3518" t="s">
        <v>8318</v>
      </c>
      <c r="S3518" s="11">
        <f>J3518/86400+DATE(1970,1,1)</f>
        <v>41856.010069444441</v>
      </c>
      <c r="T3518" s="11">
        <f>I3518/86400+DATE(1970,1,1)</f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19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7">
        <f>IF(L3519&gt;0,E3519/L3519,0)</f>
        <v>307.69230769230768</v>
      </c>
      <c r="Q3519" t="s">
        <v>8317</v>
      </c>
      <c r="R3519" t="s">
        <v>8318</v>
      </c>
      <c r="S3519" s="11">
        <f>J3519/86400+DATE(1970,1,1)</f>
        <v>41794.817523148144</v>
      </c>
      <c r="T3519" s="11">
        <f>I3519/86400+DATE(1970,1,1)</f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19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7">
        <f>IF(L3520&gt;0,E3520/L3520,0)</f>
        <v>50.020909090909093</v>
      </c>
      <c r="Q3520" t="s">
        <v>8317</v>
      </c>
      <c r="R3520" t="s">
        <v>8318</v>
      </c>
      <c r="S3520" s="11">
        <f>J3520/86400+DATE(1970,1,1)</f>
        <v>41893.783553240741</v>
      </c>
      <c r="T3520" s="11">
        <f>I3520/86400+DATE(1970,1,1)</f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19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7">
        <f>IF(L3521&gt;0,E3521/L3521,0)</f>
        <v>72.392857142857139</v>
      </c>
      <c r="Q3521" t="s">
        <v>8317</v>
      </c>
      <c r="R3521" t="s">
        <v>8318</v>
      </c>
      <c r="S3521" s="11">
        <f>J3521/86400+DATE(1970,1,1)</f>
        <v>42037.598958333328</v>
      </c>
      <c r="T3521" s="11">
        <f>I3521/86400+DATE(1970,1,1)</f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19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7">
        <f>IF(L3522&gt;0,E3522/L3522,0)</f>
        <v>95.952380952380949</v>
      </c>
      <c r="Q3522" t="s">
        <v>8317</v>
      </c>
      <c r="R3522" t="s">
        <v>8318</v>
      </c>
      <c r="S3522" s="11">
        <f>J3522/86400+DATE(1970,1,1)</f>
        <v>42227.824212962965</v>
      </c>
      <c r="T3522" s="11">
        <f>I3522/86400+DATE(1970,1,1)</f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19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7">
        <f>IF(L3523&gt;0,E3523/L3523,0)</f>
        <v>45.615384615384613</v>
      </c>
      <c r="Q3523" t="s">
        <v>8317</v>
      </c>
      <c r="R3523" t="s">
        <v>8318</v>
      </c>
      <c r="S3523" s="11">
        <f>J3523/86400+DATE(1970,1,1)</f>
        <v>41881.361342592594</v>
      </c>
      <c r="T3523" s="11">
        <f>I3523/86400+DATE(1970,1,1)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19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7">
        <f>IF(L3524&gt;0,E3524/L3524,0)</f>
        <v>41.029411764705884</v>
      </c>
      <c r="Q3524" t="s">
        <v>8317</v>
      </c>
      <c r="R3524" t="s">
        <v>8318</v>
      </c>
      <c r="S3524" s="11">
        <f>J3524/86400+DATE(1970,1,1)</f>
        <v>42234.789884259255</v>
      </c>
      <c r="T3524" s="11">
        <f>I3524/86400+DATE(1970,1,1)</f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19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7">
        <f>IF(L3525&gt;0,E3525/L3525,0)</f>
        <v>56.825000000000003</v>
      </c>
      <c r="Q3525" t="s">
        <v>8317</v>
      </c>
      <c r="R3525" t="s">
        <v>8318</v>
      </c>
      <c r="S3525" s="11">
        <f>J3525/86400+DATE(1970,1,1)</f>
        <v>42581.397546296299</v>
      </c>
      <c r="T3525" s="11">
        <f>I3525/86400+DATE(1970,1,1)</f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19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7">
        <f>IF(L3526&gt;0,E3526/L3526,0)</f>
        <v>137.24324324324326</v>
      </c>
      <c r="Q3526" t="s">
        <v>8317</v>
      </c>
      <c r="R3526" t="s">
        <v>8318</v>
      </c>
      <c r="S3526" s="11">
        <f>J3526/86400+DATE(1970,1,1)</f>
        <v>41880.76357638889</v>
      </c>
      <c r="T3526" s="11">
        <f>I3526/86400+DATE(1970,1,1)</f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19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7">
        <f>IF(L3527&gt;0,E3527/L3527,0)</f>
        <v>75.714285714285708</v>
      </c>
      <c r="Q3527" t="s">
        <v>8317</v>
      </c>
      <c r="R3527" t="s">
        <v>8318</v>
      </c>
      <c r="S3527" s="11">
        <f>J3527/86400+DATE(1970,1,1)</f>
        <v>42214.6956712963</v>
      </c>
      <c r="T3527" s="11">
        <f>I3527/86400+DATE(1970,1,1)</f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19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7">
        <f>IF(L3528&gt;0,E3528/L3528,0)</f>
        <v>99</v>
      </c>
      <c r="Q3528" t="s">
        <v>8317</v>
      </c>
      <c r="R3528" t="s">
        <v>8318</v>
      </c>
      <c r="S3528" s="11">
        <f>J3528/86400+DATE(1970,1,1)</f>
        <v>42460.335312499999</v>
      </c>
      <c r="T3528" s="11">
        <f>I3528/86400+DATE(1970,1,1)</f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19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7">
        <f>IF(L3529&gt;0,E3529/L3529,0)</f>
        <v>81.569767441860463</v>
      </c>
      <c r="Q3529" t="s">
        <v>8317</v>
      </c>
      <c r="R3529" t="s">
        <v>8318</v>
      </c>
      <c r="S3529" s="11">
        <f>J3529/86400+DATE(1970,1,1)</f>
        <v>42167.023206018523</v>
      </c>
      <c r="T3529" s="11">
        <f>I3529/86400+DATE(1970,1,1)</f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19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7">
        <f>IF(L3530&gt;0,E3530/L3530,0)</f>
        <v>45.108108108108105</v>
      </c>
      <c r="Q3530" t="s">
        <v>8317</v>
      </c>
      <c r="R3530" t="s">
        <v>8318</v>
      </c>
      <c r="S3530" s="11">
        <f>J3530/86400+DATE(1970,1,1)</f>
        <v>42733.50136574074</v>
      </c>
      <c r="T3530" s="11">
        <f>I3530/86400+DATE(1970,1,1)</f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19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7">
        <f>IF(L3531&gt;0,E3531/L3531,0)</f>
        <v>36.666666666666664</v>
      </c>
      <c r="Q3531" t="s">
        <v>8317</v>
      </c>
      <c r="R3531" t="s">
        <v>8318</v>
      </c>
      <c r="S3531" s="11">
        <f>J3531/86400+DATE(1970,1,1)</f>
        <v>42177.761782407411</v>
      </c>
      <c r="T3531" s="11">
        <f>I3531/86400+DATE(1970,1,1)</f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19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7">
        <f>IF(L3532&gt;0,E3532/L3532,0)</f>
        <v>125</v>
      </c>
      <c r="Q3532" t="s">
        <v>8317</v>
      </c>
      <c r="R3532" t="s">
        <v>8318</v>
      </c>
      <c r="S3532" s="11">
        <f>J3532/86400+DATE(1970,1,1)</f>
        <v>42442.623344907406</v>
      </c>
      <c r="T3532" s="11">
        <f>I3532/86400+DATE(1970,1,1)</f>
        <v>42470.833333333328</v>
      </c>
    </row>
    <row r="3533" spans="1:20" ht="30" x14ac:dyDescent="0.25">
      <c r="A3533">
        <v>3531</v>
      </c>
      <c r="B3533" s="1" t="s">
        <v>3530</v>
      </c>
      <c r="C3533" s="1" t="s">
        <v>7641</v>
      </c>
      <c r="D3533" s="19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7">
        <f>IF(L3533&gt;0,E3533/L3533,0)</f>
        <v>49.230769230769234</v>
      </c>
      <c r="Q3533" t="s">
        <v>8317</v>
      </c>
      <c r="R3533" t="s">
        <v>8318</v>
      </c>
      <c r="S3533" s="11">
        <f>J3533/86400+DATE(1970,1,1)</f>
        <v>42521.654328703706</v>
      </c>
      <c r="T3533" s="11">
        <f>I3533/86400+DATE(1970,1,1)</f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19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7">
        <f>IF(L3534&gt;0,E3534/L3534,0)</f>
        <v>42.296296296296298</v>
      </c>
      <c r="Q3534" t="s">
        <v>8317</v>
      </c>
      <c r="R3534" t="s">
        <v>8318</v>
      </c>
      <c r="S3534" s="11">
        <f>J3534/86400+DATE(1970,1,1)</f>
        <v>41884.599849537037</v>
      </c>
      <c r="T3534" s="11">
        <f>I3534/86400+DATE(1970,1,1)</f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19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7">
        <f>IF(L3535&gt;0,E3535/L3535,0)</f>
        <v>78.875</v>
      </c>
      <c r="Q3535" t="s">
        <v>8317</v>
      </c>
      <c r="R3535" t="s">
        <v>8318</v>
      </c>
      <c r="S3535" s="11">
        <f>J3535/86400+DATE(1970,1,1)</f>
        <v>42289.761192129634</v>
      </c>
      <c r="T3535" s="11">
        <f>I3535/86400+DATE(1970,1,1)</f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19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7">
        <f>IF(L3536&gt;0,E3536/L3536,0)</f>
        <v>38.284313725490193</v>
      </c>
      <c r="Q3536" t="s">
        <v>8317</v>
      </c>
      <c r="R3536" t="s">
        <v>8318</v>
      </c>
      <c r="S3536" s="11">
        <f>J3536/86400+DATE(1970,1,1)</f>
        <v>42243.6252662037</v>
      </c>
      <c r="T3536" s="11">
        <f>I3536/86400+DATE(1970,1,1)</f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19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7">
        <f>IF(L3537&gt;0,E3537/L3537,0)</f>
        <v>44.847826086956523</v>
      </c>
      <c r="Q3537" t="s">
        <v>8317</v>
      </c>
      <c r="R3537" t="s">
        <v>8318</v>
      </c>
      <c r="S3537" s="11">
        <f>J3537/86400+DATE(1970,1,1)</f>
        <v>42248.640162037038</v>
      </c>
      <c r="T3537" s="11">
        <f>I3537/86400+DATE(1970,1,1)</f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19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7">
        <f>IF(L3538&gt;0,E3538/L3538,0)</f>
        <v>13.529411764705882</v>
      </c>
      <c r="Q3538" t="s">
        <v>8317</v>
      </c>
      <c r="R3538" t="s">
        <v>8318</v>
      </c>
      <c r="S3538" s="11">
        <f>J3538/86400+DATE(1970,1,1)</f>
        <v>42328.727141203708</v>
      </c>
      <c r="T3538" s="11">
        <f>I3538/86400+DATE(1970,1,1)</f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19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7">
        <f>IF(L3539&gt;0,E3539/L3539,0)</f>
        <v>43.5</v>
      </c>
      <c r="Q3539" t="s">
        <v>8317</v>
      </c>
      <c r="R3539" t="s">
        <v>8318</v>
      </c>
      <c r="S3539" s="11">
        <f>J3539/86400+DATE(1970,1,1)</f>
        <v>41923.354351851856</v>
      </c>
      <c r="T3539" s="11">
        <f>I3539/86400+DATE(1970,1,1)</f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19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7">
        <f>IF(L3540&gt;0,E3540/L3540,0)</f>
        <v>30.951807228915662</v>
      </c>
      <c r="Q3540" t="s">
        <v>8317</v>
      </c>
      <c r="R3540" t="s">
        <v>8318</v>
      </c>
      <c r="S3540" s="11">
        <f>J3540/86400+DATE(1970,1,1)</f>
        <v>42571.420601851853</v>
      </c>
      <c r="T3540" s="11">
        <f>I3540/86400+DATE(1970,1,1)</f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19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7">
        <f>IF(L3541&gt;0,E3541/L3541,0)</f>
        <v>55.230769230769234</v>
      </c>
      <c r="Q3541" t="s">
        <v>8317</v>
      </c>
      <c r="R3541" t="s">
        <v>8318</v>
      </c>
      <c r="S3541" s="11">
        <f>J3541/86400+DATE(1970,1,1)</f>
        <v>42600.756041666667</v>
      </c>
      <c r="T3541" s="11">
        <f>I3541/86400+DATE(1970,1,1)</f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19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7">
        <f>IF(L3542&gt;0,E3542/L3542,0)</f>
        <v>46.125</v>
      </c>
      <c r="Q3542" t="s">
        <v>8317</v>
      </c>
      <c r="R3542" t="s">
        <v>8318</v>
      </c>
      <c r="S3542" s="11">
        <f>J3542/86400+DATE(1970,1,1)</f>
        <v>42517.003368055557</v>
      </c>
      <c r="T3542" s="11">
        <f>I3542/86400+DATE(1970,1,1)</f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19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7">
        <f>IF(L3543&gt;0,E3543/L3543,0)</f>
        <v>39.375</v>
      </c>
      <c r="Q3543" t="s">
        <v>8317</v>
      </c>
      <c r="R3543" t="s">
        <v>8318</v>
      </c>
      <c r="S3543" s="11">
        <f>J3543/86400+DATE(1970,1,1)</f>
        <v>42222.730034722219</v>
      </c>
      <c r="T3543" s="11">
        <f>I3543/86400+DATE(1970,1,1)</f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19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7">
        <f>IF(L3544&gt;0,E3544/L3544,0)</f>
        <v>66.152941176470591</v>
      </c>
      <c r="Q3544" t="s">
        <v>8317</v>
      </c>
      <c r="R3544" t="s">
        <v>8318</v>
      </c>
      <c r="S3544" s="11">
        <f>J3544/86400+DATE(1970,1,1)</f>
        <v>41829.599791666667</v>
      </c>
      <c r="T3544" s="11">
        <f>I3544/86400+DATE(1970,1,1)</f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19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7">
        <f>IF(L3545&gt;0,E3545/L3545,0)</f>
        <v>54.137931034482762</v>
      </c>
      <c r="Q3545" t="s">
        <v>8317</v>
      </c>
      <c r="R3545" t="s">
        <v>8318</v>
      </c>
      <c r="S3545" s="11">
        <f>J3545/86400+DATE(1970,1,1)</f>
        <v>42150.755312499998</v>
      </c>
      <c r="T3545" s="11">
        <f>I3545/86400+DATE(1970,1,1)</f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19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7">
        <f>IF(L3546&gt;0,E3546/L3546,0)</f>
        <v>104.16666666666667</v>
      </c>
      <c r="Q3546" t="s">
        <v>8317</v>
      </c>
      <c r="R3546" t="s">
        <v>8318</v>
      </c>
      <c r="S3546" s="11">
        <f>J3546/86400+DATE(1970,1,1)</f>
        <v>42040.831678240742</v>
      </c>
      <c r="T3546" s="11">
        <f>I3546/86400+DATE(1970,1,1)</f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19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7">
        <f>IF(L3547&gt;0,E3547/L3547,0)</f>
        <v>31.375</v>
      </c>
      <c r="Q3547" t="s">
        <v>8317</v>
      </c>
      <c r="R3547" t="s">
        <v>8318</v>
      </c>
      <c r="S3547" s="11">
        <f>J3547/86400+DATE(1970,1,1)</f>
        <v>42075.807395833333</v>
      </c>
      <c r="T3547" s="11">
        <f>I3547/86400+DATE(1970,1,1)</f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19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7">
        <f>IF(L3548&gt;0,E3548/L3548,0)</f>
        <v>59.210526315789473</v>
      </c>
      <c r="Q3548" t="s">
        <v>8317</v>
      </c>
      <c r="R3548" t="s">
        <v>8318</v>
      </c>
      <c r="S3548" s="11">
        <f>J3548/86400+DATE(1970,1,1)</f>
        <v>42073.660694444443</v>
      </c>
      <c r="T3548" s="11">
        <f>I3548/86400+DATE(1970,1,1)</f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19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7">
        <f>IF(L3549&gt;0,E3549/L3549,0)</f>
        <v>119.17633928571429</v>
      </c>
      <c r="Q3549" t="s">
        <v>8317</v>
      </c>
      <c r="R3549" t="s">
        <v>8318</v>
      </c>
      <c r="S3549" s="11">
        <f>J3549/86400+DATE(1970,1,1)</f>
        <v>42480.078715277778</v>
      </c>
      <c r="T3549" s="11">
        <f>I3549/86400+DATE(1970,1,1)</f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19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7">
        <f>IF(L3550&gt;0,E3550/L3550,0)</f>
        <v>164.61538461538461</v>
      </c>
      <c r="Q3550" t="s">
        <v>8317</v>
      </c>
      <c r="R3550" t="s">
        <v>8318</v>
      </c>
      <c r="S3550" s="11">
        <f>J3550/86400+DATE(1970,1,1)</f>
        <v>42411.942291666666</v>
      </c>
      <c r="T3550" s="11">
        <f>I3550/86400+DATE(1970,1,1)</f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19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7">
        <f>IF(L3551&gt;0,E3551/L3551,0)</f>
        <v>24.285714285714285</v>
      </c>
      <c r="Q3551" t="s">
        <v>8317</v>
      </c>
      <c r="R3551" t="s">
        <v>8318</v>
      </c>
      <c r="S3551" s="11">
        <f>J3551/86400+DATE(1970,1,1)</f>
        <v>42223.394363425927</v>
      </c>
      <c r="T3551" s="11">
        <f>I3551/86400+DATE(1970,1,1)</f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19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7">
        <f>IF(L3552&gt;0,E3552/L3552,0)</f>
        <v>40.9375</v>
      </c>
      <c r="Q3552" t="s">
        <v>8317</v>
      </c>
      <c r="R3552" t="s">
        <v>8318</v>
      </c>
      <c r="S3552" s="11">
        <f>J3552/86400+DATE(1970,1,1)</f>
        <v>42462.893495370372</v>
      </c>
      <c r="T3552" s="11">
        <f>I3552/86400+DATE(1970,1,1)</f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19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7">
        <f>IF(L3553&gt;0,E3553/L3553,0)</f>
        <v>61.1</v>
      </c>
      <c r="Q3553" t="s">
        <v>8317</v>
      </c>
      <c r="R3553" t="s">
        <v>8318</v>
      </c>
      <c r="S3553" s="11">
        <f>J3553/86400+DATE(1970,1,1)</f>
        <v>41753.515856481477</v>
      </c>
      <c r="T3553" s="11">
        <f>I3553/86400+DATE(1970,1,1)</f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19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7">
        <f>IF(L3554&gt;0,E3554/L3554,0)</f>
        <v>38.65</v>
      </c>
      <c r="Q3554" t="s">
        <v>8317</v>
      </c>
      <c r="R3554" t="s">
        <v>8318</v>
      </c>
      <c r="S3554" s="11">
        <f>J3554/86400+DATE(1970,1,1)</f>
        <v>41788.587083333332</v>
      </c>
      <c r="T3554" s="11">
        <f>I3554/86400+DATE(1970,1,1)</f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19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7">
        <f>IF(L3555&gt;0,E3555/L3555,0)</f>
        <v>56.20192307692308</v>
      </c>
      <c r="Q3555" t="s">
        <v>8317</v>
      </c>
      <c r="R3555" t="s">
        <v>8318</v>
      </c>
      <c r="S3555" s="11">
        <f>J3555/86400+DATE(1970,1,1)</f>
        <v>42196.028703703705</v>
      </c>
      <c r="T3555" s="11">
        <f>I3555/86400+DATE(1970,1,1)</f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19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7">
        <f>IF(L3556&gt;0,E3556/L3556,0)</f>
        <v>107.00207547169811</v>
      </c>
      <c r="Q3556" t="s">
        <v>8317</v>
      </c>
      <c r="R3556" t="s">
        <v>8318</v>
      </c>
      <c r="S3556" s="11">
        <f>J3556/86400+DATE(1970,1,1)</f>
        <v>42016.050451388888</v>
      </c>
      <c r="T3556" s="11">
        <f>I3556/86400+DATE(1970,1,1)</f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19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7">
        <f>IF(L3557&gt;0,E3557/L3557,0)</f>
        <v>171.42857142857142</v>
      </c>
      <c r="Q3557" t="s">
        <v>8317</v>
      </c>
      <c r="R3557" t="s">
        <v>8318</v>
      </c>
      <c r="S3557" s="11">
        <f>J3557/86400+DATE(1970,1,1)</f>
        <v>42661.442060185189</v>
      </c>
      <c r="T3557" s="11">
        <f>I3557/86400+DATE(1970,1,1)</f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19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7">
        <f>IF(L3558&gt;0,E3558/L3558,0)</f>
        <v>110.5</v>
      </c>
      <c r="Q3558" t="s">
        <v>8317</v>
      </c>
      <c r="R3558" t="s">
        <v>8318</v>
      </c>
      <c r="S3558" s="11">
        <f>J3558/86400+DATE(1970,1,1)</f>
        <v>41808.649583333332</v>
      </c>
      <c r="T3558" s="11">
        <f>I3558/86400+DATE(1970,1,1)</f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19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7">
        <f>IF(L3559&gt;0,E3559/L3559,0)</f>
        <v>179.27598566308242</v>
      </c>
      <c r="Q3559" t="s">
        <v>8317</v>
      </c>
      <c r="R3559" t="s">
        <v>8318</v>
      </c>
      <c r="S3559" s="11">
        <f>J3559/86400+DATE(1970,1,1)</f>
        <v>41730.276747685188</v>
      </c>
      <c r="T3559" s="11">
        <f>I3559/86400+DATE(1970,1,1)</f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19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7">
        <f>IF(L3560&gt;0,E3560/L3560,0)</f>
        <v>22.90909090909091</v>
      </c>
      <c r="Q3560" t="s">
        <v>8317</v>
      </c>
      <c r="R3560" t="s">
        <v>8318</v>
      </c>
      <c r="S3560" s="11">
        <f>J3560/86400+DATE(1970,1,1)</f>
        <v>42139.816840277781</v>
      </c>
      <c r="T3560" s="11">
        <f>I3560/86400+DATE(1970,1,1)</f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19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7">
        <f>IF(L3561&gt;0,E3561/L3561,0)</f>
        <v>43.125</v>
      </c>
      <c r="Q3561" t="s">
        <v>8317</v>
      </c>
      <c r="R3561" t="s">
        <v>8318</v>
      </c>
      <c r="S3561" s="11">
        <f>J3561/86400+DATE(1970,1,1)</f>
        <v>42194.096157407403</v>
      </c>
      <c r="T3561" s="11">
        <f>I3561/86400+DATE(1970,1,1)</f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19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7">
        <f>IF(L3562&gt;0,E3562/L3562,0)</f>
        <v>46.891891891891895</v>
      </c>
      <c r="Q3562" t="s">
        <v>8317</v>
      </c>
      <c r="R3562" t="s">
        <v>8318</v>
      </c>
      <c r="S3562" s="11">
        <f>J3562/86400+DATE(1970,1,1)</f>
        <v>42115.889652777776</v>
      </c>
      <c r="T3562" s="11">
        <f>I3562/86400+DATE(1970,1,1)</f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19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7">
        <f>IF(L3563&gt;0,E3563/L3563,0)</f>
        <v>47.407407407407405</v>
      </c>
      <c r="Q3563" t="s">
        <v>8317</v>
      </c>
      <c r="R3563" t="s">
        <v>8318</v>
      </c>
      <c r="S3563" s="11">
        <f>J3563/86400+DATE(1970,1,1)</f>
        <v>42203.680300925931</v>
      </c>
      <c r="T3563" s="11">
        <f>I3563/86400+DATE(1970,1,1)</f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19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7">
        <f>IF(L3564&gt;0,E3564/L3564,0)</f>
        <v>15.129032258064516</v>
      </c>
      <c r="Q3564" t="s">
        <v>8317</v>
      </c>
      <c r="R3564" t="s">
        <v>8318</v>
      </c>
      <c r="S3564" s="11">
        <f>J3564/86400+DATE(1970,1,1)</f>
        <v>42433.761886574073</v>
      </c>
      <c r="T3564" s="11">
        <f>I3564/86400+DATE(1970,1,1)</f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19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7">
        <f>IF(L3565&gt;0,E3565/L3565,0)</f>
        <v>21.098000000000003</v>
      </c>
      <c r="Q3565" t="s">
        <v>8317</v>
      </c>
      <c r="R3565" t="s">
        <v>8318</v>
      </c>
      <c r="S3565" s="11">
        <f>J3565/86400+DATE(1970,1,1)</f>
        <v>42555.671944444446</v>
      </c>
      <c r="T3565" s="11">
        <f>I3565/86400+DATE(1970,1,1)</f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19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7">
        <f>IF(L3566&gt;0,E3566/L3566,0)</f>
        <v>59.117647058823529</v>
      </c>
      <c r="Q3566" t="s">
        <v>8317</v>
      </c>
      <c r="R3566" t="s">
        <v>8318</v>
      </c>
      <c r="S3566" s="11">
        <f>J3566/86400+DATE(1970,1,1)</f>
        <v>42236.623252314814</v>
      </c>
      <c r="T3566" s="11">
        <f>I3566/86400+DATE(1970,1,1)</f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19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7">
        <f>IF(L3567&gt;0,E3567/L3567,0)</f>
        <v>97.916666666666671</v>
      </c>
      <c r="Q3567" t="s">
        <v>8317</v>
      </c>
      <c r="R3567" t="s">
        <v>8318</v>
      </c>
      <c r="S3567" s="11">
        <f>J3567/86400+DATE(1970,1,1)</f>
        <v>41974.743148148147</v>
      </c>
      <c r="T3567" s="11">
        <f>I3567/86400+DATE(1970,1,1)</f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19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7">
        <f>IF(L3568&gt;0,E3568/L3568,0)</f>
        <v>55.131578947368418</v>
      </c>
      <c r="Q3568" t="s">
        <v>8317</v>
      </c>
      <c r="R3568" t="s">
        <v>8318</v>
      </c>
      <c r="S3568" s="11">
        <f>J3568/86400+DATE(1970,1,1)</f>
        <v>41997.507905092592</v>
      </c>
      <c r="T3568" s="11">
        <f>I3568/86400+DATE(1970,1,1)</f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19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7">
        <f>IF(L3569&gt;0,E3569/L3569,0)</f>
        <v>26.536585365853657</v>
      </c>
      <c r="Q3569" t="s">
        <v>8317</v>
      </c>
      <c r="R3569" t="s">
        <v>8318</v>
      </c>
      <c r="S3569" s="11">
        <f>J3569/86400+DATE(1970,1,1)</f>
        <v>42135.810694444444</v>
      </c>
      <c r="T3569" s="11">
        <f>I3569/86400+DATE(1970,1,1)</f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19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7">
        <f>IF(L3570&gt;0,E3570/L3570,0)</f>
        <v>58.421052631578945</v>
      </c>
      <c r="Q3570" t="s">
        <v>8317</v>
      </c>
      <c r="R3570" t="s">
        <v>8318</v>
      </c>
      <c r="S3570" s="11">
        <f>J3570/86400+DATE(1970,1,1)</f>
        <v>41869.740671296298</v>
      </c>
      <c r="T3570" s="11">
        <f>I3570/86400+DATE(1970,1,1)</f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19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7">
        <f>IF(L3571&gt;0,E3571/L3571,0)</f>
        <v>122.53658536585365</v>
      </c>
      <c r="Q3571" t="s">
        <v>8317</v>
      </c>
      <c r="R3571" t="s">
        <v>8318</v>
      </c>
      <c r="S3571" s="11">
        <f>J3571/86400+DATE(1970,1,1)</f>
        <v>41982.688611111109</v>
      </c>
      <c r="T3571" s="11">
        <f>I3571/86400+DATE(1970,1,1)</f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19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7">
        <f>IF(L3572&gt;0,E3572/L3572,0)</f>
        <v>87.961538461538467</v>
      </c>
      <c r="Q3572" t="s">
        <v>8317</v>
      </c>
      <c r="R3572" t="s">
        <v>8318</v>
      </c>
      <c r="S3572" s="11">
        <f>J3572/86400+DATE(1970,1,1)</f>
        <v>41976.331979166665</v>
      </c>
      <c r="T3572" s="11">
        <f>I3572/86400+DATE(1970,1,1)</f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19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7">
        <f>IF(L3573&gt;0,E3573/L3573,0)</f>
        <v>73.239999999999995</v>
      </c>
      <c r="Q3573" t="s">
        <v>8317</v>
      </c>
      <c r="R3573" t="s">
        <v>8318</v>
      </c>
      <c r="S3573" s="11">
        <f>J3573/86400+DATE(1970,1,1)</f>
        <v>41912.858946759261</v>
      </c>
      <c r="T3573" s="11">
        <f>I3573/86400+DATE(1970,1,1)</f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19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7">
        <f>IF(L3574&gt;0,E3574/L3574,0)</f>
        <v>55.555555555555557</v>
      </c>
      <c r="Q3574" t="s">
        <v>8317</v>
      </c>
      <c r="R3574" t="s">
        <v>8318</v>
      </c>
      <c r="S3574" s="11">
        <f>J3574/86400+DATE(1970,1,1)</f>
        <v>42146.570393518516</v>
      </c>
      <c r="T3574" s="11">
        <f>I3574/86400+DATE(1970,1,1)</f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19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7">
        <f>IF(L3575&gt;0,E3575/L3575,0)</f>
        <v>39.53846153846154</v>
      </c>
      <c r="Q3575" t="s">
        <v>8317</v>
      </c>
      <c r="R3575" t="s">
        <v>8318</v>
      </c>
      <c r="S3575" s="11">
        <f>J3575/86400+DATE(1970,1,1)</f>
        <v>41921.375532407408</v>
      </c>
      <c r="T3575" s="11">
        <f>I3575/86400+DATE(1970,1,1)</f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19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7">
        <f>IF(L3576&gt;0,E3576/L3576,0)</f>
        <v>136.77777777777777</v>
      </c>
      <c r="Q3576" t="s">
        <v>8317</v>
      </c>
      <c r="R3576" t="s">
        <v>8318</v>
      </c>
      <c r="S3576" s="11">
        <f>J3576/86400+DATE(1970,1,1)</f>
        <v>41926.942685185189</v>
      </c>
      <c r="T3576" s="11">
        <f>I3576/86400+DATE(1970,1,1)</f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19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7">
        <f>IF(L3577&gt;0,E3577/L3577,0)</f>
        <v>99.343137254901961</v>
      </c>
      <c r="Q3577" t="s">
        <v>8317</v>
      </c>
      <c r="R3577" t="s">
        <v>8318</v>
      </c>
      <c r="S3577" s="11">
        <f>J3577/86400+DATE(1970,1,1)</f>
        <v>42561.783877314811</v>
      </c>
      <c r="T3577" s="11">
        <f>I3577/86400+DATE(1970,1,1)</f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19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7">
        <f>IF(L3578&gt;0,E3578/L3578,0)</f>
        <v>20</v>
      </c>
      <c r="Q3578" t="s">
        <v>8317</v>
      </c>
      <c r="R3578" t="s">
        <v>8318</v>
      </c>
      <c r="S3578" s="11">
        <f>J3578/86400+DATE(1970,1,1)</f>
        <v>42649.54923611111</v>
      </c>
      <c r="T3578" s="11">
        <f>I3578/86400+DATE(1970,1,1)</f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19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7">
        <f>IF(L3579&gt;0,E3579/L3579,0)</f>
        <v>28.888888888888889</v>
      </c>
      <c r="Q3579" t="s">
        <v>8317</v>
      </c>
      <c r="R3579" t="s">
        <v>8318</v>
      </c>
      <c r="S3579" s="11">
        <f>J3579/86400+DATE(1970,1,1)</f>
        <v>42093.786840277782</v>
      </c>
      <c r="T3579" s="11">
        <f>I3579/86400+DATE(1970,1,1)</f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19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7">
        <f>IF(L3580&gt;0,E3580/L3580,0)</f>
        <v>40.545945945945945</v>
      </c>
      <c r="Q3580" t="s">
        <v>8317</v>
      </c>
      <c r="R3580" t="s">
        <v>8318</v>
      </c>
      <c r="S3580" s="11">
        <f>J3580/86400+DATE(1970,1,1)</f>
        <v>42460.733530092592</v>
      </c>
      <c r="T3580" s="11">
        <f>I3580/86400+DATE(1970,1,1)</f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19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7">
        <f>IF(L3581&gt;0,E3581/L3581,0)</f>
        <v>35.714285714285715</v>
      </c>
      <c r="Q3581" t="s">
        <v>8317</v>
      </c>
      <c r="R3581" t="s">
        <v>8318</v>
      </c>
      <c r="S3581" s="11">
        <f>J3581/86400+DATE(1970,1,1)</f>
        <v>42430.762222222227</v>
      </c>
      <c r="T3581" s="11">
        <f>I3581/86400+DATE(1970,1,1)</f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19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7">
        <f>IF(L3582&gt;0,E3582/L3582,0)</f>
        <v>37.962962962962962</v>
      </c>
      <c r="Q3582" t="s">
        <v>8317</v>
      </c>
      <c r="R3582" t="s">
        <v>8318</v>
      </c>
      <c r="S3582" s="11">
        <f>J3582/86400+DATE(1970,1,1)</f>
        <v>42026.176180555558</v>
      </c>
      <c r="T3582" s="11">
        <f>I3582/86400+DATE(1970,1,1)</f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19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7">
        <f>IF(L3583&gt;0,E3583/L3583,0)</f>
        <v>33.333333333333336</v>
      </c>
      <c r="Q3583" t="s">
        <v>8317</v>
      </c>
      <c r="R3583" t="s">
        <v>8318</v>
      </c>
      <c r="S3583" s="11">
        <f>J3583/86400+DATE(1970,1,1)</f>
        <v>41836.471180555556</v>
      </c>
      <c r="T3583" s="11">
        <f>I3583/86400+DATE(1970,1,1)</f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19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7">
        <f>IF(L3584&gt;0,E3584/L3584,0)</f>
        <v>58.571428571428569</v>
      </c>
      <c r="Q3584" t="s">
        <v>8317</v>
      </c>
      <c r="R3584" t="s">
        <v>8318</v>
      </c>
      <c r="S3584" s="11">
        <f>J3584/86400+DATE(1970,1,1)</f>
        <v>42451.095856481479</v>
      </c>
      <c r="T3584" s="11">
        <f>I3584/86400+DATE(1970,1,1)</f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19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7">
        <f>IF(L3585&gt;0,E3585/L3585,0)</f>
        <v>135.625</v>
      </c>
      <c r="Q3585" t="s">
        <v>8317</v>
      </c>
      <c r="R3585" t="s">
        <v>8318</v>
      </c>
      <c r="S3585" s="11">
        <f>J3585/86400+DATE(1970,1,1)</f>
        <v>42418.425983796296</v>
      </c>
      <c r="T3585" s="11">
        <f>I3585/86400+DATE(1970,1,1)</f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19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7">
        <f>IF(L3586&gt;0,E3586/L3586,0)</f>
        <v>30.9375</v>
      </c>
      <c r="Q3586" t="s">
        <v>8317</v>
      </c>
      <c r="R3586" t="s">
        <v>8318</v>
      </c>
      <c r="S3586" s="11">
        <f>J3586/86400+DATE(1970,1,1)</f>
        <v>42168.316481481481</v>
      </c>
      <c r="T3586" s="11">
        <f>I3586/86400+DATE(1970,1,1)</f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19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7">
        <f>IF(L3587&gt;0,E3587/L3587,0)</f>
        <v>176.08695652173913</v>
      </c>
      <c r="Q3587" t="s">
        <v>8317</v>
      </c>
      <c r="R3587" t="s">
        <v>8318</v>
      </c>
      <c r="S3587" s="11">
        <f>J3587/86400+DATE(1970,1,1)</f>
        <v>41964.716319444444</v>
      </c>
      <c r="T3587" s="11">
        <f>I3587/86400+DATE(1970,1,1)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19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7">
        <f>IF(L3588&gt;0,E3588/L3588,0)</f>
        <v>151.9814814814815</v>
      </c>
      <c r="Q3588" t="s">
        <v>8317</v>
      </c>
      <c r="R3588" t="s">
        <v>8318</v>
      </c>
      <c r="S3588" s="11">
        <f>J3588/86400+DATE(1970,1,1)</f>
        <v>42576.697569444441</v>
      </c>
      <c r="T3588" s="11">
        <f>I3588/86400+DATE(1970,1,1)</f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19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7">
        <f>IF(L3589&gt;0,E3589/L3589,0)</f>
        <v>22.607142857142858</v>
      </c>
      <c r="Q3589" t="s">
        <v>8317</v>
      </c>
      <c r="R3589" t="s">
        <v>8318</v>
      </c>
      <c r="S3589" s="11">
        <f>J3589/86400+DATE(1970,1,1)</f>
        <v>42503.539976851855</v>
      </c>
      <c r="T3589" s="11">
        <f>I3589/86400+DATE(1970,1,1)</f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19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7">
        <f>IF(L3590&gt;0,E3590/L3590,0)</f>
        <v>18.272727272727273</v>
      </c>
      <c r="Q3590" t="s">
        <v>8317</v>
      </c>
      <c r="R3590" t="s">
        <v>8318</v>
      </c>
      <c r="S3590" s="11">
        <f>J3590/86400+DATE(1970,1,1)</f>
        <v>42101.828819444447</v>
      </c>
      <c r="T3590" s="11">
        <f>I3590/86400+DATE(1970,1,1)</f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19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7">
        <f>IF(L3591&gt;0,E3591/L3591,0)</f>
        <v>82.258064516129039</v>
      </c>
      <c r="Q3591" t="s">
        <v>8317</v>
      </c>
      <c r="R3591" t="s">
        <v>8318</v>
      </c>
      <c r="S3591" s="11">
        <f>J3591/86400+DATE(1970,1,1)</f>
        <v>42125.647534722222</v>
      </c>
      <c r="T3591" s="11">
        <f>I3591/86400+DATE(1970,1,1)</f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19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7">
        <f>IF(L3592&gt;0,E3592/L3592,0)</f>
        <v>68.534246575342465</v>
      </c>
      <c r="Q3592" t="s">
        <v>8317</v>
      </c>
      <c r="R3592" t="s">
        <v>8318</v>
      </c>
      <c r="S3592" s="11">
        <f>J3592/86400+DATE(1970,1,1)</f>
        <v>41902.333726851852</v>
      </c>
      <c r="T3592" s="11">
        <f>I3592/86400+DATE(1970,1,1)</f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19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7">
        <f>IF(L3593&gt;0,E3593/L3593,0)</f>
        <v>68.055555555555557</v>
      </c>
      <c r="Q3593" t="s">
        <v>8317</v>
      </c>
      <c r="R3593" t="s">
        <v>8318</v>
      </c>
      <c r="S3593" s="11">
        <f>J3593/86400+DATE(1970,1,1)</f>
        <v>42003.948425925926</v>
      </c>
      <c r="T3593" s="11">
        <f>I3593/86400+DATE(1970,1,1)</f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19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7">
        <f>IF(L3594&gt;0,E3594/L3594,0)</f>
        <v>72.714285714285708</v>
      </c>
      <c r="Q3594" t="s">
        <v>8317</v>
      </c>
      <c r="R3594" t="s">
        <v>8318</v>
      </c>
      <c r="S3594" s="11">
        <f>J3594/86400+DATE(1970,1,1)</f>
        <v>41988.829942129625</v>
      </c>
      <c r="T3594" s="11">
        <f>I3594/86400+DATE(1970,1,1)</f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19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7">
        <f>IF(L3595&gt;0,E3595/L3595,0)</f>
        <v>77.186046511627907</v>
      </c>
      <c r="Q3595" t="s">
        <v>8317</v>
      </c>
      <c r="R3595" t="s">
        <v>8318</v>
      </c>
      <c r="S3595" s="11">
        <f>J3595/86400+DATE(1970,1,1)</f>
        <v>41974.898599537039</v>
      </c>
      <c r="T3595" s="11">
        <f>I3595/86400+DATE(1970,1,1)</f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19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7">
        <f>IF(L3596&gt;0,E3596/L3596,0)</f>
        <v>55.972222222222221</v>
      </c>
      <c r="Q3596" t="s">
        <v>8317</v>
      </c>
      <c r="R3596" t="s">
        <v>8318</v>
      </c>
      <c r="S3596" s="11">
        <f>J3596/86400+DATE(1970,1,1)</f>
        <v>42592.066921296297</v>
      </c>
      <c r="T3596" s="11">
        <f>I3596/86400+DATE(1970,1,1)</f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19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7">
        <f>IF(L3597&gt;0,E3597/L3597,0)</f>
        <v>49.693548387096776</v>
      </c>
      <c r="Q3597" t="s">
        <v>8317</v>
      </c>
      <c r="R3597" t="s">
        <v>8318</v>
      </c>
      <c r="S3597" s="11">
        <f>J3597/86400+DATE(1970,1,1)</f>
        <v>42050.008368055554</v>
      </c>
      <c r="T3597" s="11">
        <f>I3597/86400+DATE(1970,1,1)</f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19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7">
        <f>IF(L3598&gt;0,E3598/L3598,0)</f>
        <v>79</v>
      </c>
      <c r="Q3598" t="s">
        <v>8317</v>
      </c>
      <c r="R3598" t="s">
        <v>8318</v>
      </c>
      <c r="S3598" s="11">
        <f>J3598/86400+DATE(1970,1,1)</f>
        <v>41856.715069444443</v>
      </c>
      <c r="T3598" s="11">
        <f>I3598/86400+DATE(1970,1,1)</f>
        <v>41877.715069444443</v>
      </c>
    </row>
    <row r="3599" spans="1:20" ht="45" x14ac:dyDescent="0.25">
      <c r="A3599">
        <v>3597</v>
      </c>
      <c r="B3599" s="1" t="s">
        <v>3596</v>
      </c>
      <c r="C3599" s="1" t="s">
        <v>7707</v>
      </c>
      <c r="D3599" s="19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7">
        <f>IF(L3599&gt;0,E3599/L3599,0)</f>
        <v>77.727272727272734</v>
      </c>
      <c r="Q3599" t="s">
        <v>8317</v>
      </c>
      <c r="R3599" t="s">
        <v>8318</v>
      </c>
      <c r="S3599" s="11">
        <f>J3599/86400+DATE(1970,1,1)</f>
        <v>42417.585532407407</v>
      </c>
      <c r="T3599" s="11">
        <f>I3599/86400+DATE(1970,1,1)</f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19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7">
        <f>IF(L3600&gt;0,E3600/L3600,0)</f>
        <v>40.777777777777779</v>
      </c>
      <c r="Q3600" t="s">
        <v>8317</v>
      </c>
      <c r="R3600" t="s">
        <v>8318</v>
      </c>
      <c r="S3600" s="11">
        <f>J3600/86400+DATE(1970,1,1)</f>
        <v>41866.79886574074</v>
      </c>
      <c r="T3600" s="11">
        <f>I3600/86400+DATE(1970,1,1)</f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19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7">
        <f>IF(L3601&gt;0,E3601/L3601,0)</f>
        <v>59.411764705882355</v>
      </c>
      <c r="Q3601" t="s">
        <v>8317</v>
      </c>
      <c r="R3601" t="s">
        <v>8318</v>
      </c>
      <c r="S3601" s="11">
        <f>J3601/86400+DATE(1970,1,1)</f>
        <v>42220.79487268519</v>
      </c>
      <c r="T3601" s="11">
        <f>I3601/86400+DATE(1970,1,1)</f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19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7">
        <f>IF(L3602&gt;0,E3602/L3602,0)</f>
        <v>3.25</v>
      </c>
      <c r="Q3602" t="s">
        <v>8317</v>
      </c>
      <c r="R3602" t="s">
        <v>8318</v>
      </c>
      <c r="S3602" s="11">
        <f>J3602/86400+DATE(1970,1,1)</f>
        <v>42628.849120370374</v>
      </c>
      <c r="T3602" s="11">
        <f>I3602/86400+DATE(1970,1,1)</f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19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7">
        <f>IF(L3603&gt;0,E3603/L3603,0)</f>
        <v>39.377358490566039</v>
      </c>
      <c r="Q3603" t="s">
        <v>8317</v>
      </c>
      <c r="R3603" t="s">
        <v>8318</v>
      </c>
      <c r="S3603" s="11">
        <f>J3603/86400+DATE(1970,1,1)</f>
        <v>41990.99863425926</v>
      </c>
      <c r="T3603" s="11">
        <f>I3603/86400+DATE(1970,1,1)</f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19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7">
        <f>IF(L3604&gt;0,E3604/L3604,0)</f>
        <v>81.673469387755105</v>
      </c>
      <c r="Q3604" t="s">
        <v>8317</v>
      </c>
      <c r="R3604" t="s">
        <v>8318</v>
      </c>
      <c r="S3604" s="11">
        <f>J3604/86400+DATE(1970,1,1)</f>
        <v>42447.894432870366</v>
      </c>
      <c r="T3604" s="11">
        <f>I3604/86400+DATE(1970,1,1)</f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19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7">
        <f>IF(L3605&gt;0,E3605/L3605,0)</f>
        <v>44.912280701754383</v>
      </c>
      <c r="Q3605" t="s">
        <v>8317</v>
      </c>
      <c r="R3605" t="s">
        <v>8318</v>
      </c>
      <c r="S3605" s="11">
        <f>J3605/86400+DATE(1970,1,1)</f>
        <v>42283.864351851851</v>
      </c>
      <c r="T3605" s="11">
        <f>I3605/86400+DATE(1970,1,1)</f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19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7">
        <f>IF(L3606&gt;0,E3606/L3606,0)</f>
        <v>49.05797101449275</v>
      </c>
      <c r="Q3606" t="s">
        <v>8317</v>
      </c>
      <c r="R3606" t="s">
        <v>8318</v>
      </c>
      <c r="S3606" s="11">
        <f>J3606/86400+DATE(1970,1,1)</f>
        <v>42483.015694444446</v>
      </c>
      <c r="T3606" s="11">
        <f>I3606/86400+DATE(1970,1,1)</f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19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7">
        <f>IF(L3607&gt;0,E3607/L3607,0)</f>
        <v>30.666666666666668</v>
      </c>
      <c r="Q3607" t="s">
        <v>8317</v>
      </c>
      <c r="R3607" t="s">
        <v>8318</v>
      </c>
      <c r="S3607" s="11">
        <f>J3607/86400+DATE(1970,1,1)</f>
        <v>42383.793124999997</v>
      </c>
      <c r="T3607" s="11">
        <f>I3607/86400+DATE(1970,1,1)</f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19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7">
        <f>IF(L3608&gt;0,E3608/L3608,0)</f>
        <v>61.0625</v>
      </c>
      <c r="Q3608" t="s">
        <v>8317</v>
      </c>
      <c r="R3608" t="s">
        <v>8318</v>
      </c>
      <c r="S3608" s="11">
        <f>J3608/86400+DATE(1970,1,1)</f>
        <v>42566.604826388888</v>
      </c>
      <c r="T3608" s="11">
        <f>I3608/86400+DATE(1970,1,1)</f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19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7">
        <f>IF(L3609&gt;0,E3609/L3609,0)</f>
        <v>29</v>
      </c>
      <c r="Q3609" t="s">
        <v>8317</v>
      </c>
      <c r="R3609" t="s">
        <v>8318</v>
      </c>
      <c r="S3609" s="11">
        <f>J3609/86400+DATE(1970,1,1)</f>
        <v>42338.963912037041</v>
      </c>
      <c r="T3609" s="11">
        <f>I3609/86400+DATE(1970,1,1)</f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19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7">
        <f>IF(L3610&gt;0,E3610/L3610,0)</f>
        <v>29.62962962962963</v>
      </c>
      <c r="Q3610" t="s">
        <v>8317</v>
      </c>
      <c r="R3610" t="s">
        <v>8318</v>
      </c>
      <c r="S3610" s="11">
        <f>J3610/86400+DATE(1970,1,1)</f>
        <v>42506.709374999999</v>
      </c>
      <c r="T3610" s="11">
        <f>I3610/86400+DATE(1970,1,1)</f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19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7">
        <f>IF(L3611&gt;0,E3611/L3611,0)</f>
        <v>143.0952380952381</v>
      </c>
      <c r="Q3611" t="s">
        <v>8317</v>
      </c>
      <c r="R3611" t="s">
        <v>8318</v>
      </c>
      <c r="S3611" s="11">
        <f>J3611/86400+DATE(1970,1,1)</f>
        <v>42429.991724537038</v>
      </c>
      <c r="T3611" s="11">
        <f>I3611/86400+DATE(1970,1,1)</f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19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7">
        <f>IF(L3612&gt;0,E3612/L3612,0)</f>
        <v>52.354838709677416</v>
      </c>
      <c r="Q3612" t="s">
        <v>8317</v>
      </c>
      <c r="R3612" t="s">
        <v>8318</v>
      </c>
      <c r="S3612" s="11">
        <f>J3612/86400+DATE(1970,1,1)</f>
        <v>42203.432129629626</v>
      </c>
      <c r="T3612" s="11">
        <f>I3612/86400+DATE(1970,1,1)</f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19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7">
        <f>IF(L3613&gt;0,E3613/L3613,0)</f>
        <v>66.666666666666671</v>
      </c>
      <c r="Q3613" t="s">
        <v>8317</v>
      </c>
      <c r="R3613" t="s">
        <v>8318</v>
      </c>
      <c r="S3613" s="11">
        <f>J3613/86400+DATE(1970,1,1)</f>
        <v>42072.370381944449</v>
      </c>
      <c r="T3613" s="11">
        <f>I3613/86400+DATE(1970,1,1)</f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19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7">
        <f>IF(L3614&gt;0,E3614/L3614,0)</f>
        <v>126.66666666666667</v>
      </c>
      <c r="Q3614" t="s">
        <v>8317</v>
      </c>
      <c r="R3614" t="s">
        <v>8318</v>
      </c>
      <c r="S3614" s="11">
        <f>J3614/86400+DATE(1970,1,1)</f>
        <v>41789.726979166662</v>
      </c>
      <c r="T3614" s="11">
        <f>I3614/86400+DATE(1970,1,1)</f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19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7">
        <f>IF(L3615&gt;0,E3615/L3615,0)</f>
        <v>62.5</v>
      </c>
      <c r="Q3615" t="s">
        <v>8317</v>
      </c>
      <c r="R3615" t="s">
        <v>8318</v>
      </c>
      <c r="S3615" s="11">
        <f>J3615/86400+DATE(1970,1,1)</f>
        <v>41788.58997685185</v>
      </c>
      <c r="T3615" s="11">
        <f>I3615/86400+DATE(1970,1,1)</f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19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7">
        <f>IF(L3616&gt;0,E3616/L3616,0)</f>
        <v>35.492957746478872</v>
      </c>
      <c r="Q3616" t="s">
        <v>8317</v>
      </c>
      <c r="R3616" t="s">
        <v>8318</v>
      </c>
      <c r="S3616" s="11">
        <f>J3616/86400+DATE(1970,1,1)</f>
        <v>42144.041851851856</v>
      </c>
      <c r="T3616" s="11">
        <f>I3616/86400+DATE(1970,1,1)</f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19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7">
        <f>IF(L3617&gt;0,E3617/L3617,0)</f>
        <v>37.083333333333336</v>
      </c>
      <c r="Q3617" t="s">
        <v>8317</v>
      </c>
      <c r="R3617" t="s">
        <v>8318</v>
      </c>
      <c r="S3617" s="11">
        <f>J3617/86400+DATE(1970,1,1)</f>
        <v>42318.593703703707</v>
      </c>
      <c r="T3617" s="11">
        <f>I3617/86400+DATE(1970,1,1)</f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19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7">
        <f>IF(L3618&gt;0,E3618/L3618,0)</f>
        <v>69.333333333333329</v>
      </c>
      <c r="Q3618" t="s">
        <v>8317</v>
      </c>
      <c r="R3618" t="s">
        <v>8318</v>
      </c>
      <c r="S3618" s="11">
        <f>J3618/86400+DATE(1970,1,1)</f>
        <v>42052.949814814812</v>
      </c>
      <c r="T3618" s="11">
        <f>I3618/86400+DATE(1970,1,1)</f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19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7">
        <f>IF(L3619&gt;0,E3619/L3619,0)</f>
        <v>17.254901960784313</v>
      </c>
      <c r="Q3619" t="s">
        <v>8317</v>
      </c>
      <c r="R3619" t="s">
        <v>8318</v>
      </c>
      <c r="S3619" s="11">
        <f>J3619/86400+DATE(1970,1,1)</f>
        <v>42779.610289351855</v>
      </c>
      <c r="T3619" s="11">
        <f>I3619/86400+DATE(1970,1,1)</f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19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7">
        <f>IF(L3620&gt;0,E3620/L3620,0)</f>
        <v>36.071428571428569</v>
      </c>
      <c r="Q3620" t="s">
        <v>8317</v>
      </c>
      <c r="R3620" t="s">
        <v>8318</v>
      </c>
      <c r="S3620" s="11">
        <f>J3620/86400+DATE(1970,1,1)</f>
        <v>42128.627893518518</v>
      </c>
      <c r="T3620" s="11">
        <f>I3620/86400+DATE(1970,1,1)</f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19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7">
        <f>IF(L3621&gt;0,E3621/L3621,0)</f>
        <v>66.470588235294116</v>
      </c>
      <c r="Q3621" t="s">
        <v>8317</v>
      </c>
      <c r="R3621" t="s">
        <v>8318</v>
      </c>
      <c r="S3621" s="11">
        <f>J3621/86400+DATE(1970,1,1)</f>
        <v>42661.132245370369</v>
      </c>
      <c r="T3621" s="11">
        <f>I3621/86400+DATE(1970,1,1)</f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19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7">
        <f>IF(L3622&gt;0,E3622/L3622,0)</f>
        <v>56.065989847715734</v>
      </c>
      <c r="Q3622" t="s">
        <v>8317</v>
      </c>
      <c r="R3622" t="s">
        <v>8318</v>
      </c>
      <c r="S3622" s="11">
        <f>J3622/86400+DATE(1970,1,1)</f>
        <v>42037.938206018516</v>
      </c>
      <c r="T3622" s="11">
        <f>I3622/86400+DATE(1970,1,1)</f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19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7">
        <f>IF(L3623&gt;0,E3623/L3623,0)</f>
        <v>47.028571428571432</v>
      </c>
      <c r="Q3623" t="s">
        <v>8317</v>
      </c>
      <c r="R3623" t="s">
        <v>8318</v>
      </c>
      <c r="S3623" s="11">
        <f>J3623/86400+DATE(1970,1,1)</f>
        <v>42619.935694444444</v>
      </c>
      <c r="T3623" s="11">
        <f>I3623/86400+DATE(1970,1,1)</f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19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7">
        <f>IF(L3624&gt;0,E3624/L3624,0)</f>
        <v>47.666190476190479</v>
      </c>
      <c r="Q3624" t="s">
        <v>8317</v>
      </c>
      <c r="R3624" t="s">
        <v>8318</v>
      </c>
      <c r="S3624" s="11">
        <f>J3624/86400+DATE(1970,1,1)</f>
        <v>41877.221886574072</v>
      </c>
      <c r="T3624" s="11">
        <f>I3624/86400+DATE(1970,1,1)</f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19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7">
        <f>IF(L3625&gt;0,E3625/L3625,0)</f>
        <v>88.235294117647058</v>
      </c>
      <c r="Q3625" t="s">
        <v>8317</v>
      </c>
      <c r="R3625" t="s">
        <v>8318</v>
      </c>
      <c r="S3625" s="11">
        <f>J3625/86400+DATE(1970,1,1)</f>
        <v>41828.736921296295</v>
      </c>
      <c r="T3625" s="11">
        <f>I3625/86400+DATE(1970,1,1)</f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19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7">
        <f>IF(L3626&gt;0,E3626/L3626,0)</f>
        <v>80.717948717948715</v>
      </c>
      <c r="Q3626" t="s">
        <v>8317</v>
      </c>
      <c r="R3626" t="s">
        <v>8318</v>
      </c>
      <c r="S3626" s="11">
        <f>J3626/86400+DATE(1970,1,1)</f>
        <v>42545.774189814816</v>
      </c>
      <c r="T3626" s="11">
        <f>I3626/86400+DATE(1970,1,1)</f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19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7">
        <f>IF(L3627&gt;0,E3627/L3627,0)</f>
        <v>39.487179487179489</v>
      </c>
      <c r="Q3627" t="s">
        <v>8317</v>
      </c>
      <c r="R3627" t="s">
        <v>8318</v>
      </c>
      <c r="S3627" s="11">
        <f>J3627/86400+DATE(1970,1,1)</f>
        <v>42157.652511574073</v>
      </c>
      <c r="T3627" s="11">
        <f>I3627/86400+DATE(1970,1,1)</f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19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7">
        <f>IF(L3628&gt;0,E3628/L3628,0)</f>
        <v>84.854166666666671</v>
      </c>
      <c r="Q3628" t="s">
        <v>8317</v>
      </c>
      <c r="R3628" t="s">
        <v>8318</v>
      </c>
      <c r="S3628" s="11">
        <f>J3628/86400+DATE(1970,1,1)</f>
        <v>41846.667326388888</v>
      </c>
      <c r="T3628" s="11">
        <f>I3628/86400+DATE(1970,1,1)</f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19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7">
        <f>IF(L3629&gt;0,E3629/L3629,0)</f>
        <v>68.965517241379317</v>
      </c>
      <c r="Q3629" t="s">
        <v>8317</v>
      </c>
      <c r="R3629" t="s">
        <v>8318</v>
      </c>
      <c r="S3629" s="11">
        <f>J3629/86400+DATE(1970,1,1)</f>
        <v>42460.741747685184</v>
      </c>
      <c r="T3629" s="11">
        <f>I3629/86400+DATE(1970,1,1)</f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19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7">
        <f>IF(L3630&gt;0,E3630/L3630,0)</f>
        <v>0</v>
      </c>
      <c r="Q3630" t="s">
        <v>8317</v>
      </c>
      <c r="R3630" t="s">
        <v>8359</v>
      </c>
      <c r="S3630" s="11">
        <f>J3630/86400+DATE(1970,1,1)</f>
        <v>42291.833287037036</v>
      </c>
      <c r="T3630" s="11">
        <f>I3630/86400+DATE(1970,1,1)</f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19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7">
        <f>IF(L3631&gt;0,E3631/L3631,0)</f>
        <v>1</v>
      </c>
      <c r="Q3631" t="s">
        <v>8317</v>
      </c>
      <c r="R3631" t="s">
        <v>8359</v>
      </c>
      <c r="S3631" s="11">
        <f>J3631/86400+DATE(1970,1,1)</f>
        <v>42437.094490740739</v>
      </c>
      <c r="T3631" s="11">
        <f>I3631/86400+DATE(1970,1,1)</f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19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7">
        <f>IF(L3632&gt;0,E3632/L3632,0)</f>
        <v>1</v>
      </c>
      <c r="Q3632" t="s">
        <v>8317</v>
      </c>
      <c r="R3632" t="s">
        <v>8359</v>
      </c>
      <c r="S3632" s="11">
        <f>J3632/86400+DATE(1970,1,1)</f>
        <v>41942.84710648148</v>
      </c>
      <c r="T3632" s="11">
        <f>I3632/86400+DATE(1970,1,1)</f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19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7">
        <f>IF(L3633&gt;0,E3633/L3633,0)</f>
        <v>147.88135593220338</v>
      </c>
      <c r="Q3633" t="s">
        <v>8317</v>
      </c>
      <c r="R3633" t="s">
        <v>8359</v>
      </c>
      <c r="S3633" s="11">
        <f>J3633/86400+DATE(1970,1,1)</f>
        <v>41880.753437499996</v>
      </c>
      <c r="T3633" s="11">
        <f>I3633/86400+DATE(1970,1,1)</f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19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7">
        <f>IF(L3634&gt;0,E3634/L3634,0)</f>
        <v>100</v>
      </c>
      <c r="Q3634" t="s">
        <v>8317</v>
      </c>
      <c r="R3634" t="s">
        <v>8359</v>
      </c>
      <c r="S3634" s="11">
        <f>J3634/86400+DATE(1970,1,1)</f>
        <v>41946.936909722222</v>
      </c>
      <c r="T3634" s="11">
        <f>I3634/86400+DATE(1970,1,1)</f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19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7">
        <f>IF(L3635&gt;0,E3635/L3635,0)</f>
        <v>56.838709677419352</v>
      </c>
      <c r="Q3635" t="s">
        <v>8317</v>
      </c>
      <c r="R3635" t="s">
        <v>8359</v>
      </c>
      <c r="S3635" s="11">
        <f>J3635/86400+DATE(1970,1,1)</f>
        <v>42649.623460648145</v>
      </c>
      <c r="T3635" s="11">
        <f>I3635/86400+DATE(1970,1,1)</f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19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7">
        <f>IF(L3636&gt;0,E3636/L3636,0)</f>
        <v>176.94444444444446</v>
      </c>
      <c r="Q3636" t="s">
        <v>8317</v>
      </c>
      <c r="R3636" t="s">
        <v>8359</v>
      </c>
      <c r="S3636" s="11">
        <f>J3636/86400+DATE(1970,1,1)</f>
        <v>42701.166365740741</v>
      </c>
      <c r="T3636" s="11">
        <f>I3636/86400+DATE(1970,1,1)</f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19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7">
        <f>IF(L3637&gt;0,E3637/L3637,0)</f>
        <v>127.6</v>
      </c>
      <c r="Q3637" t="s">
        <v>8317</v>
      </c>
      <c r="R3637" t="s">
        <v>8359</v>
      </c>
      <c r="S3637" s="11">
        <f>J3637/86400+DATE(1970,1,1)</f>
        <v>42450.88282407407</v>
      </c>
      <c r="T3637" s="11">
        <f>I3637/86400+DATE(1970,1,1)</f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19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7">
        <f>IF(L3638&gt;0,E3638/L3638,0)</f>
        <v>0</v>
      </c>
      <c r="Q3638" t="s">
        <v>8317</v>
      </c>
      <c r="R3638" t="s">
        <v>8359</v>
      </c>
      <c r="S3638" s="11">
        <f>J3638/86400+DATE(1970,1,1)</f>
        <v>42226.694780092592</v>
      </c>
      <c r="T3638" s="11">
        <f>I3638/86400+DATE(1970,1,1)</f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19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7">
        <f>IF(L3639&gt;0,E3639/L3639,0)</f>
        <v>66.142857142857139</v>
      </c>
      <c r="Q3639" t="s">
        <v>8317</v>
      </c>
      <c r="R3639" t="s">
        <v>8359</v>
      </c>
      <c r="S3639" s="11">
        <f>J3639/86400+DATE(1970,1,1)</f>
        <v>41975.700636574074</v>
      </c>
      <c r="T3639" s="11">
        <f>I3639/86400+DATE(1970,1,1)</f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19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7">
        <f>IF(L3640&gt;0,E3640/L3640,0)</f>
        <v>108</v>
      </c>
      <c r="Q3640" t="s">
        <v>8317</v>
      </c>
      <c r="R3640" t="s">
        <v>8359</v>
      </c>
      <c r="S3640" s="11">
        <f>J3640/86400+DATE(1970,1,1)</f>
        <v>42053.672824074078</v>
      </c>
      <c r="T3640" s="11">
        <f>I3640/86400+DATE(1970,1,1)</f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19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7">
        <f>IF(L3641&gt;0,E3641/L3641,0)</f>
        <v>1</v>
      </c>
      <c r="Q3641" t="s">
        <v>8317</v>
      </c>
      <c r="R3641" t="s">
        <v>8359</v>
      </c>
      <c r="S3641" s="11">
        <f>J3641/86400+DATE(1970,1,1)</f>
        <v>42590.677152777775</v>
      </c>
      <c r="T3641" s="11">
        <f>I3641/86400+DATE(1970,1,1)</f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19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7">
        <f>IF(L3642&gt;0,E3642/L3642,0)</f>
        <v>18.333333333333332</v>
      </c>
      <c r="Q3642" t="s">
        <v>8317</v>
      </c>
      <c r="R3642" t="s">
        <v>8359</v>
      </c>
      <c r="S3642" s="11">
        <f>J3642/86400+DATE(1970,1,1)</f>
        <v>42104.781597222223</v>
      </c>
      <c r="T3642" s="11">
        <f>I3642/86400+DATE(1970,1,1)</f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19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7">
        <f>IF(L3643&gt;0,E3643/L3643,0)</f>
        <v>0</v>
      </c>
      <c r="Q3643" t="s">
        <v>8317</v>
      </c>
      <c r="R3643" t="s">
        <v>8359</v>
      </c>
      <c r="S3643" s="11">
        <f>J3643/86400+DATE(1970,1,1)</f>
        <v>41899.627071759256</v>
      </c>
      <c r="T3643" s="11">
        <f>I3643/86400+DATE(1970,1,1)</f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19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7">
        <f>IF(L3644&gt;0,E3644/L3644,0)</f>
        <v>7.5</v>
      </c>
      <c r="Q3644" t="s">
        <v>8317</v>
      </c>
      <c r="R3644" t="s">
        <v>8359</v>
      </c>
      <c r="S3644" s="11">
        <f>J3644/86400+DATE(1970,1,1)</f>
        <v>42297.816284722227</v>
      </c>
      <c r="T3644" s="11">
        <f>I3644/86400+DATE(1970,1,1)</f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19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7">
        <f>IF(L3645&gt;0,E3645/L3645,0)</f>
        <v>0</v>
      </c>
      <c r="Q3645" t="s">
        <v>8317</v>
      </c>
      <c r="R3645" t="s">
        <v>8359</v>
      </c>
      <c r="S3645" s="11">
        <f>J3645/86400+DATE(1970,1,1)</f>
        <v>42285.143969907411</v>
      </c>
      <c r="T3645" s="11">
        <f>I3645/86400+DATE(1970,1,1)</f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19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7">
        <f>IF(L3646&gt;0,E3646/L3646,0)</f>
        <v>68.416666666666671</v>
      </c>
      <c r="Q3646" t="s">
        <v>8317</v>
      </c>
      <c r="R3646" t="s">
        <v>8359</v>
      </c>
      <c r="S3646" s="11">
        <f>J3646/86400+DATE(1970,1,1)</f>
        <v>42409.241747685184</v>
      </c>
      <c r="T3646" s="11">
        <f>I3646/86400+DATE(1970,1,1)</f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19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7">
        <f>IF(L3647&gt;0,E3647/L3647,0)</f>
        <v>1</v>
      </c>
      <c r="Q3647" t="s">
        <v>8317</v>
      </c>
      <c r="R3647" t="s">
        <v>8359</v>
      </c>
      <c r="S3647" s="11">
        <f>J3647/86400+DATE(1970,1,1)</f>
        <v>42665.970347222217</v>
      </c>
      <c r="T3647" s="11">
        <f>I3647/86400+DATE(1970,1,1)</f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19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7">
        <f>IF(L3648&gt;0,E3648/L3648,0)</f>
        <v>60.125</v>
      </c>
      <c r="Q3648" t="s">
        <v>8317</v>
      </c>
      <c r="R3648" t="s">
        <v>8359</v>
      </c>
      <c r="S3648" s="11">
        <f>J3648/86400+DATE(1970,1,1)</f>
        <v>42140.421319444446</v>
      </c>
      <c r="T3648" s="11">
        <f>I3648/86400+DATE(1970,1,1)</f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19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7">
        <f>IF(L3649&gt;0,E3649/L3649,0)</f>
        <v>15</v>
      </c>
      <c r="Q3649" t="s">
        <v>8317</v>
      </c>
      <c r="R3649" t="s">
        <v>8359</v>
      </c>
      <c r="S3649" s="11">
        <f>J3649/86400+DATE(1970,1,1)</f>
        <v>42598.749155092592</v>
      </c>
      <c r="T3649" s="11">
        <f>I3649/86400+DATE(1970,1,1)</f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19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7">
        <f>IF(L3650&gt;0,E3650/L3650,0)</f>
        <v>550.04109589041093</v>
      </c>
      <c r="Q3650" t="s">
        <v>8317</v>
      </c>
      <c r="R3650" t="s">
        <v>8318</v>
      </c>
      <c r="S3650" s="11">
        <f>J3650/86400+DATE(1970,1,1)</f>
        <v>41887.292187500003</v>
      </c>
      <c r="T3650" s="11">
        <f>I3650/86400+DATE(1970,1,1)</f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19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7">
        <f>IF(L3651&gt;0,E3651/L3651,0)</f>
        <v>97.5</v>
      </c>
      <c r="Q3651" t="s">
        <v>8317</v>
      </c>
      <c r="R3651" t="s">
        <v>8318</v>
      </c>
      <c r="S3651" s="11">
        <f>J3651/86400+DATE(1970,1,1)</f>
        <v>41780.712893518517</v>
      </c>
      <c r="T3651" s="11">
        <f>I3651/86400+DATE(1970,1,1)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19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7">
        <f>IF(L3652&gt;0,E3652/L3652,0)</f>
        <v>29.411764705882351</v>
      </c>
      <c r="Q3652" t="s">
        <v>8317</v>
      </c>
      <c r="R3652" t="s">
        <v>8318</v>
      </c>
      <c r="S3652" s="11">
        <f>J3652/86400+DATE(1970,1,1)</f>
        <v>42381.478981481487</v>
      </c>
      <c r="T3652" s="11">
        <f>I3652/86400+DATE(1970,1,1)</f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19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7">
        <f>IF(L3653&gt;0,E3653/L3653,0)</f>
        <v>57.777777777777779</v>
      </c>
      <c r="Q3653" t="s">
        <v>8317</v>
      </c>
      <c r="R3653" t="s">
        <v>8318</v>
      </c>
      <c r="S3653" s="11">
        <f>J3653/86400+DATE(1970,1,1)</f>
        <v>41828.646319444444</v>
      </c>
      <c r="T3653" s="11">
        <f>I3653/86400+DATE(1970,1,1)</f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19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7">
        <f>IF(L3654&gt;0,E3654/L3654,0)</f>
        <v>44.235294117647058</v>
      </c>
      <c r="Q3654" t="s">
        <v>8317</v>
      </c>
      <c r="R3654" t="s">
        <v>8318</v>
      </c>
      <c r="S3654" s="11">
        <f>J3654/86400+DATE(1970,1,1)</f>
        <v>42596.644699074073</v>
      </c>
      <c r="T3654" s="11">
        <f>I3654/86400+DATE(1970,1,1)</f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19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7">
        <f>IF(L3655&gt;0,E3655/L3655,0)</f>
        <v>60.909090909090907</v>
      </c>
      <c r="Q3655" t="s">
        <v>8317</v>
      </c>
      <c r="R3655" t="s">
        <v>8318</v>
      </c>
      <c r="S3655" s="11">
        <f>J3655/86400+DATE(1970,1,1)</f>
        <v>42191.363506944443</v>
      </c>
      <c r="T3655" s="11">
        <f>I3655/86400+DATE(1970,1,1)</f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19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7">
        <f>IF(L3656&gt;0,E3656/L3656,0)</f>
        <v>68.84210526315789</v>
      </c>
      <c r="Q3656" t="s">
        <v>8317</v>
      </c>
      <c r="R3656" t="s">
        <v>8318</v>
      </c>
      <c r="S3656" s="11">
        <f>J3656/86400+DATE(1970,1,1)</f>
        <v>42440.416504629626</v>
      </c>
      <c r="T3656" s="11">
        <f>I3656/86400+DATE(1970,1,1)</f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19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7">
        <f>IF(L3657&gt;0,E3657/L3657,0)</f>
        <v>73.582278481012665</v>
      </c>
      <c r="Q3657" t="s">
        <v>8317</v>
      </c>
      <c r="R3657" t="s">
        <v>8318</v>
      </c>
      <c r="S3657" s="11">
        <f>J3657/86400+DATE(1970,1,1)</f>
        <v>42173.803217592591</v>
      </c>
      <c r="T3657" s="11">
        <f>I3657/86400+DATE(1970,1,1)</f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19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7">
        <f>IF(L3658&gt;0,E3658/L3658,0)</f>
        <v>115.02173913043478</v>
      </c>
      <c r="Q3658" t="s">
        <v>8317</v>
      </c>
      <c r="R3658" t="s">
        <v>8318</v>
      </c>
      <c r="S3658" s="11">
        <f>J3658/86400+DATE(1970,1,1)</f>
        <v>42737.910138888888</v>
      </c>
      <c r="T3658" s="11">
        <f>I3658/86400+DATE(1970,1,1)</f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19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7">
        <f>IF(L3659&gt;0,E3659/L3659,0)</f>
        <v>110.75</v>
      </c>
      <c r="Q3659" t="s">
        <v>8317</v>
      </c>
      <c r="R3659" t="s">
        <v>8318</v>
      </c>
      <c r="S3659" s="11">
        <f>J3659/86400+DATE(1970,1,1)</f>
        <v>42499.629849537036</v>
      </c>
      <c r="T3659" s="11">
        <f>I3659/86400+DATE(1970,1,1)</f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19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7">
        <f>IF(L3660&gt;0,E3660/L3660,0)</f>
        <v>75.5</v>
      </c>
      <c r="Q3660" t="s">
        <v>8317</v>
      </c>
      <c r="R3660" t="s">
        <v>8318</v>
      </c>
      <c r="S3660" s="11">
        <f>J3660/86400+DATE(1970,1,1)</f>
        <v>41775.858564814815</v>
      </c>
      <c r="T3660" s="11">
        <f>I3660/86400+DATE(1970,1,1)</f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19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7">
        <f>IF(L3661&gt;0,E3661/L3661,0)</f>
        <v>235.46153846153845</v>
      </c>
      <c r="Q3661" t="s">
        <v>8317</v>
      </c>
      <c r="R3661" t="s">
        <v>8318</v>
      </c>
      <c r="S3661" s="11">
        <f>J3661/86400+DATE(1970,1,1)</f>
        <v>42055.277199074073</v>
      </c>
      <c r="T3661" s="11">
        <f>I3661/86400+DATE(1970,1,1)</f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19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7">
        <f>IF(L3662&gt;0,E3662/L3662,0)</f>
        <v>11.363636363636363</v>
      </c>
      <c r="Q3662" t="s">
        <v>8317</v>
      </c>
      <c r="R3662" t="s">
        <v>8318</v>
      </c>
      <c r="S3662" s="11">
        <f>J3662/86400+DATE(1970,1,1)</f>
        <v>41971.881076388891</v>
      </c>
      <c r="T3662" s="11">
        <f>I3662/86400+DATE(1970,1,1)</f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19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7">
        <f>IF(L3663&gt;0,E3663/L3663,0)</f>
        <v>92.5</v>
      </c>
      <c r="Q3663" t="s">
        <v>8317</v>
      </c>
      <c r="R3663" t="s">
        <v>8318</v>
      </c>
      <c r="S3663" s="11">
        <f>J3663/86400+DATE(1970,1,1)</f>
        <v>42447.896666666667</v>
      </c>
      <c r="T3663" s="11">
        <f>I3663/86400+DATE(1970,1,1)</f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19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7">
        <f>IF(L3664&gt;0,E3664/L3664,0)</f>
        <v>202.85</v>
      </c>
      <c r="Q3664" t="s">
        <v>8317</v>
      </c>
      <c r="R3664" t="s">
        <v>8318</v>
      </c>
      <c r="S3664" s="11">
        <f>J3664/86400+DATE(1970,1,1)</f>
        <v>42064.220069444447</v>
      </c>
      <c r="T3664" s="11">
        <f>I3664/86400+DATE(1970,1,1)</f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19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7">
        <f>IF(L3665&gt;0,E3665/L3665,0)</f>
        <v>26</v>
      </c>
      <c r="Q3665" t="s">
        <v>8317</v>
      </c>
      <c r="R3665" t="s">
        <v>8318</v>
      </c>
      <c r="S3665" s="11">
        <f>J3665/86400+DATE(1970,1,1)</f>
        <v>42665.451736111107</v>
      </c>
      <c r="T3665" s="11">
        <f>I3665/86400+DATE(1970,1,1)</f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19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7">
        <f>IF(L3666&gt;0,E3666/L3666,0)</f>
        <v>46.05263157894737</v>
      </c>
      <c r="Q3666" t="s">
        <v>8317</v>
      </c>
      <c r="R3666" t="s">
        <v>8318</v>
      </c>
      <c r="S3666" s="11">
        <f>J3666/86400+DATE(1970,1,1)</f>
        <v>42523.248715277776</v>
      </c>
      <c r="T3666" s="11">
        <f>I3666/86400+DATE(1970,1,1)</f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19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7">
        <f>IF(L3667&gt;0,E3667/L3667,0)</f>
        <v>51</v>
      </c>
      <c r="Q3667" t="s">
        <v>8317</v>
      </c>
      <c r="R3667" t="s">
        <v>8318</v>
      </c>
      <c r="S3667" s="11">
        <f>J3667/86400+DATE(1970,1,1)</f>
        <v>42294.808124999996</v>
      </c>
      <c r="T3667" s="11">
        <f>I3667/86400+DATE(1970,1,1)</f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19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7">
        <f>IF(L3668&gt;0,E3668/L3668,0)</f>
        <v>31.578947368421051</v>
      </c>
      <c r="Q3668" t="s">
        <v>8317</v>
      </c>
      <c r="R3668" t="s">
        <v>8318</v>
      </c>
      <c r="S3668" s="11">
        <f>J3668/86400+DATE(1970,1,1)</f>
        <v>41822.90488425926</v>
      </c>
      <c r="T3668" s="11">
        <f>I3668/86400+DATE(1970,1,1)</f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19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7">
        <f>IF(L3669&gt;0,E3669/L3669,0)</f>
        <v>53.363965517241382</v>
      </c>
      <c r="Q3669" t="s">
        <v>8317</v>
      </c>
      <c r="R3669" t="s">
        <v>8318</v>
      </c>
      <c r="S3669" s="11">
        <f>J3669/86400+DATE(1970,1,1)</f>
        <v>42173.970127314809</v>
      </c>
      <c r="T3669" s="11">
        <f>I3669/86400+DATE(1970,1,1)</f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19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7">
        <f>IF(L3670&gt;0,E3670/L3670,0)</f>
        <v>36.964285714285715</v>
      </c>
      <c r="Q3670" t="s">
        <v>8317</v>
      </c>
      <c r="R3670" t="s">
        <v>8318</v>
      </c>
      <c r="S3670" s="11">
        <f>J3670/86400+DATE(1970,1,1)</f>
        <v>42185.556157407409</v>
      </c>
      <c r="T3670" s="11">
        <f>I3670/86400+DATE(1970,1,1)</f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19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7">
        <f>IF(L3671&gt;0,E3671/L3671,0)</f>
        <v>81.294117647058826</v>
      </c>
      <c r="Q3671" t="s">
        <v>8317</v>
      </c>
      <c r="R3671" t="s">
        <v>8318</v>
      </c>
      <c r="S3671" s="11">
        <f>J3671/86400+DATE(1970,1,1)</f>
        <v>42136.675196759257</v>
      </c>
      <c r="T3671" s="11">
        <f>I3671/86400+DATE(1970,1,1)</f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19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7">
        <f>IF(L3672&gt;0,E3672/L3672,0)</f>
        <v>20.083333333333332</v>
      </c>
      <c r="Q3672" t="s">
        <v>8317</v>
      </c>
      <c r="R3672" t="s">
        <v>8318</v>
      </c>
      <c r="S3672" s="11">
        <f>J3672/86400+DATE(1970,1,1)</f>
        <v>42142.514016203699</v>
      </c>
      <c r="T3672" s="11">
        <f>I3672/86400+DATE(1970,1,1)</f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19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7">
        <f>IF(L3673&gt;0,E3673/L3673,0)</f>
        <v>88.25</v>
      </c>
      <c r="Q3673" t="s">
        <v>8317</v>
      </c>
      <c r="R3673" t="s">
        <v>8318</v>
      </c>
      <c r="S3673" s="11">
        <f>J3673/86400+DATE(1970,1,1)</f>
        <v>41820.62809027778</v>
      </c>
      <c r="T3673" s="11">
        <f>I3673/86400+DATE(1970,1,1)</f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19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7">
        <f>IF(L3674&gt;0,E3674/L3674,0)</f>
        <v>53.438596491228068</v>
      </c>
      <c r="Q3674" t="s">
        <v>8317</v>
      </c>
      <c r="R3674" t="s">
        <v>8318</v>
      </c>
      <c r="S3674" s="11">
        <f>J3674/86400+DATE(1970,1,1)</f>
        <v>41878.946574074071</v>
      </c>
      <c r="T3674" s="11">
        <f>I3674/86400+DATE(1970,1,1)</f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19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7">
        <f>IF(L3675&gt;0,E3675/L3675,0)</f>
        <v>39.868421052631582</v>
      </c>
      <c r="Q3675" t="s">
        <v>8317</v>
      </c>
      <c r="R3675" t="s">
        <v>8318</v>
      </c>
      <c r="S3675" s="11">
        <f>J3675/86400+DATE(1970,1,1)</f>
        <v>41914.295104166667</v>
      </c>
      <c r="T3675" s="11">
        <f>I3675/86400+DATE(1970,1,1)</f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19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7">
        <f>IF(L3676&gt;0,E3676/L3676,0)</f>
        <v>145.16129032258064</v>
      </c>
      <c r="Q3676" t="s">
        <v>8317</v>
      </c>
      <c r="R3676" t="s">
        <v>8318</v>
      </c>
      <c r="S3676" s="11">
        <f>J3676/86400+DATE(1970,1,1)</f>
        <v>42556.873020833329</v>
      </c>
      <c r="T3676" s="11">
        <f>I3676/86400+DATE(1970,1,1)</f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19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7">
        <f>IF(L3677&gt;0,E3677/L3677,0)</f>
        <v>23.333333333333332</v>
      </c>
      <c r="Q3677" t="s">
        <v>8317</v>
      </c>
      <c r="R3677" t="s">
        <v>8318</v>
      </c>
      <c r="S3677" s="11">
        <f>J3677/86400+DATE(1970,1,1)</f>
        <v>42493.597013888888</v>
      </c>
      <c r="T3677" s="11">
        <f>I3677/86400+DATE(1970,1,1)</f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19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7">
        <f>IF(L3678&gt;0,E3678/L3678,0)</f>
        <v>64.375</v>
      </c>
      <c r="Q3678" t="s">
        <v>8317</v>
      </c>
      <c r="R3678" t="s">
        <v>8318</v>
      </c>
      <c r="S3678" s="11">
        <f>J3678/86400+DATE(1970,1,1)</f>
        <v>41876.815787037034</v>
      </c>
      <c r="T3678" s="11">
        <f>I3678/86400+DATE(1970,1,1)</f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19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7">
        <f>IF(L3679&gt;0,E3679/L3679,0)</f>
        <v>62.052763819095475</v>
      </c>
      <c r="Q3679" t="s">
        <v>8317</v>
      </c>
      <c r="R3679" t="s">
        <v>8318</v>
      </c>
      <c r="S3679" s="11">
        <f>J3679/86400+DATE(1970,1,1)</f>
        <v>41802.574282407411</v>
      </c>
      <c r="T3679" s="11">
        <f>I3679/86400+DATE(1970,1,1)</f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19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7">
        <f>IF(L3680&gt;0,E3680/L3680,0)</f>
        <v>66.129032258064512</v>
      </c>
      <c r="Q3680" t="s">
        <v>8317</v>
      </c>
      <c r="R3680" t="s">
        <v>8318</v>
      </c>
      <c r="S3680" s="11">
        <f>J3680/86400+DATE(1970,1,1)</f>
        <v>42120.531226851846</v>
      </c>
      <c r="T3680" s="11">
        <f>I3680/86400+DATE(1970,1,1)</f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19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7">
        <f>IF(L3681&gt;0,E3681/L3681,0)</f>
        <v>73.400000000000006</v>
      </c>
      <c r="Q3681" t="s">
        <v>8317</v>
      </c>
      <c r="R3681" t="s">
        <v>8318</v>
      </c>
      <c r="S3681" s="11">
        <f>J3681/86400+DATE(1970,1,1)</f>
        <v>41786.761354166665</v>
      </c>
      <c r="T3681" s="11">
        <f>I3681/86400+DATE(1970,1,1)</f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19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7">
        <f>IF(L3682&gt;0,E3682/L3682,0)</f>
        <v>99.5</v>
      </c>
      <c r="Q3682" t="s">
        <v>8317</v>
      </c>
      <c r="R3682" t="s">
        <v>8318</v>
      </c>
      <c r="S3682" s="11">
        <f>J3682/86400+DATE(1970,1,1)</f>
        <v>42627.454097222224</v>
      </c>
      <c r="T3682" s="11">
        <f>I3682/86400+DATE(1970,1,1)</f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19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7">
        <f>IF(L3683&gt;0,E3683/L3683,0)</f>
        <v>62.166666666666664</v>
      </c>
      <c r="Q3683" t="s">
        <v>8317</v>
      </c>
      <c r="R3683" t="s">
        <v>8318</v>
      </c>
      <c r="S3683" s="11">
        <f>J3683/86400+DATE(1970,1,1)</f>
        <v>42374.651504629626</v>
      </c>
      <c r="T3683" s="11">
        <f>I3683/86400+DATE(1970,1,1)</f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19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7">
        <f>IF(L3684&gt;0,E3684/L3684,0)</f>
        <v>62.328358208955223</v>
      </c>
      <c r="Q3684" t="s">
        <v>8317</v>
      </c>
      <c r="R3684" t="s">
        <v>8318</v>
      </c>
      <c r="S3684" s="11">
        <f>J3684/86400+DATE(1970,1,1)</f>
        <v>41772.685393518521</v>
      </c>
      <c r="T3684" s="11">
        <f>I3684/86400+DATE(1970,1,1)</f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19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7">
        <f>IF(L3685&gt;0,E3685/L3685,0)</f>
        <v>58.787878787878789</v>
      </c>
      <c r="Q3685" t="s">
        <v>8317</v>
      </c>
      <c r="R3685" t="s">
        <v>8318</v>
      </c>
      <c r="S3685" s="11">
        <f>J3685/86400+DATE(1970,1,1)</f>
        <v>42633.116851851853</v>
      </c>
      <c r="T3685" s="11">
        <f>I3685/86400+DATE(1970,1,1)</f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19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7">
        <f>IF(L3686&gt;0,E3686/L3686,0)</f>
        <v>45.347826086956523</v>
      </c>
      <c r="Q3686" t="s">
        <v>8317</v>
      </c>
      <c r="R3686" t="s">
        <v>8318</v>
      </c>
      <c r="S3686" s="11">
        <f>J3686/86400+DATE(1970,1,1)</f>
        <v>42219.180393518516</v>
      </c>
      <c r="T3686" s="11">
        <f>I3686/86400+DATE(1970,1,1)</f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19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7">
        <f>IF(L3687&gt;0,E3687/L3687,0)</f>
        <v>41.944444444444443</v>
      </c>
      <c r="Q3687" t="s">
        <v>8317</v>
      </c>
      <c r="R3687" t="s">
        <v>8318</v>
      </c>
      <c r="S3687" s="11">
        <f>J3687/86400+DATE(1970,1,1)</f>
        <v>41753.593275462961</v>
      </c>
      <c r="T3687" s="11">
        <f>I3687/86400+DATE(1970,1,1)</f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19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7">
        <f>IF(L3688&gt;0,E3688/L3688,0)</f>
        <v>59.166666666666664</v>
      </c>
      <c r="Q3688" t="s">
        <v>8317</v>
      </c>
      <c r="R3688" t="s">
        <v>8318</v>
      </c>
      <c r="S3688" s="11">
        <f>J3688/86400+DATE(1970,1,1)</f>
        <v>42230.662731481483</v>
      </c>
      <c r="T3688" s="11">
        <f>I3688/86400+DATE(1970,1,1)</f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19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7">
        <f>IF(L3689&gt;0,E3689/L3689,0)</f>
        <v>200.49</v>
      </c>
      <c r="Q3689" t="s">
        <v>8317</v>
      </c>
      <c r="R3689" t="s">
        <v>8318</v>
      </c>
      <c r="S3689" s="11">
        <f>J3689/86400+DATE(1970,1,1)</f>
        <v>41787.218229166669</v>
      </c>
      <c r="T3689" s="11">
        <f>I3689/86400+DATE(1970,1,1)</f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19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7">
        <f>IF(L3690&gt;0,E3690/L3690,0)</f>
        <v>83.974358974358978</v>
      </c>
      <c r="Q3690" t="s">
        <v>8317</v>
      </c>
      <c r="R3690" t="s">
        <v>8318</v>
      </c>
      <c r="S3690" s="11">
        <f>J3690/86400+DATE(1970,1,1)</f>
        <v>41829.787083333329</v>
      </c>
      <c r="T3690" s="11">
        <f>I3690/86400+DATE(1970,1,1)</f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19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7">
        <f>IF(L3691&gt;0,E3691/L3691,0)</f>
        <v>57.258064516129032</v>
      </c>
      <c r="Q3691" t="s">
        <v>8317</v>
      </c>
      <c r="R3691" t="s">
        <v>8318</v>
      </c>
      <c r="S3691" s="11">
        <f>J3691/86400+DATE(1970,1,1)</f>
        <v>42147.826840277776</v>
      </c>
      <c r="T3691" s="11">
        <f>I3691/86400+DATE(1970,1,1)</f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19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7">
        <f>IF(L3692&gt;0,E3692/L3692,0)</f>
        <v>58.064516129032256</v>
      </c>
      <c r="Q3692" t="s">
        <v>8317</v>
      </c>
      <c r="R3692" t="s">
        <v>8318</v>
      </c>
      <c r="S3692" s="11">
        <f>J3692/86400+DATE(1970,1,1)</f>
        <v>41940.598182870366</v>
      </c>
      <c r="T3692" s="11">
        <f>I3692/86400+DATE(1970,1,1)</f>
        <v>41970.639849537038</v>
      </c>
    </row>
    <row r="3693" spans="1:20" ht="45" x14ac:dyDescent="0.25">
      <c r="A3693">
        <v>3691</v>
      </c>
      <c r="B3693" s="1" t="s">
        <v>3688</v>
      </c>
      <c r="C3693" s="1" t="s">
        <v>7801</v>
      </c>
      <c r="D3693" s="19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7">
        <f>IF(L3693&gt;0,E3693/L3693,0)</f>
        <v>186.80291970802921</v>
      </c>
      <c r="Q3693" t="s">
        <v>8317</v>
      </c>
      <c r="R3693" t="s">
        <v>8318</v>
      </c>
      <c r="S3693" s="11">
        <f>J3693/86400+DATE(1970,1,1)</f>
        <v>42020.700567129628</v>
      </c>
      <c r="T3693" s="11">
        <f>I3693/86400+DATE(1970,1,1)</f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19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7">
        <f>IF(L3694&gt;0,E3694/L3694,0)</f>
        <v>74.117647058823536</v>
      </c>
      <c r="Q3694" t="s">
        <v>8317</v>
      </c>
      <c r="R3694" t="s">
        <v>8318</v>
      </c>
      <c r="S3694" s="11">
        <f>J3694/86400+DATE(1970,1,1)</f>
        <v>41891.96503472222</v>
      </c>
      <c r="T3694" s="11">
        <f>I3694/86400+DATE(1970,1,1)</f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19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7">
        <f>IF(L3695&gt;0,E3695/L3695,0)</f>
        <v>30.714285714285715</v>
      </c>
      <c r="Q3695" t="s">
        <v>8317</v>
      </c>
      <c r="R3695" t="s">
        <v>8318</v>
      </c>
      <c r="S3695" s="11">
        <f>J3695/86400+DATE(1970,1,1)</f>
        <v>42309.191307870366</v>
      </c>
      <c r="T3695" s="11">
        <f>I3695/86400+DATE(1970,1,1)</f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19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7">
        <f>IF(L3696&gt;0,E3696/L3696,0)</f>
        <v>62.666666666666664</v>
      </c>
      <c r="Q3696" t="s">
        <v>8317</v>
      </c>
      <c r="R3696" t="s">
        <v>8318</v>
      </c>
      <c r="S3696" s="11">
        <f>J3696/86400+DATE(1970,1,1)</f>
        <v>42490.133877314816</v>
      </c>
      <c r="T3696" s="11">
        <f>I3696/86400+DATE(1970,1,1)</f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19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7">
        <f>IF(L3697&gt;0,E3697/L3697,0)</f>
        <v>121.36363636363636</v>
      </c>
      <c r="Q3697" t="s">
        <v>8317</v>
      </c>
      <c r="R3697" t="s">
        <v>8318</v>
      </c>
      <c r="S3697" s="11">
        <f>J3697/86400+DATE(1970,1,1)</f>
        <v>41995.870486111111</v>
      </c>
      <c r="T3697" s="11">
        <f>I3697/86400+DATE(1970,1,1)</f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19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7">
        <f>IF(L3698&gt;0,E3698/L3698,0)</f>
        <v>39.743589743589745</v>
      </c>
      <c r="Q3698" t="s">
        <v>8317</v>
      </c>
      <c r="R3698" t="s">
        <v>8318</v>
      </c>
      <c r="S3698" s="11">
        <f>J3698/86400+DATE(1970,1,1)</f>
        <v>41988.617083333331</v>
      </c>
      <c r="T3698" s="11">
        <f>I3698/86400+DATE(1970,1,1)</f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19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7">
        <f>IF(L3699&gt;0,E3699/L3699,0)</f>
        <v>72</v>
      </c>
      <c r="Q3699" t="s">
        <v>8317</v>
      </c>
      <c r="R3699" t="s">
        <v>8318</v>
      </c>
      <c r="S3699" s="11">
        <f>J3699/86400+DATE(1970,1,1)</f>
        <v>42479.465833333335</v>
      </c>
      <c r="T3699" s="11">
        <f>I3699/86400+DATE(1970,1,1)</f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19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7">
        <f>IF(L3700&gt;0,E3700/L3700,0)</f>
        <v>40.632352941176471</v>
      </c>
      <c r="Q3700" t="s">
        <v>8317</v>
      </c>
      <c r="R3700" t="s">
        <v>8318</v>
      </c>
      <c r="S3700" s="11">
        <f>J3700/86400+DATE(1970,1,1)</f>
        <v>42401.806562500002</v>
      </c>
      <c r="T3700" s="11">
        <f>I3700/86400+DATE(1970,1,1)</f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19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7">
        <f>IF(L3701&gt;0,E3701/L3701,0)</f>
        <v>63</v>
      </c>
      <c r="Q3701" t="s">
        <v>8317</v>
      </c>
      <c r="R3701" t="s">
        <v>8318</v>
      </c>
      <c r="S3701" s="11">
        <f>J3701/86400+DATE(1970,1,1)</f>
        <v>41897.602037037039</v>
      </c>
      <c r="T3701" s="11">
        <f>I3701/86400+DATE(1970,1,1)</f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19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7">
        <f>IF(L3702&gt;0,E3702/L3702,0)</f>
        <v>33.666666666666664</v>
      </c>
      <c r="Q3702" t="s">
        <v>8317</v>
      </c>
      <c r="R3702" t="s">
        <v>8318</v>
      </c>
      <c r="S3702" s="11">
        <f>J3702/86400+DATE(1970,1,1)</f>
        <v>41882.585648148146</v>
      </c>
      <c r="T3702" s="11">
        <f>I3702/86400+DATE(1970,1,1)</f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19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7">
        <f>IF(L3703&gt;0,E3703/L3703,0)</f>
        <v>38.589743589743591</v>
      </c>
      <c r="Q3703" t="s">
        <v>8317</v>
      </c>
      <c r="R3703" t="s">
        <v>8318</v>
      </c>
      <c r="S3703" s="11">
        <f>J3703/86400+DATE(1970,1,1)</f>
        <v>42129.541585648149</v>
      </c>
      <c r="T3703" s="11">
        <f>I3703/86400+DATE(1970,1,1)</f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19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7">
        <f>IF(L3704&gt;0,E3704/L3704,0)</f>
        <v>155.95238095238096</v>
      </c>
      <c r="Q3704" t="s">
        <v>8317</v>
      </c>
      <c r="R3704" t="s">
        <v>8318</v>
      </c>
      <c r="S3704" s="11">
        <f>J3704/86400+DATE(1970,1,1)</f>
        <v>42524.53800925926</v>
      </c>
      <c r="T3704" s="11">
        <f>I3704/86400+DATE(1970,1,1)</f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19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7">
        <f>IF(L3705&gt;0,E3705/L3705,0)</f>
        <v>43.2</v>
      </c>
      <c r="Q3705" t="s">
        <v>8317</v>
      </c>
      <c r="R3705" t="s">
        <v>8318</v>
      </c>
      <c r="S3705" s="11">
        <f>J3705/86400+DATE(1970,1,1)</f>
        <v>42556.504490740743</v>
      </c>
      <c r="T3705" s="11">
        <f>I3705/86400+DATE(1970,1,1)</f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19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7">
        <f>IF(L3706&gt;0,E3706/L3706,0)</f>
        <v>15.148518518518518</v>
      </c>
      <c r="Q3706" t="s">
        <v>8317</v>
      </c>
      <c r="R3706" t="s">
        <v>8318</v>
      </c>
      <c r="S3706" s="11">
        <f>J3706/86400+DATE(1970,1,1)</f>
        <v>42461.689745370371</v>
      </c>
      <c r="T3706" s="11">
        <f>I3706/86400+DATE(1970,1,1)</f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19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7">
        <f>IF(L3707&gt;0,E3707/L3707,0)</f>
        <v>83.571428571428569</v>
      </c>
      <c r="Q3707" t="s">
        <v>8317</v>
      </c>
      <c r="R3707" t="s">
        <v>8318</v>
      </c>
      <c r="S3707" s="11">
        <f>J3707/86400+DATE(1970,1,1)</f>
        <v>41792.542986111112</v>
      </c>
      <c r="T3707" s="11">
        <f>I3707/86400+DATE(1970,1,1)</f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19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7">
        <f>IF(L3708&gt;0,E3708/L3708,0)</f>
        <v>140</v>
      </c>
      <c r="Q3708" t="s">
        <v>8317</v>
      </c>
      <c r="R3708" t="s">
        <v>8318</v>
      </c>
      <c r="S3708" s="11">
        <f>J3708/86400+DATE(1970,1,1)</f>
        <v>41879.913761574076</v>
      </c>
      <c r="T3708" s="11">
        <f>I3708/86400+DATE(1970,1,1)</f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19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7">
        <f>IF(L3709&gt;0,E3709/L3709,0)</f>
        <v>80.869565217391298</v>
      </c>
      <c r="Q3709" t="s">
        <v>8317</v>
      </c>
      <c r="R3709" t="s">
        <v>8318</v>
      </c>
      <c r="S3709" s="11">
        <f>J3709/86400+DATE(1970,1,1)</f>
        <v>42552.048356481479</v>
      </c>
      <c r="T3709" s="11">
        <f>I3709/86400+DATE(1970,1,1)</f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19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7">
        <f>IF(L3710&gt;0,E3710/L3710,0)</f>
        <v>53.846153846153847</v>
      </c>
      <c r="Q3710" t="s">
        <v>8317</v>
      </c>
      <c r="R3710" t="s">
        <v>8318</v>
      </c>
      <c r="S3710" s="11">
        <f>J3710/86400+DATE(1970,1,1)</f>
        <v>41810.142199074078</v>
      </c>
      <c r="T3710" s="11">
        <f>I3710/86400+DATE(1970,1,1)</f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19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7">
        <f>IF(L3711&gt;0,E3711/L3711,0)</f>
        <v>30.928571428571427</v>
      </c>
      <c r="Q3711" t="s">
        <v>8317</v>
      </c>
      <c r="R3711" t="s">
        <v>8318</v>
      </c>
      <c r="S3711" s="11">
        <f>J3711/86400+DATE(1970,1,1)</f>
        <v>41785.707708333335</v>
      </c>
      <c r="T3711" s="11">
        <f>I3711/86400+DATE(1970,1,1)</f>
        <v>41815.707708333335</v>
      </c>
    </row>
    <row r="3712" spans="1:20" ht="45" x14ac:dyDescent="0.25">
      <c r="A3712">
        <v>3710</v>
      </c>
      <c r="B3712" s="1" t="s">
        <v>3707</v>
      </c>
      <c r="C3712" s="1" t="s">
        <v>7820</v>
      </c>
      <c r="D3712" s="19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7">
        <f>IF(L3712&gt;0,E3712/L3712,0)</f>
        <v>67.962962962962962</v>
      </c>
      <c r="Q3712" t="s">
        <v>8317</v>
      </c>
      <c r="R3712" t="s">
        <v>8318</v>
      </c>
      <c r="S3712" s="11">
        <f>J3712/86400+DATE(1970,1,1)</f>
        <v>42072.576249999998</v>
      </c>
      <c r="T3712" s="11">
        <f>I3712/86400+DATE(1970,1,1)</f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19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7">
        <f>IF(L3713&gt;0,E3713/L3713,0)</f>
        <v>27.142857142857142</v>
      </c>
      <c r="Q3713" t="s">
        <v>8317</v>
      </c>
      <c r="R3713" t="s">
        <v>8318</v>
      </c>
      <c r="S3713" s="11">
        <f>J3713/86400+DATE(1970,1,1)</f>
        <v>41779.724224537036</v>
      </c>
      <c r="T3713" s="11">
        <f>I3713/86400+DATE(1970,1,1)</f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19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7">
        <f>IF(L3714&gt;0,E3714/L3714,0)</f>
        <v>110.86538461538461</v>
      </c>
      <c r="Q3714" t="s">
        <v>8317</v>
      </c>
      <c r="R3714" t="s">
        <v>8318</v>
      </c>
      <c r="S3714" s="11">
        <f>J3714/86400+DATE(1970,1,1)</f>
        <v>42134.172071759254</v>
      </c>
      <c r="T3714" s="11">
        <f>I3714/86400+DATE(1970,1,1)</f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19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7">
        <f>IF(L3715&gt;0,E3715/L3715,0)</f>
        <v>106.84210526315789</v>
      </c>
      <c r="Q3715" t="s">
        <v>8317</v>
      </c>
      <c r="R3715" t="s">
        <v>8318</v>
      </c>
      <c r="S3715" s="11">
        <f>J3715/86400+DATE(1970,1,1)</f>
        <v>42505.738032407404</v>
      </c>
      <c r="T3715" s="11">
        <f>I3715/86400+DATE(1970,1,1)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19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7">
        <f>IF(L3716&gt;0,E3716/L3716,0)</f>
        <v>105.51546391752578</v>
      </c>
      <c r="Q3716" t="s">
        <v>8317</v>
      </c>
      <c r="R3716" t="s">
        <v>8318</v>
      </c>
      <c r="S3716" s="11">
        <f>J3716/86400+DATE(1970,1,1)</f>
        <v>42118.556331018517</v>
      </c>
      <c r="T3716" s="11">
        <f>I3716/86400+DATE(1970,1,1)</f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19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7">
        <f>IF(L3717&gt;0,E3717/L3717,0)</f>
        <v>132.96296296296296</v>
      </c>
      <c r="Q3717" t="s">
        <v>8317</v>
      </c>
      <c r="R3717" t="s">
        <v>8318</v>
      </c>
      <c r="S3717" s="11">
        <f>J3717/86400+DATE(1970,1,1)</f>
        <v>42036.995590277773</v>
      </c>
      <c r="T3717" s="11">
        <f>I3717/86400+DATE(1970,1,1)</f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19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7">
        <f>IF(L3718&gt;0,E3718/L3718,0)</f>
        <v>51.916666666666664</v>
      </c>
      <c r="Q3718" t="s">
        <v>8317</v>
      </c>
      <c r="R3718" t="s">
        <v>8318</v>
      </c>
      <c r="S3718" s="11">
        <f>J3718/86400+DATE(1970,1,1)</f>
        <v>42360.887835648144</v>
      </c>
      <c r="T3718" s="11">
        <f>I3718/86400+DATE(1970,1,1)</f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19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7">
        <f>IF(L3719&gt;0,E3719/L3719,0)</f>
        <v>310</v>
      </c>
      <c r="Q3719" t="s">
        <v>8317</v>
      </c>
      <c r="R3719" t="s">
        <v>8318</v>
      </c>
      <c r="S3719" s="11">
        <f>J3719/86400+DATE(1970,1,1)</f>
        <v>42102.866307870368</v>
      </c>
      <c r="T3719" s="11">
        <f>I3719/86400+DATE(1970,1,1)</f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19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7">
        <f>IF(L3720&gt;0,E3720/L3720,0)</f>
        <v>26.021739130434781</v>
      </c>
      <c r="Q3720" t="s">
        <v>8317</v>
      </c>
      <c r="R3720" t="s">
        <v>8318</v>
      </c>
      <c r="S3720" s="11">
        <f>J3720/86400+DATE(1970,1,1)</f>
        <v>42032.716145833328</v>
      </c>
      <c r="T3720" s="11">
        <f>I3720/86400+DATE(1970,1,1)</f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19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7">
        <f>IF(L3721&gt;0,E3721/L3721,0)</f>
        <v>105</v>
      </c>
      <c r="Q3721" t="s">
        <v>8317</v>
      </c>
      <c r="R3721" t="s">
        <v>8318</v>
      </c>
      <c r="S3721" s="11">
        <f>J3721/86400+DATE(1970,1,1)</f>
        <v>42147.729930555557</v>
      </c>
      <c r="T3721" s="11">
        <f>I3721/86400+DATE(1970,1,1)</f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19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7">
        <f>IF(L3722&gt;0,E3722/L3722,0)</f>
        <v>86.224999999999994</v>
      </c>
      <c r="Q3722" t="s">
        <v>8317</v>
      </c>
      <c r="R3722" t="s">
        <v>8318</v>
      </c>
      <c r="S3722" s="11">
        <f>J3722/86400+DATE(1970,1,1)</f>
        <v>42165.993125000001</v>
      </c>
      <c r="T3722" s="11">
        <f>I3722/86400+DATE(1970,1,1)</f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19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7">
        <f>IF(L3723&gt;0,E3723/L3723,0)</f>
        <v>114.54545454545455</v>
      </c>
      <c r="Q3723" t="s">
        <v>8317</v>
      </c>
      <c r="R3723" t="s">
        <v>8318</v>
      </c>
      <c r="S3723" s="11">
        <f>J3723/86400+DATE(1970,1,1)</f>
        <v>41927.936157407406</v>
      </c>
      <c r="T3723" s="11">
        <f>I3723/86400+DATE(1970,1,1)</f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19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7">
        <f>IF(L3724&gt;0,E3724/L3724,0)</f>
        <v>47.657142857142858</v>
      </c>
      <c r="Q3724" t="s">
        <v>8317</v>
      </c>
      <c r="R3724" t="s">
        <v>8318</v>
      </c>
      <c r="S3724" s="11">
        <f>J3724/86400+DATE(1970,1,1)</f>
        <v>42381.671840277777</v>
      </c>
      <c r="T3724" s="11">
        <f>I3724/86400+DATE(1970,1,1)</f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19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7">
        <f>IF(L3725&gt;0,E3725/L3725,0)</f>
        <v>72.888888888888886</v>
      </c>
      <c r="Q3725" t="s">
        <v>8317</v>
      </c>
      <c r="R3725" t="s">
        <v>8318</v>
      </c>
      <c r="S3725" s="11">
        <f>J3725/86400+DATE(1970,1,1)</f>
        <v>41943.753032407403</v>
      </c>
      <c r="T3725" s="11">
        <f>I3725/86400+DATE(1970,1,1)</f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19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7">
        <f>IF(L3726&gt;0,E3726/L3726,0)</f>
        <v>49.545505617977533</v>
      </c>
      <c r="Q3726" t="s">
        <v>8317</v>
      </c>
      <c r="R3726" t="s">
        <v>8318</v>
      </c>
      <c r="S3726" s="11">
        <f>J3726/86400+DATE(1970,1,1)</f>
        <v>42465.491435185184</v>
      </c>
      <c r="T3726" s="11">
        <f>I3726/86400+DATE(1970,1,1)</f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19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7">
        <f>IF(L3727&gt;0,E3727/L3727,0)</f>
        <v>25.4</v>
      </c>
      <c r="Q3727" t="s">
        <v>8317</v>
      </c>
      <c r="R3727" t="s">
        <v>8318</v>
      </c>
      <c r="S3727" s="11">
        <f>J3727/86400+DATE(1970,1,1)</f>
        <v>42401.945219907408</v>
      </c>
      <c r="T3727" s="11">
        <f>I3727/86400+DATE(1970,1,1)</f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19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7">
        <f>IF(L3728&gt;0,E3728/L3728,0)</f>
        <v>62.586956521739133</v>
      </c>
      <c r="Q3728" t="s">
        <v>8317</v>
      </c>
      <c r="R3728" t="s">
        <v>8318</v>
      </c>
      <c r="S3728" s="11">
        <f>J3728/86400+DATE(1970,1,1)</f>
        <v>42462.140868055554</v>
      </c>
      <c r="T3728" s="11">
        <f>I3728/86400+DATE(1970,1,1)</f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19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7">
        <f>IF(L3729&gt;0,E3729/L3729,0)</f>
        <v>61.060606060606062</v>
      </c>
      <c r="Q3729" t="s">
        <v>8317</v>
      </c>
      <c r="R3729" t="s">
        <v>8318</v>
      </c>
      <c r="S3729" s="11">
        <f>J3729/86400+DATE(1970,1,1)</f>
        <v>42632.348310185189</v>
      </c>
      <c r="T3729" s="11">
        <f>I3729/86400+DATE(1970,1,1)</f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19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7">
        <f>IF(L3730&gt;0,E3730/L3730,0)</f>
        <v>60.064516129032256</v>
      </c>
      <c r="Q3730" t="s">
        <v>8317</v>
      </c>
      <c r="R3730" t="s">
        <v>8318</v>
      </c>
      <c r="S3730" s="11">
        <f>J3730/86400+DATE(1970,1,1)</f>
        <v>42205.171018518522</v>
      </c>
      <c r="T3730" s="11">
        <f>I3730/86400+DATE(1970,1,1)</f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19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7">
        <f>IF(L3731&gt;0,E3731/L3731,0)</f>
        <v>72.400000000000006</v>
      </c>
      <c r="Q3731" t="s">
        <v>8317</v>
      </c>
      <c r="R3731" t="s">
        <v>8318</v>
      </c>
      <c r="S3731" s="11">
        <f>J3731/86400+DATE(1970,1,1)</f>
        <v>42041.205000000002</v>
      </c>
      <c r="T3731" s="11">
        <f>I3731/86400+DATE(1970,1,1)</f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19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7">
        <f>IF(L3732&gt;0,E3732/L3732,0)</f>
        <v>100</v>
      </c>
      <c r="Q3732" t="s">
        <v>8317</v>
      </c>
      <c r="R3732" t="s">
        <v>8318</v>
      </c>
      <c r="S3732" s="11">
        <f>J3732/86400+DATE(1970,1,1)</f>
        <v>42203.677766203706</v>
      </c>
      <c r="T3732" s="11">
        <f>I3732/86400+DATE(1970,1,1)</f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19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7">
        <f>IF(L3733&gt;0,E3733/L3733,0)</f>
        <v>51.666666666666664</v>
      </c>
      <c r="Q3733" t="s">
        <v>8317</v>
      </c>
      <c r="R3733" t="s">
        <v>8318</v>
      </c>
      <c r="S3733" s="11">
        <f>J3733/86400+DATE(1970,1,1)</f>
        <v>41983.752847222218</v>
      </c>
      <c r="T3733" s="11">
        <f>I3733/86400+DATE(1970,1,1)</f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19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7">
        <f>IF(L3734&gt;0,E3734/L3734,0)</f>
        <v>32.75</v>
      </c>
      <c r="Q3734" t="s">
        <v>8317</v>
      </c>
      <c r="R3734" t="s">
        <v>8318</v>
      </c>
      <c r="S3734" s="11">
        <f>J3734/86400+DATE(1970,1,1)</f>
        <v>41968.677465277782</v>
      </c>
      <c r="T3734" s="11">
        <f>I3734/86400+DATE(1970,1,1)</f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19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7">
        <f>IF(L3735&gt;0,E3735/L3735,0)</f>
        <v>0</v>
      </c>
      <c r="Q3735" t="s">
        <v>8317</v>
      </c>
      <c r="R3735" t="s">
        <v>8318</v>
      </c>
      <c r="S3735" s="11">
        <f>J3735/86400+DATE(1970,1,1)</f>
        <v>42103.024398148147</v>
      </c>
      <c r="T3735" s="11">
        <f>I3735/86400+DATE(1970,1,1)</f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19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7">
        <f>IF(L3736&gt;0,E3736/L3736,0)</f>
        <v>61</v>
      </c>
      <c r="Q3736" t="s">
        <v>8317</v>
      </c>
      <c r="R3736" t="s">
        <v>8318</v>
      </c>
      <c r="S3736" s="11">
        <f>J3736/86400+DATE(1970,1,1)</f>
        <v>42089.901574074072</v>
      </c>
      <c r="T3736" s="11">
        <f>I3736/86400+DATE(1970,1,1)</f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19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7">
        <f>IF(L3737&gt;0,E3737/L3737,0)</f>
        <v>10</v>
      </c>
      <c r="Q3737" t="s">
        <v>8317</v>
      </c>
      <c r="R3737" t="s">
        <v>8318</v>
      </c>
      <c r="S3737" s="11">
        <f>J3737/86400+DATE(1970,1,1)</f>
        <v>42122.693159722221</v>
      </c>
      <c r="T3737" s="11">
        <f>I3737/86400+DATE(1970,1,1)</f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19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7">
        <f>IF(L3738&gt;0,E3738/L3738,0)</f>
        <v>10</v>
      </c>
      <c r="Q3738" t="s">
        <v>8317</v>
      </c>
      <c r="R3738" t="s">
        <v>8318</v>
      </c>
      <c r="S3738" s="11">
        <f>J3738/86400+DATE(1970,1,1)</f>
        <v>42048.711724537032</v>
      </c>
      <c r="T3738" s="11">
        <f>I3738/86400+DATE(1970,1,1)</f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19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7">
        <f>IF(L3739&gt;0,E3739/L3739,0)</f>
        <v>37.5</v>
      </c>
      <c r="Q3739" t="s">
        <v>8317</v>
      </c>
      <c r="R3739" t="s">
        <v>8318</v>
      </c>
      <c r="S3739" s="11">
        <f>J3739/86400+DATE(1970,1,1)</f>
        <v>42297.691006944442</v>
      </c>
      <c r="T3739" s="11">
        <f>I3739/86400+DATE(1970,1,1)</f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19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7">
        <f>IF(L3740&gt;0,E3740/L3740,0)</f>
        <v>45</v>
      </c>
      <c r="Q3740" t="s">
        <v>8317</v>
      </c>
      <c r="R3740" t="s">
        <v>8318</v>
      </c>
      <c r="S3740" s="11">
        <f>J3740/86400+DATE(1970,1,1)</f>
        <v>41813.938715277778</v>
      </c>
      <c r="T3740" s="11">
        <f>I3740/86400+DATE(1970,1,1)</f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19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7">
        <f>IF(L3741&gt;0,E3741/L3741,0)</f>
        <v>100.625</v>
      </c>
      <c r="Q3741" t="s">
        <v>8317</v>
      </c>
      <c r="R3741" t="s">
        <v>8318</v>
      </c>
      <c r="S3741" s="11">
        <f>J3741/86400+DATE(1970,1,1)</f>
        <v>42548.449861111112</v>
      </c>
      <c r="T3741" s="11">
        <f>I3741/86400+DATE(1970,1,1)</f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19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7">
        <f>IF(L3742&gt;0,E3742/L3742,0)</f>
        <v>25.571428571428573</v>
      </c>
      <c r="Q3742" t="s">
        <v>8317</v>
      </c>
      <c r="R3742" t="s">
        <v>8318</v>
      </c>
      <c r="S3742" s="11">
        <f>J3742/86400+DATE(1970,1,1)</f>
        <v>41833.089756944442</v>
      </c>
      <c r="T3742" s="11">
        <f>I3742/86400+DATE(1970,1,1)</f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19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7">
        <f>IF(L3743&gt;0,E3743/L3743,0)</f>
        <v>0</v>
      </c>
      <c r="Q3743" t="s">
        <v>8317</v>
      </c>
      <c r="R3743" t="s">
        <v>8318</v>
      </c>
      <c r="S3743" s="11">
        <f>J3743/86400+DATE(1970,1,1)</f>
        <v>42325.920717592591</v>
      </c>
      <c r="T3743" s="11">
        <f>I3743/86400+DATE(1970,1,1)</f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19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7">
        <f>IF(L3744&gt;0,E3744/L3744,0)</f>
        <v>25</v>
      </c>
      <c r="Q3744" t="s">
        <v>8317</v>
      </c>
      <c r="R3744" t="s">
        <v>8318</v>
      </c>
      <c r="S3744" s="11">
        <f>J3744/86400+DATE(1970,1,1)</f>
        <v>41858.214629629627</v>
      </c>
      <c r="T3744" s="11">
        <f>I3744/86400+DATE(1970,1,1)</f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19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7">
        <f>IF(L3745&gt;0,E3745/L3745,0)</f>
        <v>0</v>
      </c>
      <c r="Q3745" t="s">
        <v>8317</v>
      </c>
      <c r="R3745" t="s">
        <v>8318</v>
      </c>
      <c r="S3745" s="11">
        <f>J3745/86400+DATE(1970,1,1)</f>
        <v>41793.710231481484</v>
      </c>
      <c r="T3745" s="11">
        <f>I3745/86400+DATE(1970,1,1)</f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19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7">
        <f>IF(L3746&gt;0,E3746/L3746,0)</f>
        <v>0</v>
      </c>
      <c r="Q3746" t="s">
        <v>8317</v>
      </c>
      <c r="R3746" t="s">
        <v>8318</v>
      </c>
      <c r="S3746" s="11">
        <f>J3746/86400+DATE(1970,1,1)</f>
        <v>41793.814259259263</v>
      </c>
      <c r="T3746" s="11">
        <f>I3746/86400+DATE(1970,1,1)</f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19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7">
        <f>IF(L3747&gt;0,E3747/L3747,0)</f>
        <v>10</v>
      </c>
      <c r="Q3747" t="s">
        <v>8317</v>
      </c>
      <c r="R3747" t="s">
        <v>8318</v>
      </c>
      <c r="S3747" s="11">
        <f>J3747/86400+DATE(1970,1,1)</f>
        <v>41831.697939814811</v>
      </c>
      <c r="T3747" s="11">
        <f>I3747/86400+DATE(1970,1,1)</f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19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7">
        <f>IF(L3748&gt;0,E3748/L3748,0)</f>
        <v>202</v>
      </c>
      <c r="Q3748" t="s">
        <v>8317</v>
      </c>
      <c r="R3748" t="s">
        <v>8318</v>
      </c>
      <c r="S3748" s="11">
        <f>J3748/86400+DATE(1970,1,1)</f>
        <v>42621.389340277776</v>
      </c>
      <c r="T3748" s="11">
        <f>I3748/86400+DATE(1970,1,1)</f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19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7">
        <f>IF(L3749&gt;0,E3749/L3749,0)</f>
        <v>25</v>
      </c>
      <c r="Q3749" t="s">
        <v>8317</v>
      </c>
      <c r="R3749" t="s">
        <v>8318</v>
      </c>
      <c r="S3749" s="11">
        <f>J3749/86400+DATE(1970,1,1)</f>
        <v>42164.299722222218</v>
      </c>
      <c r="T3749" s="11">
        <f>I3749/86400+DATE(1970,1,1)</f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19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7">
        <f>IF(L3750&gt;0,E3750/L3750,0)</f>
        <v>99.538461538461533</v>
      </c>
      <c r="Q3750" t="s">
        <v>8317</v>
      </c>
      <c r="R3750" t="s">
        <v>8359</v>
      </c>
      <c r="S3750" s="11">
        <f>J3750/86400+DATE(1970,1,1)</f>
        <v>42395.706435185188</v>
      </c>
      <c r="T3750" s="11">
        <f>I3750/86400+DATE(1970,1,1)</f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19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7">
        <f>IF(L3751&gt;0,E3751/L3751,0)</f>
        <v>75</v>
      </c>
      <c r="Q3751" t="s">
        <v>8317</v>
      </c>
      <c r="R3751" t="s">
        <v>8359</v>
      </c>
      <c r="S3751" s="11">
        <f>J3751/86400+DATE(1970,1,1)</f>
        <v>42458.127175925925</v>
      </c>
      <c r="T3751" s="11">
        <f>I3751/86400+DATE(1970,1,1)</f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19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7">
        <f>IF(L3752&gt;0,E3752/L3752,0)</f>
        <v>215.25</v>
      </c>
      <c r="Q3752" t="s">
        <v>8317</v>
      </c>
      <c r="R3752" t="s">
        <v>8359</v>
      </c>
      <c r="S3752" s="11">
        <f>J3752/86400+DATE(1970,1,1)</f>
        <v>42016.981574074074</v>
      </c>
      <c r="T3752" s="11">
        <f>I3752/86400+DATE(1970,1,1)</f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19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7">
        <f>IF(L3753&gt;0,E3753/L3753,0)</f>
        <v>120.54545454545455</v>
      </c>
      <c r="Q3753" t="s">
        <v>8317</v>
      </c>
      <c r="R3753" t="s">
        <v>8359</v>
      </c>
      <c r="S3753" s="11">
        <f>J3753/86400+DATE(1970,1,1)</f>
        <v>42403.035567129627</v>
      </c>
      <c r="T3753" s="11">
        <f>I3753/86400+DATE(1970,1,1)</f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19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7">
        <f>IF(L3754&gt;0,E3754/L3754,0)</f>
        <v>37.666666666666664</v>
      </c>
      <c r="Q3754" t="s">
        <v>8317</v>
      </c>
      <c r="R3754" t="s">
        <v>8359</v>
      </c>
      <c r="S3754" s="11">
        <f>J3754/86400+DATE(1970,1,1)</f>
        <v>42619.802488425921</v>
      </c>
      <c r="T3754" s="11">
        <f>I3754/86400+DATE(1970,1,1)</f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19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7">
        <f>IF(L3755&gt;0,E3755/L3755,0)</f>
        <v>172.23333333333332</v>
      </c>
      <c r="Q3755" t="s">
        <v>8317</v>
      </c>
      <c r="R3755" t="s">
        <v>8359</v>
      </c>
      <c r="S3755" s="11">
        <f>J3755/86400+DATE(1970,1,1)</f>
        <v>42128.824074074073</v>
      </c>
      <c r="T3755" s="11">
        <f>I3755/86400+DATE(1970,1,1)</f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19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7">
        <f>IF(L3756&gt;0,E3756/L3756,0)</f>
        <v>111.11111111111111</v>
      </c>
      <c r="Q3756" t="s">
        <v>8317</v>
      </c>
      <c r="R3756" t="s">
        <v>8359</v>
      </c>
      <c r="S3756" s="11">
        <f>J3756/86400+DATE(1970,1,1)</f>
        <v>41808.881215277775</v>
      </c>
      <c r="T3756" s="11">
        <f>I3756/86400+DATE(1970,1,1)</f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19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7">
        <f>IF(L3757&gt;0,E3757/L3757,0)</f>
        <v>25.464285714285715</v>
      </c>
      <c r="Q3757" t="s">
        <v>8317</v>
      </c>
      <c r="R3757" t="s">
        <v>8359</v>
      </c>
      <c r="S3757" s="11">
        <f>J3757/86400+DATE(1970,1,1)</f>
        <v>42445.866979166662</v>
      </c>
      <c r="T3757" s="11">
        <f>I3757/86400+DATE(1970,1,1)</f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19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7">
        <f>IF(L3758&gt;0,E3758/L3758,0)</f>
        <v>267.64705882352939</v>
      </c>
      <c r="Q3758" t="s">
        <v>8317</v>
      </c>
      <c r="R3758" t="s">
        <v>8359</v>
      </c>
      <c r="S3758" s="11">
        <f>J3758/86400+DATE(1970,1,1)</f>
        <v>41771.814791666664</v>
      </c>
      <c r="T3758" s="11">
        <f>I3758/86400+DATE(1970,1,1)</f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19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7">
        <f>IF(L3759&gt;0,E3759/L3759,0)</f>
        <v>75.959999999999994</v>
      </c>
      <c r="Q3759" t="s">
        <v>8317</v>
      </c>
      <c r="R3759" t="s">
        <v>8359</v>
      </c>
      <c r="S3759" s="11">
        <f>J3759/86400+DATE(1970,1,1)</f>
        <v>41954.850868055553</v>
      </c>
      <c r="T3759" s="11">
        <f>I3759/86400+DATE(1970,1,1)</f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19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7">
        <f>IF(L3760&gt;0,E3760/L3760,0)</f>
        <v>59.03846153846154</v>
      </c>
      <c r="Q3760" t="s">
        <v>8317</v>
      </c>
      <c r="R3760" t="s">
        <v>8359</v>
      </c>
      <c r="S3760" s="11">
        <f>J3760/86400+DATE(1970,1,1)</f>
        <v>41747.471504629633</v>
      </c>
      <c r="T3760" s="11">
        <f>I3760/86400+DATE(1970,1,1)</f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19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7">
        <f>IF(L3761&gt;0,E3761/L3761,0)</f>
        <v>50.111022727272733</v>
      </c>
      <c r="Q3761" t="s">
        <v>8317</v>
      </c>
      <c r="R3761" t="s">
        <v>8359</v>
      </c>
      <c r="S3761" s="11">
        <f>J3761/86400+DATE(1970,1,1)</f>
        <v>42182.108252314814</v>
      </c>
      <c r="T3761" s="11">
        <f>I3761/86400+DATE(1970,1,1)</f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19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7">
        <f>IF(L3762&gt;0,E3762/L3762,0)</f>
        <v>55.502967032967035</v>
      </c>
      <c r="Q3762" t="s">
        <v>8317</v>
      </c>
      <c r="R3762" t="s">
        <v>8359</v>
      </c>
      <c r="S3762" s="11">
        <f>J3762/86400+DATE(1970,1,1)</f>
        <v>41739.525300925925</v>
      </c>
      <c r="T3762" s="11">
        <f>I3762/86400+DATE(1970,1,1)</f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19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7">
        <f>IF(L3763&gt;0,E3763/L3763,0)</f>
        <v>166.66666666666666</v>
      </c>
      <c r="Q3763" t="s">
        <v>8317</v>
      </c>
      <c r="R3763" t="s">
        <v>8359</v>
      </c>
      <c r="S3763" s="11">
        <f>J3763/86400+DATE(1970,1,1)</f>
        <v>42173.466863425929</v>
      </c>
      <c r="T3763" s="11">
        <f>I3763/86400+DATE(1970,1,1)</f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19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7">
        <f>IF(L3764&gt;0,E3764/L3764,0)</f>
        <v>47.428571428571431</v>
      </c>
      <c r="Q3764" t="s">
        <v>8317</v>
      </c>
      <c r="R3764" t="s">
        <v>8359</v>
      </c>
      <c r="S3764" s="11">
        <f>J3764/86400+DATE(1970,1,1)</f>
        <v>42193.813530092593</v>
      </c>
      <c r="T3764" s="11">
        <f>I3764/86400+DATE(1970,1,1)</f>
        <v>42218.813530092593</v>
      </c>
    </row>
    <row r="3765" spans="1:20" ht="45" x14ac:dyDescent="0.25">
      <c r="A3765">
        <v>3763</v>
      </c>
      <c r="B3765" s="1" t="s">
        <v>3760</v>
      </c>
      <c r="C3765" s="1" t="s">
        <v>7873</v>
      </c>
      <c r="D3765" s="19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7">
        <f>IF(L3765&gt;0,E3765/L3765,0)</f>
        <v>64.935064935064929</v>
      </c>
      <c r="Q3765" t="s">
        <v>8317</v>
      </c>
      <c r="R3765" t="s">
        <v>8359</v>
      </c>
      <c r="S3765" s="11">
        <f>J3765/86400+DATE(1970,1,1)</f>
        <v>42065.750300925924</v>
      </c>
      <c r="T3765" s="11">
        <f>I3765/86400+DATE(1970,1,1)</f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19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7">
        <f>IF(L3766&gt;0,E3766/L3766,0)</f>
        <v>55.555555555555557</v>
      </c>
      <c r="Q3766" t="s">
        <v>8317</v>
      </c>
      <c r="R3766" t="s">
        <v>8359</v>
      </c>
      <c r="S3766" s="11">
        <f>J3766/86400+DATE(1970,1,1)</f>
        <v>42499.842962962968</v>
      </c>
      <c r="T3766" s="11">
        <f>I3766/86400+DATE(1970,1,1)</f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19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7">
        <f>IF(L3767&gt;0,E3767/L3767,0)</f>
        <v>74.224299065420567</v>
      </c>
      <c r="Q3767" t="s">
        <v>8317</v>
      </c>
      <c r="R3767" t="s">
        <v>8359</v>
      </c>
      <c r="S3767" s="11">
        <f>J3767/86400+DATE(1970,1,1)</f>
        <v>41820.776412037041</v>
      </c>
      <c r="T3767" s="11">
        <f>I3767/86400+DATE(1970,1,1)</f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19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7">
        <f>IF(L3768&gt;0,E3768/L3768,0)</f>
        <v>106.9271875</v>
      </c>
      <c r="Q3768" t="s">
        <v>8317</v>
      </c>
      <c r="R3768" t="s">
        <v>8359</v>
      </c>
      <c r="S3768" s="11">
        <f>J3768/86400+DATE(1970,1,1)</f>
        <v>41788.167187500003</v>
      </c>
      <c r="T3768" s="11">
        <f>I3768/86400+DATE(1970,1,1)</f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19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7">
        <f>IF(L3769&gt;0,E3769/L3769,0)</f>
        <v>41.696428571428569</v>
      </c>
      <c r="Q3769" t="s">
        <v>8317</v>
      </c>
      <c r="R3769" t="s">
        <v>8359</v>
      </c>
      <c r="S3769" s="11">
        <f>J3769/86400+DATE(1970,1,1)</f>
        <v>42050.019641203704</v>
      </c>
      <c r="T3769" s="11">
        <f>I3769/86400+DATE(1970,1,1)</f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19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7">
        <f>IF(L3770&gt;0,E3770/L3770,0)</f>
        <v>74.243275862068955</v>
      </c>
      <c r="Q3770" t="s">
        <v>8317</v>
      </c>
      <c r="R3770" t="s">
        <v>8359</v>
      </c>
      <c r="S3770" s="11">
        <f>J3770/86400+DATE(1970,1,1)</f>
        <v>41772.727893518517</v>
      </c>
      <c r="T3770" s="11">
        <f>I3770/86400+DATE(1970,1,1)</f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19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7">
        <f>IF(L3771&gt;0,E3771/L3771,0)</f>
        <v>73.333333333333329</v>
      </c>
      <c r="Q3771" t="s">
        <v>8317</v>
      </c>
      <c r="R3771" t="s">
        <v>8359</v>
      </c>
      <c r="S3771" s="11">
        <f>J3771/86400+DATE(1970,1,1)</f>
        <v>42445.598136574074</v>
      </c>
      <c r="T3771" s="11">
        <f>I3771/86400+DATE(1970,1,1)</f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19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7">
        <f>IF(L3772&gt;0,E3772/L3772,0)</f>
        <v>100</v>
      </c>
      <c r="Q3772" t="s">
        <v>8317</v>
      </c>
      <c r="R3772" t="s">
        <v>8359</v>
      </c>
      <c r="S3772" s="11">
        <f>J3772/86400+DATE(1970,1,1)</f>
        <v>42138.930671296301</v>
      </c>
      <c r="T3772" s="11">
        <f>I3772/86400+DATE(1970,1,1)</f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19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7">
        <f>IF(L3773&gt;0,E3773/L3773,0)</f>
        <v>38.421052631578945</v>
      </c>
      <c r="Q3773" t="s">
        <v>8317</v>
      </c>
      <c r="R3773" t="s">
        <v>8359</v>
      </c>
      <c r="S3773" s="11">
        <f>J3773/86400+DATE(1970,1,1)</f>
        <v>42493.857083333336</v>
      </c>
      <c r="T3773" s="11">
        <f>I3773/86400+DATE(1970,1,1)</f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19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7">
        <f>IF(L3774&gt;0,E3774/L3774,0)</f>
        <v>166.96969696969697</v>
      </c>
      <c r="Q3774" t="s">
        <v>8317</v>
      </c>
      <c r="R3774" t="s">
        <v>8359</v>
      </c>
      <c r="S3774" s="11">
        <f>J3774/86400+DATE(1970,1,1)</f>
        <v>42682.616967592592</v>
      </c>
      <c r="T3774" s="11">
        <f>I3774/86400+DATE(1970,1,1)</f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19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7">
        <f>IF(L3775&gt;0,E3775/L3775,0)</f>
        <v>94.912280701754383</v>
      </c>
      <c r="Q3775" t="s">
        <v>8317</v>
      </c>
      <c r="R3775" t="s">
        <v>8359</v>
      </c>
      <c r="S3775" s="11">
        <f>J3775/86400+DATE(1970,1,1)</f>
        <v>42656.005173611113</v>
      </c>
      <c r="T3775" s="11">
        <f>I3775/86400+DATE(1970,1,1)</f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19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7">
        <f>IF(L3776&gt;0,E3776/L3776,0)</f>
        <v>100</v>
      </c>
      <c r="Q3776" t="s">
        <v>8317</v>
      </c>
      <c r="R3776" t="s">
        <v>8359</v>
      </c>
      <c r="S3776" s="11">
        <f>J3776/86400+DATE(1970,1,1)</f>
        <v>42087.792303240742</v>
      </c>
      <c r="T3776" s="11">
        <f>I3776/86400+DATE(1970,1,1)</f>
        <v>42103.792303240742</v>
      </c>
    </row>
    <row r="3777" spans="1:20" ht="60" x14ac:dyDescent="0.25">
      <c r="A3777">
        <v>3775</v>
      </c>
      <c r="B3777" s="1" t="s">
        <v>3772</v>
      </c>
      <c r="C3777" s="1" t="s">
        <v>7885</v>
      </c>
      <c r="D3777" s="19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7">
        <f>IF(L3777&gt;0,E3777/L3777,0)</f>
        <v>143.21428571428572</v>
      </c>
      <c r="Q3777" t="s">
        <v>8317</v>
      </c>
      <c r="R3777" t="s">
        <v>8359</v>
      </c>
      <c r="S3777" s="11">
        <f>J3777/86400+DATE(1970,1,1)</f>
        <v>42075.942627314813</v>
      </c>
      <c r="T3777" s="11">
        <f>I3777/86400+DATE(1970,1,1)</f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19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7">
        <f>IF(L3778&gt;0,E3778/L3778,0)</f>
        <v>90.819148936170208</v>
      </c>
      <c r="Q3778" t="s">
        <v>8317</v>
      </c>
      <c r="R3778" t="s">
        <v>8359</v>
      </c>
      <c r="S3778" s="11">
        <f>J3778/86400+DATE(1970,1,1)</f>
        <v>41814.367800925924</v>
      </c>
      <c r="T3778" s="11">
        <f>I3778/86400+DATE(1970,1,1)</f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19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7">
        <f>IF(L3779&gt;0,E3779/L3779,0)</f>
        <v>48.542372881355931</v>
      </c>
      <c r="Q3779" t="s">
        <v>8317</v>
      </c>
      <c r="R3779" t="s">
        <v>8359</v>
      </c>
      <c r="S3779" s="11">
        <f>J3779/86400+DATE(1970,1,1)</f>
        <v>41887.111354166671</v>
      </c>
      <c r="T3779" s="11">
        <f>I3779/86400+DATE(1970,1,1)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19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7">
        <f>IF(L3780&gt;0,E3780/L3780,0)</f>
        <v>70.027777777777771</v>
      </c>
      <c r="Q3780" t="s">
        <v>8317</v>
      </c>
      <c r="R3780" t="s">
        <v>8359</v>
      </c>
      <c r="S3780" s="11">
        <f>J3780/86400+DATE(1970,1,1)</f>
        <v>41989.819212962961</v>
      </c>
      <c r="T3780" s="11">
        <f>I3780/86400+DATE(1970,1,1)</f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19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7">
        <f>IF(L3781&gt;0,E3781/L3781,0)</f>
        <v>135.62608695652173</v>
      </c>
      <c r="Q3781" t="s">
        <v>8317</v>
      </c>
      <c r="R3781" t="s">
        <v>8359</v>
      </c>
      <c r="S3781" s="11">
        <f>J3781/86400+DATE(1970,1,1)</f>
        <v>42425.735416666663</v>
      </c>
      <c r="T3781" s="11">
        <f>I3781/86400+DATE(1970,1,1)</f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19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7">
        <f>IF(L3782&gt;0,E3782/L3782,0)</f>
        <v>100</v>
      </c>
      <c r="Q3782" t="s">
        <v>8317</v>
      </c>
      <c r="R3782" t="s">
        <v>8359</v>
      </c>
      <c r="S3782" s="11">
        <f>J3782/86400+DATE(1970,1,1)</f>
        <v>42166.219733796301</v>
      </c>
      <c r="T3782" s="11">
        <f>I3782/86400+DATE(1970,1,1)</f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19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7">
        <f>IF(L3783&gt;0,E3783/L3783,0)</f>
        <v>94.90384615384616</v>
      </c>
      <c r="Q3783" t="s">
        <v>8317</v>
      </c>
      <c r="R3783" t="s">
        <v>8359</v>
      </c>
      <c r="S3783" s="11">
        <f>J3783/86400+DATE(1970,1,1)</f>
        <v>41865.882928240739</v>
      </c>
      <c r="T3783" s="11">
        <f>I3783/86400+DATE(1970,1,1)</f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19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7">
        <f>IF(L3784&gt;0,E3784/L3784,0)</f>
        <v>75.370370370370367</v>
      </c>
      <c r="Q3784" t="s">
        <v>8317</v>
      </c>
      <c r="R3784" t="s">
        <v>8359</v>
      </c>
      <c r="S3784" s="11">
        <f>J3784/86400+DATE(1970,1,1)</f>
        <v>42546.862233796295</v>
      </c>
      <c r="T3784" s="11">
        <f>I3784/86400+DATE(1970,1,1)</f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19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7">
        <f>IF(L3785&gt;0,E3785/L3785,0)</f>
        <v>64.458333333333329</v>
      </c>
      <c r="Q3785" t="s">
        <v>8317</v>
      </c>
      <c r="R3785" t="s">
        <v>8359</v>
      </c>
      <c r="S3785" s="11">
        <f>J3785/86400+DATE(1970,1,1)</f>
        <v>42420.140277777777</v>
      </c>
      <c r="T3785" s="11">
        <f>I3785/86400+DATE(1970,1,1)</f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19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7">
        <f>IF(L3786&gt;0,E3786/L3786,0)</f>
        <v>115</v>
      </c>
      <c r="Q3786" t="s">
        <v>8317</v>
      </c>
      <c r="R3786" t="s">
        <v>8359</v>
      </c>
      <c r="S3786" s="11">
        <f>J3786/86400+DATE(1970,1,1)</f>
        <v>42531.980694444443</v>
      </c>
      <c r="T3786" s="11">
        <f>I3786/86400+DATE(1970,1,1)</f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19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7">
        <f>IF(L3787&gt;0,E3787/L3787,0)</f>
        <v>100.5</v>
      </c>
      <c r="Q3787" t="s">
        <v>8317</v>
      </c>
      <c r="R3787" t="s">
        <v>8359</v>
      </c>
      <c r="S3787" s="11">
        <f>J3787/86400+DATE(1970,1,1)</f>
        <v>42548.63853009259</v>
      </c>
      <c r="T3787" s="11">
        <f>I3787/86400+DATE(1970,1,1)</f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19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7">
        <f>IF(L3788&gt;0,E3788/L3788,0)</f>
        <v>93.774647887323937</v>
      </c>
      <c r="Q3788" t="s">
        <v>8317</v>
      </c>
      <c r="R3788" t="s">
        <v>8359</v>
      </c>
      <c r="S3788" s="11">
        <f>J3788/86400+DATE(1970,1,1)</f>
        <v>42487.037905092591</v>
      </c>
      <c r="T3788" s="11">
        <f>I3788/86400+DATE(1970,1,1)</f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19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7">
        <f>IF(L3789&gt;0,E3789/L3789,0)</f>
        <v>35.1</v>
      </c>
      <c r="Q3789" t="s">
        <v>8317</v>
      </c>
      <c r="R3789" t="s">
        <v>8359</v>
      </c>
      <c r="S3789" s="11">
        <f>J3789/86400+DATE(1970,1,1)</f>
        <v>42167.534791666665</v>
      </c>
      <c r="T3789" s="11">
        <f>I3789/86400+DATE(1970,1,1)</f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19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7">
        <f>IF(L3790&gt;0,E3790/L3790,0)</f>
        <v>500</v>
      </c>
      <c r="Q3790" t="s">
        <v>8317</v>
      </c>
      <c r="R3790" t="s">
        <v>8359</v>
      </c>
      <c r="S3790" s="11">
        <f>J3790/86400+DATE(1970,1,1)</f>
        <v>42333.695821759262</v>
      </c>
      <c r="T3790" s="11">
        <f>I3790/86400+DATE(1970,1,1)</f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19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7">
        <f>IF(L3791&gt;0,E3791/L3791,0)</f>
        <v>29</v>
      </c>
      <c r="Q3791" t="s">
        <v>8317</v>
      </c>
      <c r="R3791" t="s">
        <v>8359</v>
      </c>
      <c r="S3791" s="11">
        <f>J3791/86400+DATE(1970,1,1)</f>
        <v>42138.798819444448</v>
      </c>
      <c r="T3791" s="11">
        <f>I3791/86400+DATE(1970,1,1)</f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19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7">
        <f>IF(L3792&gt;0,E3792/L3792,0)</f>
        <v>0</v>
      </c>
      <c r="Q3792" t="s">
        <v>8317</v>
      </c>
      <c r="R3792" t="s">
        <v>8359</v>
      </c>
      <c r="S3792" s="11">
        <f>J3792/86400+DATE(1970,1,1)</f>
        <v>42666.666932870372</v>
      </c>
      <c r="T3792" s="11">
        <f>I3792/86400+DATE(1970,1,1)</f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19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7">
        <f>IF(L3793&gt;0,E3793/L3793,0)</f>
        <v>0</v>
      </c>
      <c r="Q3793" t="s">
        <v>8317</v>
      </c>
      <c r="R3793" t="s">
        <v>8359</v>
      </c>
      <c r="S3793" s="11">
        <f>J3793/86400+DATE(1970,1,1)</f>
        <v>41766.692037037035</v>
      </c>
      <c r="T3793" s="11">
        <f>I3793/86400+DATE(1970,1,1)</f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19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7">
        <f>IF(L3794&gt;0,E3794/L3794,0)</f>
        <v>17.5</v>
      </c>
      <c r="Q3794" t="s">
        <v>8317</v>
      </c>
      <c r="R3794" t="s">
        <v>8359</v>
      </c>
      <c r="S3794" s="11">
        <f>J3794/86400+DATE(1970,1,1)</f>
        <v>42170.447013888886</v>
      </c>
      <c r="T3794" s="11">
        <f>I3794/86400+DATE(1970,1,1)</f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19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7">
        <f>IF(L3795&gt;0,E3795/L3795,0)</f>
        <v>174</v>
      </c>
      <c r="Q3795" t="s">
        <v>8317</v>
      </c>
      <c r="R3795" t="s">
        <v>8359</v>
      </c>
      <c r="S3795" s="11">
        <f>J3795/86400+DATE(1970,1,1)</f>
        <v>41968.938993055555</v>
      </c>
      <c r="T3795" s="11">
        <f>I3795/86400+DATE(1970,1,1)</f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19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7">
        <f>IF(L3796&gt;0,E3796/L3796,0)</f>
        <v>50</v>
      </c>
      <c r="Q3796" t="s">
        <v>8317</v>
      </c>
      <c r="R3796" t="s">
        <v>8359</v>
      </c>
      <c r="S3796" s="11">
        <f>J3796/86400+DATE(1970,1,1)</f>
        <v>42132.58048611111</v>
      </c>
      <c r="T3796" s="11">
        <f>I3796/86400+DATE(1970,1,1)</f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19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7">
        <f>IF(L3797&gt;0,E3797/L3797,0)</f>
        <v>5</v>
      </c>
      <c r="Q3797" t="s">
        <v>8317</v>
      </c>
      <c r="R3797" t="s">
        <v>8359</v>
      </c>
      <c r="S3797" s="11">
        <f>J3797/86400+DATE(1970,1,1)</f>
        <v>42201.436226851853</v>
      </c>
      <c r="T3797" s="11">
        <f>I3797/86400+DATE(1970,1,1)</f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19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7">
        <f>IF(L3798&gt;0,E3798/L3798,0)</f>
        <v>1</v>
      </c>
      <c r="Q3798" t="s">
        <v>8317</v>
      </c>
      <c r="R3798" t="s">
        <v>8359</v>
      </c>
      <c r="S3798" s="11">
        <f>J3798/86400+DATE(1970,1,1)</f>
        <v>42689.029583333337</v>
      </c>
      <c r="T3798" s="11">
        <f>I3798/86400+DATE(1970,1,1)</f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19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7">
        <f>IF(L3799&gt;0,E3799/L3799,0)</f>
        <v>145.40540540540542</v>
      </c>
      <c r="Q3799" t="s">
        <v>8317</v>
      </c>
      <c r="R3799" t="s">
        <v>8359</v>
      </c>
      <c r="S3799" s="11">
        <f>J3799/86400+DATE(1970,1,1)</f>
        <v>42084.881539351853</v>
      </c>
      <c r="T3799" s="11">
        <f>I3799/86400+DATE(1970,1,1)</f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19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7">
        <f>IF(L3800&gt;0,E3800/L3800,0)</f>
        <v>205</v>
      </c>
      <c r="Q3800" t="s">
        <v>8317</v>
      </c>
      <c r="R3800" t="s">
        <v>8359</v>
      </c>
      <c r="S3800" s="11">
        <f>J3800/86400+DATE(1970,1,1)</f>
        <v>41831.722777777773</v>
      </c>
      <c r="T3800" s="11">
        <f>I3800/86400+DATE(1970,1,1)</f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19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7">
        <f>IF(L3801&gt;0,E3801/L3801,0)</f>
        <v>100.5</v>
      </c>
      <c r="Q3801" t="s">
        <v>8317</v>
      </c>
      <c r="R3801" t="s">
        <v>8359</v>
      </c>
      <c r="S3801" s="11">
        <f>J3801/86400+DATE(1970,1,1)</f>
        <v>42410.93105324074</v>
      </c>
      <c r="T3801" s="11">
        <f>I3801/86400+DATE(1970,1,1)</f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19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7">
        <f>IF(L3802&gt;0,E3802/L3802,0)</f>
        <v>55.0625</v>
      </c>
      <c r="Q3802" t="s">
        <v>8317</v>
      </c>
      <c r="R3802" t="s">
        <v>8359</v>
      </c>
      <c r="S3802" s="11">
        <f>J3802/86400+DATE(1970,1,1)</f>
        <v>41982.737071759257</v>
      </c>
      <c r="T3802" s="11">
        <f>I3802/86400+DATE(1970,1,1)</f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19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7">
        <f>IF(L3803&gt;0,E3803/L3803,0)</f>
        <v>47.333333333333336</v>
      </c>
      <c r="Q3803" t="s">
        <v>8317</v>
      </c>
      <c r="R3803" t="s">
        <v>8359</v>
      </c>
      <c r="S3803" s="11">
        <f>J3803/86400+DATE(1970,1,1)</f>
        <v>41975.676111111112</v>
      </c>
      <c r="T3803" s="11">
        <f>I3803/86400+DATE(1970,1,1)</f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19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7">
        <f>IF(L3804&gt;0,E3804/L3804,0)</f>
        <v>0</v>
      </c>
      <c r="Q3804" t="s">
        <v>8317</v>
      </c>
      <c r="R3804" t="s">
        <v>8359</v>
      </c>
      <c r="S3804" s="11">
        <f>J3804/86400+DATE(1970,1,1)</f>
        <v>42269.126226851848</v>
      </c>
      <c r="T3804" s="11">
        <f>I3804/86400+DATE(1970,1,1)</f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19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7">
        <f>IF(L3805&gt;0,E3805/L3805,0)</f>
        <v>58.95</v>
      </c>
      <c r="Q3805" t="s">
        <v>8317</v>
      </c>
      <c r="R3805" t="s">
        <v>8359</v>
      </c>
      <c r="S3805" s="11">
        <f>J3805/86400+DATE(1970,1,1)</f>
        <v>42403.971851851849</v>
      </c>
      <c r="T3805" s="11">
        <f>I3805/86400+DATE(1970,1,1)</f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19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7">
        <f>IF(L3806&gt;0,E3806/L3806,0)</f>
        <v>0</v>
      </c>
      <c r="Q3806" t="s">
        <v>8317</v>
      </c>
      <c r="R3806" t="s">
        <v>8359</v>
      </c>
      <c r="S3806" s="11">
        <f>J3806/86400+DATE(1970,1,1)</f>
        <v>42527.00953703704</v>
      </c>
      <c r="T3806" s="11">
        <f>I3806/86400+DATE(1970,1,1)</f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19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7">
        <f>IF(L3807&gt;0,E3807/L3807,0)</f>
        <v>1.5</v>
      </c>
      <c r="Q3807" t="s">
        <v>8317</v>
      </c>
      <c r="R3807" t="s">
        <v>8359</v>
      </c>
      <c r="S3807" s="11">
        <f>J3807/86400+DATE(1970,1,1)</f>
        <v>41849.887037037035</v>
      </c>
      <c r="T3807" s="11">
        <f>I3807/86400+DATE(1970,1,1)</f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19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7">
        <f>IF(L3808&gt;0,E3808/L3808,0)</f>
        <v>5</v>
      </c>
      <c r="Q3808" t="s">
        <v>8317</v>
      </c>
      <c r="R3808" t="s">
        <v>8359</v>
      </c>
      <c r="S3808" s="11">
        <f>J3808/86400+DATE(1970,1,1)</f>
        <v>41799.259039351848</v>
      </c>
      <c r="T3808" s="11">
        <f>I3808/86400+DATE(1970,1,1)</f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19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7">
        <f>IF(L3809&gt;0,E3809/L3809,0)</f>
        <v>50.555555555555557</v>
      </c>
      <c r="Q3809" t="s">
        <v>8317</v>
      </c>
      <c r="R3809" t="s">
        <v>8359</v>
      </c>
      <c r="S3809" s="11">
        <f>J3809/86400+DATE(1970,1,1)</f>
        <v>42090.909016203703</v>
      </c>
      <c r="T3809" s="11">
        <f>I3809/86400+DATE(1970,1,1)</f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19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7">
        <f>IF(L3810&gt;0,E3810/L3810,0)</f>
        <v>41.666666666666664</v>
      </c>
      <c r="Q3810" t="s">
        <v>8317</v>
      </c>
      <c r="R3810" t="s">
        <v>8318</v>
      </c>
      <c r="S3810" s="11">
        <f>J3810/86400+DATE(1970,1,1)</f>
        <v>42059.453923611116</v>
      </c>
      <c r="T3810" s="11">
        <f>I3810/86400+DATE(1970,1,1)</f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19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7">
        <f>IF(L3811&gt;0,E3811/L3811,0)</f>
        <v>53.289473684210527</v>
      </c>
      <c r="Q3811" t="s">
        <v>8317</v>
      </c>
      <c r="R3811" t="s">
        <v>8318</v>
      </c>
      <c r="S3811" s="11">
        <f>J3811/86400+DATE(1970,1,1)</f>
        <v>41800.526701388888</v>
      </c>
      <c r="T3811" s="11">
        <f>I3811/86400+DATE(1970,1,1)</f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19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7">
        <f>IF(L3812&gt;0,E3812/L3812,0)</f>
        <v>70.230769230769226</v>
      </c>
      <c r="Q3812" t="s">
        <v>8317</v>
      </c>
      <c r="R3812" t="s">
        <v>8318</v>
      </c>
      <c r="S3812" s="11">
        <f>J3812/86400+DATE(1970,1,1)</f>
        <v>42054.849050925928</v>
      </c>
      <c r="T3812" s="11">
        <f>I3812/86400+DATE(1970,1,1)</f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19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7">
        <f>IF(L3813&gt;0,E3813/L3813,0)</f>
        <v>43.421052631578945</v>
      </c>
      <c r="Q3813" t="s">
        <v>8317</v>
      </c>
      <c r="R3813" t="s">
        <v>8318</v>
      </c>
      <c r="S3813" s="11">
        <f>J3813/86400+DATE(1970,1,1)</f>
        <v>42487.62700231481</v>
      </c>
      <c r="T3813" s="11">
        <f>I3813/86400+DATE(1970,1,1)</f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19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7">
        <f>IF(L3814&gt;0,E3814/L3814,0)</f>
        <v>199.18181818181819</v>
      </c>
      <c r="Q3814" t="s">
        <v>8317</v>
      </c>
      <c r="R3814" t="s">
        <v>8318</v>
      </c>
      <c r="S3814" s="11">
        <f>J3814/86400+DATE(1970,1,1)</f>
        <v>42109.751250000001</v>
      </c>
      <c r="T3814" s="11">
        <f>I3814/86400+DATE(1970,1,1)</f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19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7">
        <f>IF(L3815&gt;0,E3815/L3815,0)</f>
        <v>78.518148148148143</v>
      </c>
      <c r="Q3815" t="s">
        <v>8317</v>
      </c>
      <c r="R3815" t="s">
        <v>8318</v>
      </c>
      <c r="S3815" s="11">
        <f>J3815/86400+DATE(1970,1,1)</f>
        <v>42497.275706018518</v>
      </c>
      <c r="T3815" s="11">
        <f>I3815/86400+DATE(1970,1,1)</f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19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7">
        <f>IF(L3816&gt;0,E3816/L3816,0)</f>
        <v>61.823529411764703</v>
      </c>
      <c r="Q3816" t="s">
        <v>8317</v>
      </c>
      <c r="R3816" t="s">
        <v>8318</v>
      </c>
      <c r="S3816" s="11">
        <f>J3816/86400+DATE(1970,1,1)</f>
        <v>42058.904074074075</v>
      </c>
      <c r="T3816" s="11">
        <f>I3816/86400+DATE(1970,1,1)</f>
        <v>42095.165972222225</v>
      </c>
    </row>
    <row r="3817" spans="1:20" ht="45" x14ac:dyDescent="0.25">
      <c r="A3817">
        <v>3815</v>
      </c>
      <c r="B3817" s="1" t="s">
        <v>3812</v>
      </c>
      <c r="C3817" s="1" t="s">
        <v>7925</v>
      </c>
      <c r="D3817" s="19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7">
        <f>IF(L3817&gt;0,E3817/L3817,0)</f>
        <v>50.000500000000002</v>
      </c>
      <c r="Q3817" t="s">
        <v>8317</v>
      </c>
      <c r="R3817" t="s">
        <v>8318</v>
      </c>
      <c r="S3817" s="11">
        <f>J3817/86400+DATE(1970,1,1)</f>
        <v>42207.259918981479</v>
      </c>
      <c r="T3817" s="11">
        <f>I3817/86400+DATE(1970,1,1)</f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19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7">
        <f>IF(L3818&gt;0,E3818/L3818,0)</f>
        <v>48.339729729729726</v>
      </c>
      <c r="Q3818" t="s">
        <v>8317</v>
      </c>
      <c r="R3818" t="s">
        <v>8318</v>
      </c>
      <c r="S3818" s="11">
        <f>J3818/86400+DATE(1970,1,1)</f>
        <v>41807.690081018518</v>
      </c>
      <c r="T3818" s="11">
        <f>I3818/86400+DATE(1970,1,1)</f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19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7">
        <f>IF(L3819&gt;0,E3819/L3819,0)</f>
        <v>107.25</v>
      </c>
      <c r="Q3819" t="s">
        <v>8317</v>
      </c>
      <c r="R3819" t="s">
        <v>8318</v>
      </c>
      <c r="S3819" s="11">
        <f>J3819/86400+DATE(1970,1,1)</f>
        <v>42284.69694444444</v>
      </c>
      <c r="T3819" s="11">
        <f>I3819/86400+DATE(1970,1,1)</f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19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7">
        <f>IF(L3820&gt;0,E3820/L3820,0)</f>
        <v>57</v>
      </c>
      <c r="Q3820" t="s">
        <v>8317</v>
      </c>
      <c r="R3820" t="s">
        <v>8318</v>
      </c>
      <c r="S3820" s="11">
        <f>J3820/86400+DATE(1970,1,1)</f>
        <v>42045.84238425926</v>
      </c>
      <c r="T3820" s="11">
        <f>I3820/86400+DATE(1970,1,1)</f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19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7">
        <f>IF(L3821&gt;0,E3821/L3821,0)</f>
        <v>40.92307692307692</v>
      </c>
      <c r="Q3821" t="s">
        <v>8317</v>
      </c>
      <c r="R3821" t="s">
        <v>8318</v>
      </c>
      <c r="S3821" s="11">
        <f>J3821/86400+DATE(1970,1,1)</f>
        <v>42184.209537037037</v>
      </c>
      <c r="T3821" s="11">
        <f>I3821/86400+DATE(1970,1,1)</f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19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7">
        <f>IF(L3822&gt;0,E3822/L3822,0)</f>
        <v>21.5</v>
      </c>
      <c r="Q3822" t="s">
        <v>8317</v>
      </c>
      <c r="R3822" t="s">
        <v>8318</v>
      </c>
      <c r="S3822" s="11">
        <f>J3822/86400+DATE(1970,1,1)</f>
        <v>42160.651817129634</v>
      </c>
      <c r="T3822" s="11">
        <f>I3822/86400+DATE(1970,1,1)</f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19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7">
        <f>IF(L3823&gt;0,E3823/L3823,0)</f>
        <v>79.543478260869563</v>
      </c>
      <c r="Q3823" t="s">
        <v>8317</v>
      </c>
      <c r="R3823" t="s">
        <v>8318</v>
      </c>
      <c r="S3823" s="11">
        <f>J3823/86400+DATE(1970,1,1)</f>
        <v>42341.180636574078</v>
      </c>
      <c r="T3823" s="11">
        <f>I3823/86400+DATE(1970,1,1)</f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19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7">
        <f>IF(L3824&gt;0,E3824/L3824,0)</f>
        <v>72.381578947368425</v>
      </c>
      <c r="Q3824" t="s">
        <v>8317</v>
      </c>
      <c r="R3824" t="s">
        <v>8318</v>
      </c>
      <c r="S3824" s="11">
        <f>J3824/86400+DATE(1970,1,1)</f>
        <v>42329.838159722218</v>
      </c>
      <c r="T3824" s="11">
        <f>I3824/86400+DATE(1970,1,1)</f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19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7">
        <f>IF(L3825&gt;0,E3825/L3825,0)</f>
        <v>64.634146341463421</v>
      </c>
      <c r="Q3825" t="s">
        <v>8317</v>
      </c>
      <c r="R3825" t="s">
        <v>8318</v>
      </c>
      <c r="S3825" s="11">
        <f>J3825/86400+DATE(1970,1,1)</f>
        <v>42170.910231481481</v>
      </c>
      <c r="T3825" s="11">
        <f>I3825/86400+DATE(1970,1,1)</f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19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7">
        <f>IF(L3826&gt;0,E3826/L3826,0)</f>
        <v>38.571428571428569</v>
      </c>
      <c r="Q3826" t="s">
        <v>8317</v>
      </c>
      <c r="R3826" t="s">
        <v>8318</v>
      </c>
      <c r="S3826" s="11">
        <f>J3826/86400+DATE(1970,1,1)</f>
        <v>42571.626192129625</v>
      </c>
      <c r="T3826" s="11">
        <f>I3826/86400+DATE(1970,1,1)</f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19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7">
        <f>IF(L3827&gt;0,E3827/L3827,0)</f>
        <v>107.57142857142857</v>
      </c>
      <c r="Q3827" t="s">
        <v>8317</v>
      </c>
      <c r="R3827" t="s">
        <v>8318</v>
      </c>
      <c r="S3827" s="11">
        <f>J3827/86400+DATE(1970,1,1)</f>
        <v>42151.069606481484</v>
      </c>
      <c r="T3827" s="11">
        <f>I3827/86400+DATE(1970,1,1)</f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19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7">
        <f>IF(L3828&gt;0,E3828/L3828,0)</f>
        <v>27.5</v>
      </c>
      <c r="Q3828" t="s">
        <v>8317</v>
      </c>
      <c r="R3828" t="s">
        <v>8318</v>
      </c>
      <c r="S3828" s="11">
        <f>J3828/86400+DATE(1970,1,1)</f>
        <v>42101.423541666663</v>
      </c>
      <c r="T3828" s="11">
        <f>I3828/86400+DATE(1970,1,1)</f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19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7">
        <f>IF(L3829&gt;0,E3829/L3829,0)</f>
        <v>70.461538461538467</v>
      </c>
      <c r="Q3829" t="s">
        <v>8317</v>
      </c>
      <c r="R3829" t="s">
        <v>8318</v>
      </c>
      <c r="S3829" s="11">
        <f>J3829/86400+DATE(1970,1,1)</f>
        <v>42034.928252314814</v>
      </c>
      <c r="T3829" s="11">
        <f>I3829/86400+DATE(1970,1,1)</f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19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7">
        <f>IF(L3830&gt;0,E3830/L3830,0)</f>
        <v>178.57142857142858</v>
      </c>
      <c r="Q3830" t="s">
        <v>8317</v>
      </c>
      <c r="R3830" t="s">
        <v>8318</v>
      </c>
      <c r="S3830" s="11">
        <f>J3830/86400+DATE(1970,1,1)</f>
        <v>41944.527627314819</v>
      </c>
      <c r="T3830" s="11">
        <f>I3830/86400+DATE(1970,1,1)</f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19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7">
        <f>IF(L3831&gt;0,E3831/L3831,0)</f>
        <v>62.625</v>
      </c>
      <c r="Q3831" t="s">
        <v>8317</v>
      </c>
      <c r="R3831" t="s">
        <v>8318</v>
      </c>
      <c r="S3831" s="11">
        <f>J3831/86400+DATE(1970,1,1)</f>
        <v>42593.865405092598</v>
      </c>
      <c r="T3831" s="11">
        <f>I3831/86400+DATE(1970,1,1)</f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19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7">
        <f>IF(L3832&gt;0,E3832/L3832,0)</f>
        <v>75</v>
      </c>
      <c r="Q3832" t="s">
        <v>8317</v>
      </c>
      <c r="R3832" t="s">
        <v>8318</v>
      </c>
      <c r="S3832" s="11">
        <f>J3832/86400+DATE(1970,1,1)</f>
        <v>42503.740868055553</v>
      </c>
      <c r="T3832" s="11">
        <f>I3832/86400+DATE(1970,1,1)</f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19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7">
        <f>IF(L3833&gt;0,E3833/L3833,0)</f>
        <v>58.901111111111113</v>
      </c>
      <c r="Q3833" t="s">
        <v>8317</v>
      </c>
      <c r="R3833" t="s">
        <v>8318</v>
      </c>
      <c r="S3833" s="11">
        <f>J3833/86400+DATE(1970,1,1)</f>
        <v>41927.848900462966</v>
      </c>
      <c r="T3833" s="11">
        <f>I3833/86400+DATE(1970,1,1)</f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19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7">
        <f>IF(L3834&gt;0,E3834/L3834,0)</f>
        <v>139.55555555555554</v>
      </c>
      <c r="Q3834" t="s">
        <v>8317</v>
      </c>
      <c r="R3834" t="s">
        <v>8318</v>
      </c>
      <c r="S3834" s="11">
        <f>J3834/86400+DATE(1970,1,1)</f>
        <v>42375.114988425921</v>
      </c>
      <c r="T3834" s="11">
        <f>I3834/86400+DATE(1970,1,1)</f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19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7">
        <f>IF(L3835&gt;0,E3835/L3835,0)</f>
        <v>70</v>
      </c>
      <c r="Q3835" t="s">
        <v>8317</v>
      </c>
      <c r="R3835" t="s">
        <v>8318</v>
      </c>
      <c r="S3835" s="11">
        <f>J3835/86400+DATE(1970,1,1)</f>
        <v>41963.872361111113</v>
      </c>
      <c r="T3835" s="11">
        <f>I3835/86400+DATE(1970,1,1)</f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19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7">
        <f>IF(L3836&gt;0,E3836/L3836,0)</f>
        <v>57.385964912280699</v>
      </c>
      <c r="Q3836" t="s">
        <v>8317</v>
      </c>
      <c r="R3836" t="s">
        <v>8318</v>
      </c>
      <c r="S3836" s="11">
        <f>J3836/86400+DATE(1970,1,1)</f>
        <v>42143.445219907408</v>
      </c>
      <c r="T3836" s="11">
        <f>I3836/86400+DATE(1970,1,1)</f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19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7">
        <f>IF(L3837&gt;0,E3837/L3837,0)</f>
        <v>40</v>
      </c>
      <c r="Q3837" t="s">
        <v>8317</v>
      </c>
      <c r="R3837" t="s">
        <v>8318</v>
      </c>
      <c r="S3837" s="11">
        <f>J3837/86400+DATE(1970,1,1)</f>
        <v>42460.94222222222</v>
      </c>
      <c r="T3837" s="11">
        <f>I3837/86400+DATE(1970,1,1)</f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19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7">
        <f>IF(L3838&gt;0,E3838/L3838,0)</f>
        <v>64.285714285714292</v>
      </c>
      <c r="Q3838" t="s">
        <v>8317</v>
      </c>
      <c r="R3838" t="s">
        <v>8318</v>
      </c>
      <c r="S3838" s="11">
        <f>J3838/86400+DATE(1970,1,1)</f>
        <v>42553.926527777774</v>
      </c>
      <c r="T3838" s="11">
        <f>I3838/86400+DATE(1970,1,1)</f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19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7">
        <f>IF(L3839&gt;0,E3839/L3839,0)</f>
        <v>120.11764705882354</v>
      </c>
      <c r="Q3839" t="s">
        <v>8317</v>
      </c>
      <c r="R3839" t="s">
        <v>8318</v>
      </c>
      <c r="S3839" s="11">
        <f>J3839/86400+DATE(1970,1,1)</f>
        <v>42152.765717592592</v>
      </c>
      <c r="T3839" s="11">
        <f>I3839/86400+DATE(1970,1,1)</f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19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7">
        <f>IF(L3840&gt;0,E3840/L3840,0)</f>
        <v>1008.24</v>
      </c>
      <c r="Q3840" t="s">
        <v>8317</v>
      </c>
      <c r="R3840" t="s">
        <v>8318</v>
      </c>
      <c r="S3840" s="11">
        <f>J3840/86400+DATE(1970,1,1)</f>
        <v>42116.710752314815</v>
      </c>
      <c r="T3840" s="11">
        <f>I3840/86400+DATE(1970,1,1)</f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19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7">
        <f>IF(L3841&gt;0,E3841/L3841,0)</f>
        <v>63.28125</v>
      </c>
      <c r="Q3841" t="s">
        <v>8317</v>
      </c>
      <c r="R3841" t="s">
        <v>8318</v>
      </c>
      <c r="S3841" s="11">
        <f>J3841/86400+DATE(1970,1,1)</f>
        <v>42155.142638888894</v>
      </c>
      <c r="T3841" s="11">
        <f>I3841/86400+DATE(1970,1,1)</f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19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7">
        <f>IF(L3842&gt;0,E3842/L3842,0)</f>
        <v>21.666666666666668</v>
      </c>
      <c r="Q3842" t="s">
        <v>8317</v>
      </c>
      <c r="R3842" t="s">
        <v>8318</v>
      </c>
      <c r="S3842" s="11">
        <f>J3842/86400+DATE(1970,1,1)</f>
        <v>42432.701724537037</v>
      </c>
      <c r="T3842" s="11">
        <f>I3842/86400+DATE(1970,1,1)</f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19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7">
        <f>IF(L3843&gt;0,E3843/L3843,0)</f>
        <v>25.647058823529413</v>
      </c>
      <c r="Q3843" t="s">
        <v>8317</v>
      </c>
      <c r="R3843" t="s">
        <v>8318</v>
      </c>
      <c r="S3843" s="11">
        <f>J3843/86400+DATE(1970,1,1)</f>
        <v>41780.785729166666</v>
      </c>
      <c r="T3843" s="11">
        <f>I3843/86400+DATE(1970,1,1)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19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7">
        <f>IF(L3844&gt;0,E3844/L3844,0)</f>
        <v>47.695652173913047</v>
      </c>
      <c r="Q3844" t="s">
        <v>8317</v>
      </c>
      <c r="R3844" t="s">
        <v>8318</v>
      </c>
      <c r="S3844" s="11">
        <f>J3844/86400+DATE(1970,1,1)</f>
        <v>41740.493657407409</v>
      </c>
      <c r="T3844" s="11">
        <f>I3844/86400+DATE(1970,1,1)</f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19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7">
        <f>IF(L3845&gt;0,E3845/L3845,0)</f>
        <v>56.05263157894737</v>
      </c>
      <c r="Q3845" t="s">
        <v>8317</v>
      </c>
      <c r="R3845" t="s">
        <v>8318</v>
      </c>
      <c r="S3845" s="11">
        <f>J3845/86400+DATE(1970,1,1)</f>
        <v>41766.072500000002</v>
      </c>
      <c r="T3845" s="11">
        <f>I3845/86400+DATE(1970,1,1)</f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19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7">
        <f>IF(L3846&gt;0,E3846/L3846,0)</f>
        <v>81.319999999999993</v>
      </c>
      <c r="Q3846" t="s">
        <v>8317</v>
      </c>
      <c r="R3846" t="s">
        <v>8318</v>
      </c>
      <c r="S3846" s="11">
        <f>J3846/86400+DATE(1970,1,1)</f>
        <v>41766.617291666669</v>
      </c>
      <c r="T3846" s="11">
        <f>I3846/86400+DATE(1970,1,1)</f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19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7">
        <f>IF(L3847&gt;0,E3847/L3847,0)</f>
        <v>70.166666666666671</v>
      </c>
      <c r="Q3847" t="s">
        <v>8317</v>
      </c>
      <c r="R3847" t="s">
        <v>8318</v>
      </c>
      <c r="S3847" s="11">
        <f>J3847/86400+DATE(1970,1,1)</f>
        <v>42248.627013888894</v>
      </c>
      <c r="T3847" s="11">
        <f>I3847/86400+DATE(1970,1,1)</f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19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7">
        <f>IF(L3848&gt;0,E3848/L3848,0)</f>
        <v>23.625</v>
      </c>
      <c r="Q3848" t="s">
        <v>8317</v>
      </c>
      <c r="R3848" t="s">
        <v>8318</v>
      </c>
      <c r="S3848" s="11">
        <f>J3848/86400+DATE(1970,1,1)</f>
        <v>41885.221550925926</v>
      </c>
      <c r="T3848" s="11">
        <f>I3848/86400+DATE(1970,1,1)</f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19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7">
        <f>IF(L3849&gt;0,E3849/L3849,0)</f>
        <v>188.55555555555554</v>
      </c>
      <c r="Q3849" t="s">
        <v>8317</v>
      </c>
      <c r="R3849" t="s">
        <v>8318</v>
      </c>
      <c r="S3849" s="11">
        <f>J3849/86400+DATE(1970,1,1)</f>
        <v>42159.224432870367</v>
      </c>
      <c r="T3849" s="11">
        <f>I3849/86400+DATE(1970,1,1)</f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19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7">
        <f>IF(L3850&gt;0,E3850/L3850,0)</f>
        <v>49.511627906976742</v>
      </c>
      <c r="Q3850" t="s">
        <v>8317</v>
      </c>
      <c r="R3850" t="s">
        <v>8318</v>
      </c>
      <c r="S3850" s="11">
        <f>J3850/86400+DATE(1970,1,1)</f>
        <v>42265.817002314812</v>
      </c>
      <c r="T3850" s="11">
        <f>I3850/86400+DATE(1970,1,1)</f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19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7">
        <f>IF(L3851&gt;0,E3851/L3851,0)</f>
        <v>75.464285714285708</v>
      </c>
      <c r="Q3851" t="s">
        <v>8317</v>
      </c>
      <c r="R3851" t="s">
        <v>8318</v>
      </c>
      <c r="S3851" s="11">
        <f>J3851/86400+DATE(1970,1,1)</f>
        <v>42136.767175925925</v>
      </c>
      <c r="T3851" s="11">
        <f>I3851/86400+DATE(1970,1,1)</f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19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7">
        <f>IF(L3852&gt;0,E3852/L3852,0)</f>
        <v>9.5</v>
      </c>
      <c r="Q3852" t="s">
        <v>8317</v>
      </c>
      <c r="R3852" t="s">
        <v>8318</v>
      </c>
      <c r="S3852" s="11">
        <f>J3852/86400+DATE(1970,1,1)</f>
        <v>41975.124340277776</v>
      </c>
      <c r="T3852" s="11">
        <f>I3852/86400+DATE(1970,1,1)</f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19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7">
        <f>IF(L3853&gt;0,E3853/L3853,0)</f>
        <v>35.5</v>
      </c>
      <c r="Q3853" t="s">
        <v>8317</v>
      </c>
      <c r="R3853" t="s">
        <v>8318</v>
      </c>
      <c r="S3853" s="11">
        <f>J3853/86400+DATE(1970,1,1)</f>
        <v>42172.439571759256</v>
      </c>
      <c r="T3853" s="11">
        <f>I3853/86400+DATE(1970,1,1)</f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19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7">
        <f>IF(L3854&gt;0,E3854/L3854,0)</f>
        <v>10</v>
      </c>
      <c r="Q3854" t="s">
        <v>8317</v>
      </c>
      <c r="R3854" t="s">
        <v>8318</v>
      </c>
      <c r="S3854" s="11">
        <f>J3854/86400+DATE(1970,1,1)</f>
        <v>42065.190694444449</v>
      </c>
      <c r="T3854" s="11">
        <f>I3854/86400+DATE(1970,1,1)</f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19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7">
        <f>IF(L3855&gt;0,E3855/L3855,0)</f>
        <v>13</v>
      </c>
      <c r="Q3855" t="s">
        <v>8317</v>
      </c>
      <c r="R3855" t="s">
        <v>8318</v>
      </c>
      <c r="S3855" s="11">
        <f>J3855/86400+DATE(1970,1,1)</f>
        <v>41848.84002314815</v>
      </c>
      <c r="T3855" s="11">
        <f>I3855/86400+DATE(1970,1,1)</f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19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7">
        <f>IF(L3856&gt;0,E3856/L3856,0)</f>
        <v>89.4</v>
      </c>
      <c r="Q3856" t="s">
        <v>8317</v>
      </c>
      <c r="R3856" t="s">
        <v>8318</v>
      </c>
      <c r="S3856" s="11">
        <f>J3856/86400+DATE(1970,1,1)</f>
        <v>42103.884930555556</v>
      </c>
      <c r="T3856" s="11">
        <f>I3856/86400+DATE(1970,1,1)</f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19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7">
        <f>IF(L3857&gt;0,E3857/L3857,0)</f>
        <v>25</v>
      </c>
      <c r="Q3857" t="s">
        <v>8317</v>
      </c>
      <c r="R3857" t="s">
        <v>8318</v>
      </c>
      <c r="S3857" s="11">
        <f>J3857/86400+DATE(1970,1,1)</f>
        <v>42059.970729166671</v>
      </c>
      <c r="T3857" s="11">
        <f>I3857/86400+DATE(1970,1,1)</f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19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7">
        <f>IF(L3858&gt;0,E3858/L3858,0)</f>
        <v>1</v>
      </c>
      <c r="Q3858" t="s">
        <v>8317</v>
      </c>
      <c r="R3858" t="s">
        <v>8318</v>
      </c>
      <c r="S3858" s="11">
        <f>J3858/86400+DATE(1970,1,1)</f>
        <v>42041.743090277778</v>
      </c>
      <c r="T3858" s="11">
        <f>I3858/86400+DATE(1970,1,1)</f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19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7">
        <f>IF(L3859&gt;0,E3859/L3859,0)</f>
        <v>65</v>
      </c>
      <c r="Q3859" t="s">
        <v>8317</v>
      </c>
      <c r="R3859" t="s">
        <v>8318</v>
      </c>
      <c r="S3859" s="11">
        <f>J3859/86400+DATE(1970,1,1)</f>
        <v>41829.73715277778</v>
      </c>
      <c r="T3859" s="11">
        <f>I3859/86400+DATE(1970,1,1)</f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19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7">
        <f>IF(L3860&gt;0,E3860/L3860,0)</f>
        <v>10</v>
      </c>
      <c r="Q3860" t="s">
        <v>8317</v>
      </c>
      <c r="R3860" t="s">
        <v>8318</v>
      </c>
      <c r="S3860" s="11">
        <f>J3860/86400+DATE(1970,1,1)</f>
        <v>42128.431064814809</v>
      </c>
      <c r="T3860" s="11">
        <f>I3860/86400+DATE(1970,1,1)</f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19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7">
        <f>IF(L3861&gt;0,E3861/L3861,0)</f>
        <v>1</v>
      </c>
      <c r="Q3861" t="s">
        <v>8317</v>
      </c>
      <c r="R3861" t="s">
        <v>8318</v>
      </c>
      <c r="S3861" s="11">
        <f>J3861/86400+DATE(1970,1,1)</f>
        <v>41789.893599537041</v>
      </c>
      <c r="T3861" s="11">
        <f>I3861/86400+DATE(1970,1,1)</f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19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7">
        <f>IF(L3862&gt;0,E3862/L3862,0)</f>
        <v>81.538461538461533</v>
      </c>
      <c r="Q3862" t="s">
        <v>8317</v>
      </c>
      <c r="R3862" t="s">
        <v>8318</v>
      </c>
      <c r="S3862" s="11">
        <f>J3862/86400+DATE(1970,1,1)</f>
        <v>41833.660995370374</v>
      </c>
      <c r="T3862" s="11">
        <f>I3862/86400+DATE(1970,1,1)</f>
        <v>41863.660995370374</v>
      </c>
    </row>
    <row r="3863" spans="1:20" ht="30" x14ac:dyDescent="0.25">
      <c r="A3863">
        <v>3861</v>
      </c>
      <c r="B3863" s="1" t="s">
        <v>3858</v>
      </c>
      <c r="C3863" s="1" t="s">
        <v>7970</v>
      </c>
      <c r="D3863" s="19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7">
        <f>IF(L3863&gt;0,E3863/L3863,0)</f>
        <v>100</v>
      </c>
      <c r="Q3863" t="s">
        <v>8317</v>
      </c>
      <c r="R3863" t="s">
        <v>8318</v>
      </c>
      <c r="S3863" s="11">
        <f>J3863/86400+DATE(1970,1,1)</f>
        <v>41914.590011574073</v>
      </c>
      <c r="T3863" s="11">
        <f>I3863/86400+DATE(1970,1,1)</f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19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7">
        <f>IF(L3864&gt;0,E3864/L3864,0)</f>
        <v>1</v>
      </c>
      <c r="Q3864" t="s">
        <v>8317</v>
      </c>
      <c r="R3864" t="s">
        <v>8318</v>
      </c>
      <c r="S3864" s="11">
        <f>J3864/86400+DATE(1970,1,1)</f>
        <v>42611.261064814811</v>
      </c>
      <c r="T3864" s="11">
        <f>I3864/86400+DATE(1970,1,1)</f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19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7">
        <f>IF(L3865&gt;0,E3865/L3865,0)</f>
        <v>0</v>
      </c>
      <c r="Q3865" t="s">
        <v>8317</v>
      </c>
      <c r="R3865" t="s">
        <v>8318</v>
      </c>
      <c r="S3865" s="11">
        <f>J3865/86400+DATE(1970,1,1)</f>
        <v>42253.633159722223</v>
      </c>
      <c r="T3865" s="11">
        <f>I3865/86400+DATE(1970,1,1)</f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19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7">
        <f>IF(L3866&gt;0,E3866/L3866,0)</f>
        <v>20</v>
      </c>
      <c r="Q3866" t="s">
        <v>8317</v>
      </c>
      <c r="R3866" t="s">
        <v>8318</v>
      </c>
      <c r="S3866" s="11">
        <f>J3866/86400+DATE(1970,1,1)</f>
        <v>42295.891828703709</v>
      </c>
      <c r="T3866" s="11">
        <f>I3866/86400+DATE(1970,1,1)</f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19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7">
        <f>IF(L3867&gt;0,E3867/L3867,0)</f>
        <v>46.428571428571431</v>
      </c>
      <c r="Q3867" t="s">
        <v>8317</v>
      </c>
      <c r="R3867" t="s">
        <v>8318</v>
      </c>
      <c r="S3867" s="11">
        <f>J3867/86400+DATE(1970,1,1)</f>
        <v>41841.651597222226</v>
      </c>
      <c r="T3867" s="11">
        <f>I3867/86400+DATE(1970,1,1)</f>
        <v>41881.229166666664</v>
      </c>
    </row>
    <row r="3868" spans="1:20" ht="45" x14ac:dyDescent="0.25">
      <c r="A3868">
        <v>3866</v>
      </c>
      <c r="B3868" s="1" t="s">
        <v>3863</v>
      </c>
      <c r="C3868" s="1" t="s">
        <v>7975</v>
      </c>
      <c r="D3868" s="19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7">
        <f>IF(L3868&gt;0,E3868/L3868,0)</f>
        <v>5.5</v>
      </c>
      <c r="Q3868" t="s">
        <v>8317</v>
      </c>
      <c r="R3868" t="s">
        <v>8318</v>
      </c>
      <c r="S3868" s="11">
        <f>J3868/86400+DATE(1970,1,1)</f>
        <v>42402.947002314817</v>
      </c>
      <c r="T3868" s="11">
        <f>I3868/86400+DATE(1970,1,1)</f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19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7">
        <f>IF(L3869&gt;0,E3869/L3869,0)</f>
        <v>50.2</v>
      </c>
      <c r="Q3869" t="s">
        <v>8317</v>
      </c>
      <c r="R3869" t="s">
        <v>8318</v>
      </c>
      <c r="S3869" s="11">
        <f>J3869/86400+DATE(1970,1,1)</f>
        <v>42509.814108796301</v>
      </c>
      <c r="T3869" s="11">
        <f>I3869/86400+DATE(1970,1,1)</f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19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7">
        <f>IF(L3870&gt;0,E3870/L3870,0)</f>
        <v>10</v>
      </c>
      <c r="Q3870" t="s">
        <v>8317</v>
      </c>
      <c r="R3870" t="s">
        <v>8359</v>
      </c>
      <c r="S3870" s="11">
        <f>J3870/86400+DATE(1970,1,1)</f>
        <v>41865.659780092596</v>
      </c>
      <c r="T3870" s="11">
        <f>I3870/86400+DATE(1970,1,1)</f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19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7">
        <f>IF(L3871&gt;0,E3871/L3871,0)</f>
        <v>30.133333333333333</v>
      </c>
      <c r="Q3871" t="s">
        <v>8317</v>
      </c>
      <c r="R3871" t="s">
        <v>8359</v>
      </c>
      <c r="S3871" s="11">
        <f>J3871/86400+DATE(1970,1,1)</f>
        <v>42047.724444444444</v>
      </c>
      <c r="T3871" s="11">
        <f>I3871/86400+DATE(1970,1,1)</f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19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7">
        <f>IF(L3872&gt;0,E3872/L3872,0)</f>
        <v>150</v>
      </c>
      <c r="Q3872" t="s">
        <v>8317</v>
      </c>
      <c r="R3872" t="s">
        <v>8359</v>
      </c>
      <c r="S3872" s="11">
        <f>J3872/86400+DATE(1970,1,1)</f>
        <v>41793.172199074077</v>
      </c>
      <c r="T3872" s="11">
        <f>I3872/86400+DATE(1970,1,1)</f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19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7">
        <f>IF(L3873&gt;0,E3873/L3873,0)</f>
        <v>13.333333333333334</v>
      </c>
      <c r="Q3873" t="s">
        <v>8317</v>
      </c>
      <c r="R3873" t="s">
        <v>8359</v>
      </c>
      <c r="S3873" s="11">
        <f>J3873/86400+DATE(1970,1,1)</f>
        <v>42763.780671296292</v>
      </c>
      <c r="T3873" s="11">
        <f>I3873/86400+DATE(1970,1,1)</f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19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7">
        <f>IF(L3874&gt;0,E3874/L3874,0)</f>
        <v>0</v>
      </c>
      <c r="Q3874" t="s">
        <v>8317</v>
      </c>
      <c r="R3874" t="s">
        <v>8359</v>
      </c>
      <c r="S3874" s="11">
        <f>J3874/86400+DATE(1970,1,1)</f>
        <v>42180.145787037036</v>
      </c>
      <c r="T3874" s="11">
        <f>I3874/86400+DATE(1970,1,1)</f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19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7">
        <f>IF(L3875&gt;0,E3875/L3875,0)</f>
        <v>0</v>
      </c>
      <c r="Q3875" t="s">
        <v>8317</v>
      </c>
      <c r="R3875" t="s">
        <v>8359</v>
      </c>
      <c r="S3875" s="11">
        <f>J3875/86400+DATE(1970,1,1)</f>
        <v>42255.696006944447</v>
      </c>
      <c r="T3875" s="11">
        <f>I3875/86400+DATE(1970,1,1)</f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19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7">
        <f>IF(L3876&gt;0,E3876/L3876,0)</f>
        <v>0</v>
      </c>
      <c r="Q3876" t="s">
        <v>8317</v>
      </c>
      <c r="R3876" t="s">
        <v>8359</v>
      </c>
      <c r="S3876" s="11">
        <f>J3876/86400+DATE(1970,1,1)</f>
        <v>42007.016458333332</v>
      </c>
      <c r="T3876" s="11">
        <f>I3876/86400+DATE(1970,1,1)</f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19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7">
        <f>IF(L3877&gt;0,E3877/L3877,0)</f>
        <v>0</v>
      </c>
      <c r="Q3877" t="s">
        <v>8317</v>
      </c>
      <c r="R3877" t="s">
        <v>8359</v>
      </c>
      <c r="S3877" s="11">
        <f>J3877/86400+DATE(1970,1,1)</f>
        <v>42615.346817129626</v>
      </c>
      <c r="T3877" s="11">
        <f>I3877/86400+DATE(1970,1,1)</f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19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7">
        <f>IF(L3878&gt;0,E3878/L3878,0)</f>
        <v>44.760869565217391</v>
      </c>
      <c r="Q3878" t="s">
        <v>8317</v>
      </c>
      <c r="R3878" t="s">
        <v>8359</v>
      </c>
      <c r="S3878" s="11">
        <f>J3878/86400+DATE(1970,1,1)</f>
        <v>42372.624166666668</v>
      </c>
      <c r="T3878" s="11">
        <f>I3878/86400+DATE(1970,1,1)</f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19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7">
        <f>IF(L3879&gt;0,E3879/L3879,0)</f>
        <v>88.642857142857139</v>
      </c>
      <c r="Q3879" t="s">
        <v>8317</v>
      </c>
      <c r="R3879" t="s">
        <v>8359</v>
      </c>
      <c r="S3879" s="11">
        <f>J3879/86400+DATE(1970,1,1)</f>
        <v>42682.67768518519</v>
      </c>
      <c r="T3879" s="11">
        <f>I3879/86400+DATE(1970,1,1)</f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19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7">
        <f>IF(L3880&gt;0,E3880/L3880,0)</f>
        <v>10</v>
      </c>
      <c r="Q3880" t="s">
        <v>8317</v>
      </c>
      <c r="R3880" t="s">
        <v>8359</v>
      </c>
      <c r="S3880" s="11">
        <f>J3880/86400+DATE(1970,1,1)</f>
        <v>42154.818819444445</v>
      </c>
      <c r="T3880" s="11">
        <f>I3880/86400+DATE(1970,1,1)</f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19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7">
        <f>IF(L3881&gt;0,E3881/L3881,0)</f>
        <v>0</v>
      </c>
      <c r="Q3881" t="s">
        <v>8317</v>
      </c>
      <c r="R3881" t="s">
        <v>8359</v>
      </c>
      <c r="S3881" s="11">
        <f>J3881/86400+DATE(1970,1,1)</f>
        <v>41999.861064814817</v>
      </c>
      <c r="T3881" s="11">
        <f>I3881/86400+DATE(1970,1,1)</f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19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7">
        <f>IF(L3882&gt;0,E3882/L3882,0)</f>
        <v>57.647058823529413</v>
      </c>
      <c r="Q3882" t="s">
        <v>8317</v>
      </c>
      <c r="R3882" t="s">
        <v>8359</v>
      </c>
      <c r="S3882" s="11">
        <f>J3882/86400+DATE(1970,1,1)</f>
        <v>41815.815046296295</v>
      </c>
      <c r="T3882" s="11">
        <f>I3882/86400+DATE(1970,1,1)</f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19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7">
        <f>IF(L3883&gt;0,E3883/L3883,0)</f>
        <v>25</v>
      </c>
      <c r="Q3883" t="s">
        <v>8317</v>
      </c>
      <c r="R3883" t="s">
        <v>8359</v>
      </c>
      <c r="S3883" s="11">
        <f>J3883/86400+DATE(1970,1,1)</f>
        <v>42756.018506944441</v>
      </c>
      <c r="T3883" s="11">
        <f>I3883/86400+DATE(1970,1,1)</f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19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7">
        <f>IF(L3884&gt;0,E3884/L3884,0)</f>
        <v>0</v>
      </c>
      <c r="Q3884" t="s">
        <v>8317</v>
      </c>
      <c r="R3884" t="s">
        <v>8359</v>
      </c>
      <c r="S3884" s="11">
        <f>J3884/86400+DATE(1970,1,1)</f>
        <v>42373.983449074076</v>
      </c>
      <c r="T3884" s="11">
        <f>I3884/86400+DATE(1970,1,1)</f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19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7">
        <f>IF(L3885&gt;0,E3885/L3885,0)</f>
        <v>0</v>
      </c>
      <c r="Q3885" t="s">
        <v>8317</v>
      </c>
      <c r="R3885" t="s">
        <v>8359</v>
      </c>
      <c r="S3885" s="11">
        <f>J3885/86400+DATE(1970,1,1)</f>
        <v>41854.602650462963</v>
      </c>
      <c r="T3885" s="11">
        <f>I3885/86400+DATE(1970,1,1)</f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19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7">
        <f>IF(L3886&gt;0,E3886/L3886,0)</f>
        <v>0</v>
      </c>
      <c r="Q3886" t="s">
        <v>8317</v>
      </c>
      <c r="R3886" t="s">
        <v>8359</v>
      </c>
      <c r="S3886" s="11">
        <f>J3886/86400+DATE(1970,1,1)</f>
        <v>42065.791574074072</v>
      </c>
      <c r="T3886" s="11">
        <f>I3886/86400+DATE(1970,1,1)</f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19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7">
        <f>IF(L3887&gt;0,E3887/L3887,0)</f>
        <v>0</v>
      </c>
      <c r="Q3887" t="s">
        <v>8317</v>
      </c>
      <c r="R3887" t="s">
        <v>8359</v>
      </c>
      <c r="S3887" s="11">
        <f>J3887/86400+DATE(1970,1,1)</f>
        <v>42469.951284722221</v>
      </c>
      <c r="T3887" s="11">
        <f>I3887/86400+DATE(1970,1,1)</f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19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7">
        <f>IF(L3888&gt;0,E3888/L3888,0)</f>
        <v>0</v>
      </c>
      <c r="Q3888" t="s">
        <v>8317</v>
      </c>
      <c r="R3888" t="s">
        <v>8359</v>
      </c>
      <c r="S3888" s="11">
        <f>J3888/86400+DATE(1970,1,1)</f>
        <v>41954.228032407409</v>
      </c>
      <c r="T3888" s="11">
        <f>I3888/86400+DATE(1970,1,1)</f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19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7">
        <f>IF(L3889&gt;0,E3889/L3889,0)</f>
        <v>17.5</v>
      </c>
      <c r="Q3889" t="s">
        <v>8317</v>
      </c>
      <c r="R3889" t="s">
        <v>8359</v>
      </c>
      <c r="S3889" s="11">
        <f>J3889/86400+DATE(1970,1,1)</f>
        <v>42079.857974537037</v>
      </c>
      <c r="T3889" s="11">
        <f>I3889/86400+DATE(1970,1,1)</f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19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7">
        <f>IF(L3890&gt;0,E3890/L3890,0)</f>
        <v>38.714285714285715</v>
      </c>
      <c r="Q3890" t="s">
        <v>8317</v>
      </c>
      <c r="R3890" t="s">
        <v>8318</v>
      </c>
      <c r="S3890" s="11">
        <f>J3890/86400+DATE(1970,1,1)</f>
        <v>42762.545810185184</v>
      </c>
      <c r="T3890" s="11">
        <f>I3890/86400+DATE(1970,1,1)</f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19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7">
        <f>IF(L3891&gt;0,E3891/L3891,0)</f>
        <v>13.111111111111111</v>
      </c>
      <c r="Q3891" t="s">
        <v>8317</v>
      </c>
      <c r="R3891" t="s">
        <v>8318</v>
      </c>
      <c r="S3891" s="11">
        <f>J3891/86400+DATE(1970,1,1)</f>
        <v>41977.004976851851</v>
      </c>
      <c r="T3891" s="11">
        <f>I3891/86400+DATE(1970,1,1)</f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19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7">
        <f>IF(L3892&gt;0,E3892/L3892,0)</f>
        <v>315.5</v>
      </c>
      <c r="Q3892" t="s">
        <v>8317</v>
      </c>
      <c r="R3892" t="s">
        <v>8318</v>
      </c>
      <c r="S3892" s="11">
        <f>J3892/86400+DATE(1970,1,1)</f>
        <v>42171.758611111116</v>
      </c>
      <c r="T3892" s="11">
        <f>I3892/86400+DATE(1970,1,1)</f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19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7">
        <f>IF(L3893&gt;0,E3893/L3893,0)</f>
        <v>37.142857142857146</v>
      </c>
      <c r="Q3893" t="s">
        <v>8317</v>
      </c>
      <c r="R3893" t="s">
        <v>8318</v>
      </c>
      <c r="S3893" s="11">
        <f>J3893/86400+DATE(1970,1,1)</f>
        <v>42056.1324537037</v>
      </c>
      <c r="T3893" s="11">
        <f>I3893/86400+DATE(1970,1,1)</f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19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7">
        <f>IF(L3894&gt;0,E3894/L3894,0)</f>
        <v>0</v>
      </c>
      <c r="Q3894" t="s">
        <v>8317</v>
      </c>
      <c r="R3894" t="s">
        <v>8318</v>
      </c>
      <c r="S3894" s="11">
        <f>J3894/86400+DATE(1970,1,1)</f>
        <v>41867.652280092589</v>
      </c>
      <c r="T3894" s="11">
        <f>I3894/86400+DATE(1970,1,1)</f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19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7">
        <f>IF(L3895&gt;0,E3895/L3895,0)</f>
        <v>128.27380952380952</v>
      </c>
      <c r="Q3895" t="s">
        <v>8317</v>
      </c>
      <c r="R3895" t="s">
        <v>8318</v>
      </c>
      <c r="S3895" s="11">
        <f>J3895/86400+DATE(1970,1,1)</f>
        <v>41779.657870370371</v>
      </c>
      <c r="T3895" s="11">
        <f>I3895/86400+DATE(1970,1,1)</f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19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7">
        <f>IF(L3896&gt;0,E3896/L3896,0)</f>
        <v>47.272727272727273</v>
      </c>
      <c r="Q3896" t="s">
        <v>8317</v>
      </c>
      <c r="R3896" t="s">
        <v>8318</v>
      </c>
      <c r="S3896" s="11">
        <f>J3896/86400+DATE(1970,1,1)</f>
        <v>42679.958472222221</v>
      </c>
      <c r="T3896" s="11">
        <f>I3896/86400+DATE(1970,1,1)</f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19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7">
        <f>IF(L3897&gt;0,E3897/L3897,0)</f>
        <v>50</v>
      </c>
      <c r="Q3897" t="s">
        <v>8317</v>
      </c>
      <c r="R3897" t="s">
        <v>8318</v>
      </c>
      <c r="S3897" s="11">
        <f>J3897/86400+DATE(1970,1,1)</f>
        <v>42032.250208333338</v>
      </c>
      <c r="T3897" s="11">
        <f>I3897/86400+DATE(1970,1,1)</f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19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7">
        <f>IF(L3898&gt;0,E3898/L3898,0)</f>
        <v>42.5</v>
      </c>
      <c r="Q3898" t="s">
        <v>8317</v>
      </c>
      <c r="R3898" t="s">
        <v>8318</v>
      </c>
      <c r="S3898" s="11">
        <f>J3898/86400+DATE(1970,1,1)</f>
        <v>41793.191875000004</v>
      </c>
      <c r="T3898" s="11">
        <f>I3898/86400+DATE(1970,1,1)</f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19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7">
        <f>IF(L3899&gt;0,E3899/L3899,0)</f>
        <v>44</v>
      </c>
      <c r="Q3899" t="s">
        <v>8317</v>
      </c>
      <c r="R3899" t="s">
        <v>8318</v>
      </c>
      <c r="S3899" s="11">
        <f>J3899/86400+DATE(1970,1,1)</f>
        <v>41982.87364583333</v>
      </c>
      <c r="T3899" s="11">
        <f>I3899/86400+DATE(1970,1,1)</f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19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7">
        <f>IF(L3900&gt;0,E3900/L3900,0)</f>
        <v>50.875</v>
      </c>
      <c r="Q3900" t="s">
        <v>8317</v>
      </c>
      <c r="R3900" t="s">
        <v>8318</v>
      </c>
      <c r="S3900" s="11">
        <f>J3900/86400+DATE(1970,1,1)</f>
        <v>42193.482291666667</v>
      </c>
      <c r="T3900" s="11">
        <f>I3900/86400+DATE(1970,1,1)</f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19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7">
        <f>IF(L3901&gt;0,E3901/L3901,0)</f>
        <v>62.5</v>
      </c>
      <c r="Q3901" t="s">
        <v>8317</v>
      </c>
      <c r="R3901" t="s">
        <v>8318</v>
      </c>
      <c r="S3901" s="11">
        <f>J3901/86400+DATE(1970,1,1)</f>
        <v>41843.775011574078</v>
      </c>
      <c r="T3901" s="11">
        <f>I3901/86400+DATE(1970,1,1)</f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19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7">
        <f>IF(L3902&gt;0,E3902/L3902,0)</f>
        <v>27</v>
      </c>
      <c r="Q3902" t="s">
        <v>8317</v>
      </c>
      <c r="R3902" t="s">
        <v>8318</v>
      </c>
      <c r="S3902" s="11">
        <f>J3902/86400+DATE(1970,1,1)</f>
        <v>42136.092488425929</v>
      </c>
      <c r="T3902" s="11">
        <f>I3902/86400+DATE(1970,1,1)</f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19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7">
        <f>IF(L3903&gt;0,E3903/L3903,0)</f>
        <v>25</v>
      </c>
      <c r="Q3903" t="s">
        <v>8317</v>
      </c>
      <c r="R3903" t="s">
        <v>8318</v>
      </c>
      <c r="S3903" s="11">
        <f>J3903/86400+DATE(1970,1,1)</f>
        <v>42317.826377314814</v>
      </c>
      <c r="T3903" s="11">
        <f>I3903/86400+DATE(1970,1,1)</f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19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7">
        <f>IF(L3904&gt;0,E3904/L3904,0)</f>
        <v>47.258064516129032</v>
      </c>
      <c r="Q3904" t="s">
        <v>8317</v>
      </c>
      <c r="R3904" t="s">
        <v>8318</v>
      </c>
      <c r="S3904" s="11">
        <f>J3904/86400+DATE(1970,1,1)</f>
        <v>42663.468078703707</v>
      </c>
      <c r="T3904" s="11">
        <f>I3904/86400+DATE(1970,1,1)</f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19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7">
        <f>IF(L3905&gt;0,E3905/L3905,0)</f>
        <v>0</v>
      </c>
      <c r="Q3905" t="s">
        <v>8317</v>
      </c>
      <c r="R3905" t="s">
        <v>8318</v>
      </c>
      <c r="S3905" s="11">
        <f>J3905/86400+DATE(1970,1,1)</f>
        <v>42186.01116898148</v>
      </c>
      <c r="T3905" s="11">
        <f>I3905/86400+DATE(1970,1,1)</f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19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7">
        <f>IF(L3906&gt;0,E3906/L3906,0)</f>
        <v>1.5</v>
      </c>
      <c r="Q3906" t="s">
        <v>8317</v>
      </c>
      <c r="R3906" t="s">
        <v>8318</v>
      </c>
      <c r="S3906" s="11">
        <f>J3906/86400+DATE(1970,1,1)</f>
        <v>42095.229166666672</v>
      </c>
      <c r="T3906" s="11">
        <f>I3906/86400+DATE(1970,1,1)</f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19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7">
        <f>IF(L3907&gt;0,E3907/L3907,0)</f>
        <v>24.714285714285715</v>
      </c>
      <c r="Q3907" t="s">
        <v>8317</v>
      </c>
      <c r="R3907" t="s">
        <v>8318</v>
      </c>
      <c r="S3907" s="11">
        <f>J3907/86400+DATE(1970,1,1)</f>
        <v>42124.623877314814</v>
      </c>
      <c r="T3907" s="11">
        <f>I3907/86400+DATE(1970,1,1)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19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7">
        <f>IF(L3908&gt;0,E3908/L3908,0)</f>
        <v>63.125</v>
      </c>
      <c r="Q3908" t="s">
        <v>8317</v>
      </c>
      <c r="R3908" t="s">
        <v>8318</v>
      </c>
      <c r="S3908" s="11">
        <f>J3908/86400+DATE(1970,1,1)</f>
        <v>42143.917743055557</v>
      </c>
      <c r="T3908" s="11">
        <f>I3908/86400+DATE(1970,1,1)</f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19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7">
        <f>IF(L3909&gt;0,E3909/L3909,0)</f>
        <v>38.25</v>
      </c>
      <c r="Q3909" t="s">
        <v>8317</v>
      </c>
      <c r="R3909" t="s">
        <v>8318</v>
      </c>
      <c r="S3909" s="11">
        <f>J3909/86400+DATE(1970,1,1)</f>
        <v>41906.819513888891</v>
      </c>
      <c r="T3909" s="11">
        <f>I3909/86400+DATE(1970,1,1)</f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19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7">
        <f>IF(L3910&gt;0,E3910/L3910,0)</f>
        <v>16.25</v>
      </c>
      <c r="Q3910" t="s">
        <v>8317</v>
      </c>
      <c r="R3910" t="s">
        <v>8318</v>
      </c>
      <c r="S3910" s="11">
        <f>J3910/86400+DATE(1970,1,1)</f>
        <v>41834.135370370372</v>
      </c>
      <c r="T3910" s="11">
        <f>I3910/86400+DATE(1970,1,1)</f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19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7">
        <f>IF(L3911&gt;0,E3911/L3911,0)</f>
        <v>33.75</v>
      </c>
      <c r="Q3911" t="s">
        <v>8317</v>
      </c>
      <c r="R3911" t="s">
        <v>8318</v>
      </c>
      <c r="S3911" s="11">
        <f>J3911/86400+DATE(1970,1,1)</f>
        <v>41863.359282407408</v>
      </c>
      <c r="T3911" s="11">
        <f>I3911/86400+DATE(1970,1,1)</f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19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7">
        <f>IF(L3912&gt;0,E3912/L3912,0)</f>
        <v>61.666666666666664</v>
      </c>
      <c r="Q3912" t="s">
        <v>8317</v>
      </c>
      <c r="R3912" t="s">
        <v>8318</v>
      </c>
      <c r="S3912" s="11">
        <f>J3912/86400+DATE(1970,1,1)</f>
        <v>42224.756909722222</v>
      </c>
      <c r="T3912" s="11">
        <f>I3912/86400+DATE(1970,1,1)</f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19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7">
        <f>IF(L3913&gt;0,E3913/L3913,0)</f>
        <v>83.138888888888886</v>
      </c>
      <c r="Q3913" t="s">
        <v>8317</v>
      </c>
      <c r="R3913" t="s">
        <v>8318</v>
      </c>
      <c r="S3913" s="11">
        <f>J3913/86400+DATE(1970,1,1)</f>
        <v>41939.8122337963</v>
      </c>
      <c r="T3913" s="11">
        <f>I3913/86400+DATE(1970,1,1)</f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19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7">
        <f>IF(L3914&gt;0,E3914/L3914,0)</f>
        <v>1</v>
      </c>
      <c r="Q3914" t="s">
        <v>8317</v>
      </c>
      <c r="R3914" t="s">
        <v>8318</v>
      </c>
      <c r="S3914" s="11">
        <f>J3914/86400+DATE(1970,1,1)</f>
        <v>42059.270023148143</v>
      </c>
      <c r="T3914" s="11">
        <f>I3914/86400+DATE(1970,1,1)</f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19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7">
        <f>IF(L3915&gt;0,E3915/L3915,0)</f>
        <v>142.85714285714286</v>
      </c>
      <c r="Q3915" t="s">
        <v>8317</v>
      </c>
      <c r="R3915" t="s">
        <v>8318</v>
      </c>
      <c r="S3915" s="11">
        <f>J3915/86400+DATE(1970,1,1)</f>
        <v>42308.211215277777</v>
      </c>
      <c r="T3915" s="11">
        <f>I3915/86400+DATE(1970,1,1)</f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19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7">
        <f>IF(L3916&gt;0,E3916/L3916,0)</f>
        <v>33.666666666666664</v>
      </c>
      <c r="Q3916" t="s">
        <v>8317</v>
      </c>
      <c r="R3916" t="s">
        <v>8318</v>
      </c>
      <c r="S3916" s="11">
        <f>J3916/86400+DATE(1970,1,1)</f>
        <v>42114.818935185191</v>
      </c>
      <c r="T3916" s="11">
        <f>I3916/86400+DATE(1970,1,1)</f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19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7">
        <f>IF(L3917&gt;0,E3917/L3917,0)</f>
        <v>5</v>
      </c>
      <c r="Q3917" t="s">
        <v>8317</v>
      </c>
      <c r="R3917" t="s">
        <v>8318</v>
      </c>
      <c r="S3917" s="11">
        <f>J3917/86400+DATE(1970,1,1)</f>
        <v>42492.98505787037</v>
      </c>
      <c r="T3917" s="11">
        <f>I3917/86400+DATE(1970,1,1)</f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19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7">
        <f>IF(L3918&gt;0,E3918/L3918,0)</f>
        <v>0</v>
      </c>
      <c r="Q3918" t="s">
        <v>8317</v>
      </c>
      <c r="R3918" t="s">
        <v>8318</v>
      </c>
      <c r="S3918" s="11">
        <f>J3918/86400+DATE(1970,1,1)</f>
        <v>42494.471666666665</v>
      </c>
      <c r="T3918" s="11">
        <f>I3918/86400+DATE(1970,1,1)</f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19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7">
        <f>IF(L3919&gt;0,E3919/L3919,0)</f>
        <v>10</v>
      </c>
      <c r="Q3919" t="s">
        <v>8317</v>
      </c>
      <c r="R3919" t="s">
        <v>8318</v>
      </c>
      <c r="S3919" s="11">
        <f>J3919/86400+DATE(1970,1,1)</f>
        <v>41863.527326388888</v>
      </c>
      <c r="T3919" s="11">
        <f>I3919/86400+DATE(1970,1,1)</f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19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7">
        <f>IF(L3920&gt;0,E3920/L3920,0)</f>
        <v>40</v>
      </c>
      <c r="Q3920" t="s">
        <v>8317</v>
      </c>
      <c r="R3920" t="s">
        <v>8318</v>
      </c>
      <c r="S3920" s="11">
        <f>J3920/86400+DATE(1970,1,1)</f>
        <v>41843.664618055554</v>
      </c>
      <c r="T3920" s="11">
        <f>I3920/86400+DATE(1970,1,1)</f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19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7">
        <f>IF(L3921&gt;0,E3921/L3921,0)</f>
        <v>30</v>
      </c>
      <c r="Q3921" t="s">
        <v>8317</v>
      </c>
      <c r="R3921" t="s">
        <v>8318</v>
      </c>
      <c r="S3921" s="11">
        <f>J3921/86400+DATE(1970,1,1)</f>
        <v>42358.684872685189</v>
      </c>
      <c r="T3921" s="11">
        <f>I3921/86400+DATE(1970,1,1)</f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19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7">
        <f>IF(L3922&gt;0,E3922/L3922,0)</f>
        <v>45</v>
      </c>
      <c r="Q3922" t="s">
        <v>8317</v>
      </c>
      <c r="R3922" t="s">
        <v>8318</v>
      </c>
      <c r="S3922" s="11">
        <f>J3922/86400+DATE(1970,1,1)</f>
        <v>42657.38726851852</v>
      </c>
      <c r="T3922" s="11">
        <f>I3922/86400+DATE(1970,1,1)</f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19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7">
        <f>IF(L3923&gt;0,E3923/L3923,0)</f>
        <v>0</v>
      </c>
      <c r="Q3923" t="s">
        <v>8317</v>
      </c>
      <c r="R3923" t="s">
        <v>8318</v>
      </c>
      <c r="S3923" s="11">
        <f>J3923/86400+DATE(1970,1,1)</f>
        <v>41926.542303240742</v>
      </c>
      <c r="T3923" s="11">
        <f>I3923/86400+DATE(1970,1,1)</f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19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7">
        <f>IF(L3924&gt;0,E3924/L3924,0)</f>
        <v>10.166666666666666</v>
      </c>
      <c r="Q3924" t="s">
        <v>8317</v>
      </c>
      <c r="R3924" t="s">
        <v>8318</v>
      </c>
      <c r="S3924" s="11">
        <f>J3924/86400+DATE(1970,1,1)</f>
        <v>42020.768634259264</v>
      </c>
      <c r="T3924" s="11">
        <f>I3924/86400+DATE(1970,1,1)</f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19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7">
        <f>IF(L3925&gt;0,E3925/L3925,0)</f>
        <v>81.411764705882348</v>
      </c>
      <c r="Q3925" t="s">
        <v>8317</v>
      </c>
      <c r="R3925" t="s">
        <v>8318</v>
      </c>
      <c r="S3925" s="11">
        <f>J3925/86400+DATE(1970,1,1)</f>
        <v>42075.979988425926</v>
      </c>
      <c r="T3925" s="11">
        <f>I3925/86400+DATE(1970,1,1)</f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19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7">
        <f>IF(L3926&gt;0,E3926/L3926,0)</f>
        <v>57.25</v>
      </c>
      <c r="Q3926" t="s">
        <v>8317</v>
      </c>
      <c r="R3926" t="s">
        <v>8318</v>
      </c>
      <c r="S3926" s="11">
        <f>J3926/86400+DATE(1970,1,1)</f>
        <v>41786.959745370368</v>
      </c>
      <c r="T3926" s="11">
        <f>I3926/86400+DATE(1970,1,1)</f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19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7">
        <f>IF(L3927&gt;0,E3927/L3927,0)</f>
        <v>5</v>
      </c>
      <c r="Q3927" t="s">
        <v>8317</v>
      </c>
      <c r="R3927" t="s">
        <v>8318</v>
      </c>
      <c r="S3927" s="11">
        <f>J3927/86400+DATE(1970,1,1)</f>
        <v>41820.870821759258</v>
      </c>
      <c r="T3927" s="11">
        <f>I3927/86400+DATE(1970,1,1)</f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19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7">
        <f>IF(L3928&gt;0,E3928/L3928,0)</f>
        <v>15</v>
      </c>
      <c r="Q3928" t="s">
        <v>8317</v>
      </c>
      <c r="R3928" t="s">
        <v>8318</v>
      </c>
      <c r="S3928" s="11">
        <f>J3928/86400+DATE(1970,1,1)</f>
        <v>41970.085046296299</v>
      </c>
      <c r="T3928" s="11">
        <f>I3928/86400+DATE(1970,1,1)</f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19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7">
        <f>IF(L3929&gt;0,E3929/L3929,0)</f>
        <v>12.5</v>
      </c>
      <c r="Q3929" t="s">
        <v>8317</v>
      </c>
      <c r="R3929" t="s">
        <v>8318</v>
      </c>
      <c r="S3929" s="11">
        <f>J3929/86400+DATE(1970,1,1)</f>
        <v>41830.267407407409</v>
      </c>
      <c r="T3929" s="11">
        <f>I3929/86400+DATE(1970,1,1)</f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19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7">
        <f>IF(L3930&gt;0,E3930/L3930,0)</f>
        <v>93</v>
      </c>
      <c r="Q3930" t="s">
        <v>8317</v>
      </c>
      <c r="R3930" t="s">
        <v>8318</v>
      </c>
      <c r="S3930" s="11">
        <f>J3930/86400+DATE(1970,1,1)</f>
        <v>42265.683182870373</v>
      </c>
      <c r="T3930" s="11">
        <f>I3930/86400+DATE(1970,1,1)</f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19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7">
        <f>IF(L3931&gt;0,E3931/L3931,0)</f>
        <v>32.357142857142854</v>
      </c>
      <c r="Q3931" t="s">
        <v>8317</v>
      </c>
      <c r="R3931" t="s">
        <v>8318</v>
      </c>
      <c r="S3931" s="11">
        <f>J3931/86400+DATE(1970,1,1)</f>
        <v>42601.827141203699</v>
      </c>
      <c r="T3931" s="11">
        <f>I3931/86400+DATE(1970,1,1)</f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19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7">
        <f>IF(L3932&gt;0,E3932/L3932,0)</f>
        <v>0</v>
      </c>
      <c r="Q3932" t="s">
        <v>8317</v>
      </c>
      <c r="R3932" t="s">
        <v>8318</v>
      </c>
      <c r="S3932" s="11">
        <f>J3932/86400+DATE(1970,1,1)</f>
        <v>42433.338749999995</v>
      </c>
      <c r="T3932" s="11">
        <f>I3932/86400+DATE(1970,1,1)</f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19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7">
        <f>IF(L3933&gt;0,E3933/L3933,0)</f>
        <v>0</v>
      </c>
      <c r="Q3933" t="s">
        <v>8317</v>
      </c>
      <c r="R3933" t="s">
        <v>8318</v>
      </c>
      <c r="S3933" s="11">
        <f>J3933/86400+DATE(1970,1,1)</f>
        <v>42228.151701388888</v>
      </c>
      <c r="T3933" s="11">
        <f>I3933/86400+DATE(1970,1,1)</f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19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7">
        <f>IF(L3934&gt;0,E3934/L3934,0)</f>
        <v>1</v>
      </c>
      <c r="Q3934" t="s">
        <v>8317</v>
      </c>
      <c r="R3934" t="s">
        <v>8318</v>
      </c>
      <c r="S3934" s="11">
        <f>J3934/86400+DATE(1970,1,1)</f>
        <v>42415.168564814812</v>
      </c>
      <c r="T3934" s="11">
        <f>I3934/86400+DATE(1970,1,1)</f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19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7">
        <f>IF(L3935&gt;0,E3935/L3935,0)</f>
        <v>91.833333333333329</v>
      </c>
      <c r="Q3935" t="s">
        <v>8317</v>
      </c>
      <c r="R3935" t="s">
        <v>8318</v>
      </c>
      <c r="S3935" s="11">
        <f>J3935/86400+DATE(1970,1,1)</f>
        <v>42538.968310185184</v>
      </c>
      <c r="T3935" s="11">
        <f>I3935/86400+DATE(1970,1,1)</f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19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7">
        <f>IF(L3936&gt;0,E3936/L3936,0)</f>
        <v>45.833333333333336</v>
      </c>
      <c r="Q3936" t="s">
        <v>8317</v>
      </c>
      <c r="R3936" t="s">
        <v>8318</v>
      </c>
      <c r="S3936" s="11">
        <f>J3936/86400+DATE(1970,1,1)</f>
        <v>42233.671747685185</v>
      </c>
      <c r="T3936" s="11">
        <f>I3936/86400+DATE(1970,1,1)</f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19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7">
        <f>IF(L3937&gt;0,E3937/L3937,0)</f>
        <v>57.173913043478258</v>
      </c>
      <c r="Q3937" t="s">
        <v>8317</v>
      </c>
      <c r="R3937" t="s">
        <v>8318</v>
      </c>
      <c r="S3937" s="11">
        <f>J3937/86400+DATE(1970,1,1)</f>
        <v>42221.656782407408</v>
      </c>
      <c r="T3937" s="11">
        <f>I3937/86400+DATE(1970,1,1)</f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19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7">
        <f>IF(L3938&gt;0,E3938/L3938,0)</f>
        <v>0</v>
      </c>
      <c r="Q3938" t="s">
        <v>8317</v>
      </c>
      <c r="R3938" t="s">
        <v>8318</v>
      </c>
      <c r="S3938" s="11">
        <f>J3938/86400+DATE(1970,1,1)</f>
        <v>42675.262962962966</v>
      </c>
      <c r="T3938" s="11">
        <f>I3938/86400+DATE(1970,1,1)</f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19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7">
        <f>IF(L3939&gt;0,E3939/L3939,0)</f>
        <v>248.5</v>
      </c>
      <c r="Q3939" t="s">
        <v>8317</v>
      </c>
      <c r="R3939" t="s">
        <v>8318</v>
      </c>
      <c r="S3939" s="11">
        <f>J3939/86400+DATE(1970,1,1)</f>
        <v>42534.631481481483</v>
      </c>
      <c r="T3939" s="11">
        <f>I3939/86400+DATE(1970,1,1)</f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19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7">
        <f>IF(L3940&gt;0,E3940/L3940,0)</f>
        <v>79.400000000000006</v>
      </c>
      <c r="Q3940" t="s">
        <v>8317</v>
      </c>
      <c r="R3940" t="s">
        <v>8318</v>
      </c>
      <c r="S3940" s="11">
        <f>J3940/86400+DATE(1970,1,1)</f>
        <v>42151.905717592592</v>
      </c>
      <c r="T3940" s="11">
        <f>I3940/86400+DATE(1970,1,1)</f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19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7">
        <f>IF(L3941&gt;0,E3941/L3941,0)</f>
        <v>5</v>
      </c>
      <c r="Q3941" t="s">
        <v>8317</v>
      </c>
      <c r="R3941" t="s">
        <v>8318</v>
      </c>
      <c r="S3941" s="11">
        <f>J3941/86400+DATE(1970,1,1)</f>
        <v>41915.400219907409</v>
      </c>
      <c r="T3941" s="11">
        <f>I3941/86400+DATE(1970,1,1)</f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19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7">
        <f>IF(L3942&gt;0,E3942/L3942,0)</f>
        <v>5.5</v>
      </c>
      <c r="Q3942" t="s">
        <v>8317</v>
      </c>
      <c r="R3942" t="s">
        <v>8318</v>
      </c>
      <c r="S3942" s="11">
        <f>J3942/86400+DATE(1970,1,1)</f>
        <v>41961.492488425924</v>
      </c>
      <c r="T3942" s="11">
        <f>I3942/86400+DATE(1970,1,1)</f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19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7">
        <f>IF(L3943&gt;0,E3943/L3943,0)</f>
        <v>25</v>
      </c>
      <c r="Q3943" t="s">
        <v>8317</v>
      </c>
      <c r="R3943" t="s">
        <v>8318</v>
      </c>
      <c r="S3943" s="11">
        <f>J3943/86400+DATE(1970,1,1)</f>
        <v>41940.587233796294</v>
      </c>
      <c r="T3943" s="11">
        <f>I3943/86400+DATE(1970,1,1)</f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19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7">
        <f>IF(L3944&gt;0,E3944/L3944,0)</f>
        <v>0</v>
      </c>
      <c r="Q3944" t="s">
        <v>8317</v>
      </c>
      <c r="R3944" t="s">
        <v>8318</v>
      </c>
      <c r="S3944" s="11">
        <f>J3944/86400+DATE(1970,1,1)</f>
        <v>42111.904097222221</v>
      </c>
      <c r="T3944" s="11">
        <f>I3944/86400+DATE(1970,1,1)</f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19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7">
        <f>IF(L3945&gt;0,E3945/L3945,0)</f>
        <v>137.07692307692307</v>
      </c>
      <c r="Q3945" t="s">
        <v>8317</v>
      </c>
      <c r="R3945" t="s">
        <v>8318</v>
      </c>
      <c r="S3945" s="11">
        <f>J3945/86400+DATE(1970,1,1)</f>
        <v>42279.778564814813</v>
      </c>
      <c r="T3945" s="11">
        <f>I3945/86400+DATE(1970,1,1)</f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19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7">
        <f>IF(L3946&gt;0,E3946/L3946,0)</f>
        <v>0</v>
      </c>
      <c r="Q3946" t="s">
        <v>8317</v>
      </c>
      <c r="R3946" t="s">
        <v>8318</v>
      </c>
      <c r="S3946" s="11">
        <f>J3946/86400+DATE(1970,1,1)</f>
        <v>42213.662905092591</v>
      </c>
      <c r="T3946" s="11">
        <f>I3946/86400+DATE(1970,1,1)</f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19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7">
        <f>IF(L3947&gt;0,E3947/L3947,0)</f>
        <v>5</v>
      </c>
      <c r="Q3947" t="s">
        <v>8317</v>
      </c>
      <c r="R3947" t="s">
        <v>8318</v>
      </c>
      <c r="S3947" s="11">
        <f>J3947/86400+DATE(1970,1,1)</f>
        <v>42109.801712962959</v>
      </c>
      <c r="T3947" s="11">
        <f>I3947/86400+DATE(1970,1,1)</f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19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7">
        <f>IF(L3948&gt;0,E3948/L3948,0)</f>
        <v>39</v>
      </c>
      <c r="Q3948" t="s">
        <v>8317</v>
      </c>
      <c r="R3948" t="s">
        <v>8318</v>
      </c>
      <c r="S3948" s="11">
        <f>J3948/86400+DATE(1970,1,1)</f>
        <v>42031.833587962959</v>
      </c>
      <c r="T3948" s="11">
        <f>I3948/86400+DATE(1970,1,1)</f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19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7">
        <f>IF(L3949&gt;0,E3949/L3949,0)</f>
        <v>50.5</v>
      </c>
      <c r="Q3949" t="s">
        <v>8317</v>
      </c>
      <c r="R3949" t="s">
        <v>8318</v>
      </c>
      <c r="S3949" s="11">
        <f>J3949/86400+DATE(1970,1,1)</f>
        <v>42615.142870370371</v>
      </c>
      <c r="T3949" s="11">
        <f>I3949/86400+DATE(1970,1,1)</f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19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7">
        <f>IF(L3950&gt;0,E3950/L3950,0)</f>
        <v>0</v>
      </c>
      <c r="Q3950" t="s">
        <v>8317</v>
      </c>
      <c r="R3950" t="s">
        <v>8318</v>
      </c>
      <c r="S3950" s="11">
        <f>J3950/86400+DATE(1970,1,1)</f>
        <v>41829.325497685189</v>
      </c>
      <c r="T3950" s="11">
        <f>I3950/86400+DATE(1970,1,1)</f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19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7">
        <f>IF(L3951&gt;0,E3951/L3951,0)</f>
        <v>49.28125</v>
      </c>
      <c r="Q3951" t="s">
        <v>8317</v>
      </c>
      <c r="R3951" t="s">
        <v>8318</v>
      </c>
      <c r="S3951" s="11">
        <f>J3951/86400+DATE(1970,1,1)</f>
        <v>42016.120613425926</v>
      </c>
      <c r="T3951" s="11">
        <f>I3951/86400+DATE(1970,1,1)</f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19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7">
        <f>IF(L3952&gt;0,E3952/L3952,0)</f>
        <v>25</v>
      </c>
      <c r="Q3952" t="s">
        <v>8317</v>
      </c>
      <c r="R3952" t="s">
        <v>8318</v>
      </c>
      <c r="S3952" s="11">
        <f>J3952/86400+DATE(1970,1,1)</f>
        <v>42439.702314814815</v>
      </c>
      <c r="T3952" s="11">
        <f>I3952/86400+DATE(1970,1,1)</f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19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7">
        <f>IF(L3953&gt;0,E3953/L3953,0)</f>
        <v>1</v>
      </c>
      <c r="Q3953" t="s">
        <v>8317</v>
      </c>
      <c r="R3953" t="s">
        <v>8318</v>
      </c>
      <c r="S3953" s="11">
        <f>J3953/86400+DATE(1970,1,1)</f>
        <v>42433.825717592597</v>
      </c>
      <c r="T3953" s="11">
        <f>I3953/86400+DATE(1970,1,1)</f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19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7">
        <f>IF(L3954&gt;0,E3954/L3954,0)</f>
        <v>25</v>
      </c>
      <c r="Q3954" t="s">
        <v>8317</v>
      </c>
      <c r="R3954" t="s">
        <v>8318</v>
      </c>
      <c r="S3954" s="11">
        <f>J3954/86400+DATE(1970,1,1)</f>
        <v>42243.790393518517</v>
      </c>
      <c r="T3954" s="11">
        <f>I3954/86400+DATE(1970,1,1)</f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19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7">
        <f>IF(L3955&gt;0,E3955/L3955,0)</f>
        <v>0</v>
      </c>
      <c r="Q3955" t="s">
        <v>8317</v>
      </c>
      <c r="R3955" t="s">
        <v>8318</v>
      </c>
      <c r="S3955" s="11">
        <f>J3955/86400+DATE(1970,1,1)</f>
        <v>42550.048449074078</v>
      </c>
      <c r="T3955" s="11">
        <f>I3955/86400+DATE(1970,1,1)</f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19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7">
        <f>IF(L3956&gt;0,E3956/L3956,0)</f>
        <v>0</v>
      </c>
      <c r="Q3956" t="s">
        <v>8317</v>
      </c>
      <c r="R3956" t="s">
        <v>8318</v>
      </c>
      <c r="S3956" s="11">
        <f>J3956/86400+DATE(1970,1,1)</f>
        <v>41774.651203703703</v>
      </c>
      <c r="T3956" s="11">
        <f>I3956/86400+DATE(1970,1,1)</f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19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7">
        <f>IF(L3957&gt;0,E3957/L3957,0)</f>
        <v>53.125</v>
      </c>
      <c r="Q3957" t="s">
        <v>8317</v>
      </c>
      <c r="R3957" t="s">
        <v>8318</v>
      </c>
      <c r="S3957" s="11">
        <f>J3957/86400+DATE(1970,1,1)</f>
        <v>42306.848854166667</v>
      </c>
      <c r="T3957" s="11">
        <f>I3957/86400+DATE(1970,1,1)</f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19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7">
        <f>IF(L3958&gt;0,E3958/L3958,0)</f>
        <v>0</v>
      </c>
      <c r="Q3958" t="s">
        <v>8317</v>
      </c>
      <c r="R3958" t="s">
        <v>8318</v>
      </c>
      <c r="S3958" s="11">
        <f>J3958/86400+DATE(1970,1,1)</f>
        <v>42457.932025462964</v>
      </c>
      <c r="T3958" s="11">
        <f>I3958/86400+DATE(1970,1,1)</f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19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7">
        <f>IF(L3959&gt;0,E3959/L3959,0)</f>
        <v>7</v>
      </c>
      <c r="Q3959" t="s">
        <v>8317</v>
      </c>
      <c r="R3959" t="s">
        <v>8318</v>
      </c>
      <c r="S3959" s="11">
        <f>J3959/86400+DATE(1970,1,1)</f>
        <v>42513.976319444446</v>
      </c>
      <c r="T3959" s="11">
        <f>I3959/86400+DATE(1970,1,1)</f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19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7">
        <f>IF(L3960&gt;0,E3960/L3960,0)</f>
        <v>40.0625</v>
      </c>
      <c r="Q3960" t="s">
        <v>8317</v>
      </c>
      <c r="R3960" t="s">
        <v>8318</v>
      </c>
      <c r="S3960" s="11">
        <f>J3960/86400+DATE(1970,1,1)</f>
        <v>41816.950370370367</v>
      </c>
      <c r="T3960" s="11">
        <f>I3960/86400+DATE(1970,1,1)</f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19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7">
        <f>IF(L3961&gt;0,E3961/L3961,0)</f>
        <v>24.333333333333332</v>
      </c>
      <c r="Q3961" t="s">
        <v>8317</v>
      </c>
      <c r="R3961" t="s">
        <v>8318</v>
      </c>
      <c r="S3961" s="11">
        <f>J3961/86400+DATE(1970,1,1)</f>
        <v>41880.788842592592</v>
      </c>
      <c r="T3961" s="11">
        <f>I3961/86400+DATE(1970,1,1)</f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19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7">
        <f>IF(L3962&gt;0,E3962/L3962,0)</f>
        <v>11.25</v>
      </c>
      <c r="Q3962" t="s">
        <v>8317</v>
      </c>
      <c r="R3962" t="s">
        <v>8318</v>
      </c>
      <c r="S3962" s="11">
        <f>J3962/86400+DATE(1970,1,1)</f>
        <v>42342.845555555556</v>
      </c>
      <c r="T3962" s="11">
        <f>I3962/86400+DATE(1970,1,1)</f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19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7">
        <f>IF(L3963&gt;0,E3963/L3963,0)</f>
        <v>10.5</v>
      </c>
      <c r="Q3963" t="s">
        <v>8317</v>
      </c>
      <c r="R3963" t="s">
        <v>8318</v>
      </c>
      <c r="S3963" s="11">
        <f>J3963/86400+DATE(1970,1,1)</f>
        <v>41745.891319444447</v>
      </c>
      <c r="T3963" s="11">
        <f>I3963/86400+DATE(1970,1,1)</f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19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7">
        <f>IF(L3964&gt;0,E3964/L3964,0)</f>
        <v>15</v>
      </c>
      <c r="Q3964" t="s">
        <v>8317</v>
      </c>
      <c r="R3964" t="s">
        <v>8318</v>
      </c>
      <c r="S3964" s="11">
        <f>J3964/86400+DATE(1970,1,1)</f>
        <v>42311.621458333335</v>
      </c>
      <c r="T3964" s="11">
        <f>I3964/86400+DATE(1970,1,1)</f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19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7">
        <f>IF(L3965&gt;0,E3965/L3965,0)</f>
        <v>0</v>
      </c>
      <c r="Q3965" t="s">
        <v>8317</v>
      </c>
      <c r="R3965" t="s">
        <v>8318</v>
      </c>
      <c r="S3965" s="11">
        <f>J3965/86400+DATE(1970,1,1)</f>
        <v>42296.154131944444</v>
      </c>
      <c r="T3965" s="11">
        <f>I3965/86400+DATE(1970,1,1)</f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19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7">
        <f>IF(L3966&gt;0,E3966/L3966,0)</f>
        <v>42</v>
      </c>
      <c r="Q3966" t="s">
        <v>8317</v>
      </c>
      <c r="R3966" t="s">
        <v>8318</v>
      </c>
      <c r="S3966" s="11">
        <f>J3966/86400+DATE(1970,1,1)</f>
        <v>42053.722060185188</v>
      </c>
      <c r="T3966" s="11">
        <f>I3966/86400+DATE(1970,1,1)</f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19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7">
        <f>IF(L3967&gt;0,E3967/L3967,0)</f>
        <v>71.25</v>
      </c>
      <c r="Q3967" t="s">
        <v>8317</v>
      </c>
      <c r="R3967" t="s">
        <v>8318</v>
      </c>
      <c r="S3967" s="11">
        <f>J3967/86400+DATE(1970,1,1)</f>
        <v>42414.235879629632</v>
      </c>
      <c r="T3967" s="11">
        <f>I3967/86400+DATE(1970,1,1)</f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19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7">
        <f>IF(L3968&gt;0,E3968/L3968,0)</f>
        <v>22.5</v>
      </c>
      <c r="Q3968" t="s">
        <v>8317</v>
      </c>
      <c r="R3968" t="s">
        <v>8318</v>
      </c>
      <c r="S3968" s="11">
        <f>J3968/86400+DATE(1970,1,1)</f>
        <v>41801.711550925924</v>
      </c>
      <c r="T3968" s="11">
        <f>I3968/86400+DATE(1970,1,1)</f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19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7">
        <f>IF(L3969&gt;0,E3969/L3969,0)</f>
        <v>41</v>
      </c>
      <c r="Q3969" t="s">
        <v>8317</v>
      </c>
      <c r="R3969" t="s">
        <v>8318</v>
      </c>
      <c r="S3969" s="11">
        <f>J3969/86400+DATE(1970,1,1)</f>
        <v>42770.290590277778</v>
      </c>
      <c r="T3969" s="11">
        <f>I3969/86400+DATE(1970,1,1)</f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19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7">
        <f>IF(L3970&gt;0,E3970/L3970,0)</f>
        <v>47.909090909090907</v>
      </c>
      <c r="Q3970" t="s">
        <v>8317</v>
      </c>
      <c r="R3970" t="s">
        <v>8318</v>
      </c>
      <c r="S3970" s="11">
        <f>J3970/86400+DATE(1970,1,1)</f>
        <v>42452.815659722226</v>
      </c>
      <c r="T3970" s="11">
        <f>I3970/86400+DATE(1970,1,1)</f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19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7">
        <f>IF(L3971&gt;0,E3971/L3971,0)</f>
        <v>35.166666666666664</v>
      </c>
      <c r="Q3971" t="s">
        <v>8317</v>
      </c>
      <c r="R3971" t="s">
        <v>8318</v>
      </c>
      <c r="S3971" s="11">
        <f>J3971/86400+DATE(1970,1,1)</f>
        <v>42601.854699074072</v>
      </c>
      <c r="T3971" s="11">
        <f>I3971/86400+DATE(1970,1,1)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19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7">
        <f>IF(L3972&gt;0,E3972/L3972,0)</f>
        <v>5.5</v>
      </c>
      <c r="Q3972" t="s">
        <v>8317</v>
      </c>
      <c r="R3972" t="s">
        <v>8318</v>
      </c>
      <c r="S3972" s="11">
        <f>J3972/86400+DATE(1970,1,1)</f>
        <v>42447.863553240742</v>
      </c>
      <c r="T3972" s="11">
        <f>I3972/86400+DATE(1970,1,1)</f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19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7">
        <f>IF(L3973&gt;0,E3973/L3973,0)</f>
        <v>22.666666666666668</v>
      </c>
      <c r="Q3973" t="s">
        <v>8317</v>
      </c>
      <c r="R3973" t="s">
        <v>8318</v>
      </c>
      <c r="S3973" s="11">
        <f>J3973/86400+DATE(1970,1,1)</f>
        <v>41811.536180555559</v>
      </c>
      <c r="T3973" s="11">
        <f>I3973/86400+DATE(1970,1,1)</f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19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7">
        <f>IF(L3974&gt;0,E3974/L3974,0)</f>
        <v>26.375</v>
      </c>
      <c r="Q3974" t="s">
        <v>8317</v>
      </c>
      <c r="R3974" t="s">
        <v>8318</v>
      </c>
      <c r="S3974" s="11">
        <f>J3974/86400+DATE(1970,1,1)</f>
        <v>41981.067523148144</v>
      </c>
      <c r="T3974" s="11">
        <f>I3974/86400+DATE(1970,1,1)</f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19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7">
        <f>IF(L3975&gt;0,E3975/L3975,0)</f>
        <v>105.54054054054055</v>
      </c>
      <c r="Q3975" t="s">
        <v>8317</v>
      </c>
      <c r="R3975" t="s">
        <v>8318</v>
      </c>
      <c r="S3975" s="11">
        <f>J3975/86400+DATE(1970,1,1)</f>
        <v>42469.68414351852</v>
      </c>
      <c r="T3975" s="11">
        <f>I3975/86400+DATE(1970,1,1)</f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19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7">
        <f>IF(L3976&gt;0,E3976/L3976,0)</f>
        <v>29.09090909090909</v>
      </c>
      <c r="Q3976" t="s">
        <v>8317</v>
      </c>
      <c r="R3976" t="s">
        <v>8318</v>
      </c>
      <c r="S3976" s="11">
        <f>J3976/86400+DATE(1970,1,1)</f>
        <v>42493.546851851846</v>
      </c>
      <c r="T3976" s="11">
        <f>I3976/86400+DATE(1970,1,1)</f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19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7">
        <f>IF(L3977&gt;0,E3977/L3977,0)</f>
        <v>0</v>
      </c>
      <c r="Q3977" t="s">
        <v>8317</v>
      </c>
      <c r="R3977" t="s">
        <v>8318</v>
      </c>
      <c r="S3977" s="11">
        <f>J3977/86400+DATE(1970,1,1)</f>
        <v>42534.866875</v>
      </c>
      <c r="T3977" s="11">
        <f>I3977/86400+DATE(1970,1,1)</f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19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7">
        <f>IF(L3978&gt;0,E3978/L3978,0)</f>
        <v>62</v>
      </c>
      <c r="Q3978" t="s">
        <v>8317</v>
      </c>
      <c r="R3978" t="s">
        <v>8318</v>
      </c>
      <c r="S3978" s="11">
        <f>J3978/86400+DATE(1970,1,1)</f>
        <v>41830.858344907407</v>
      </c>
      <c r="T3978" s="11">
        <f>I3978/86400+DATE(1970,1,1)</f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19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7">
        <f>IF(L3979&gt;0,E3979/L3979,0)</f>
        <v>217.5</v>
      </c>
      <c r="Q3979" t="s">
        <v>8317</v>
      </c>
      <c r="R3979" t="s">
        <v>8318</v>
      </c>
      <c r="S3979" s="11">
        <f>J3979/86400+DATE(1970,1,1)</f>
        <v>42543.788564814815</v>
      </c>
      <c r="T3979" s="11">
        <f>I3979/86400+DATE(1970,1,1)</f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19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7">
        <f>IF(L3980&gt;0,E3980/L3980,0)</f>
        <v>26.75</v>
      </c>
      <c r="Q3980" t="s">
        <v>8317</v>
      </c>
      <c r="R3980" t="s">
        <v>8318</v>
      </c>
      <c r="S3980" s="11">
        <f>J3980/86400+DATE(1970,1,1)</f>
        <v>41975.642974537041</v>
      </c>
      <c r="T3980" s="11">
        <f>I3980/86400+DATE(1970,1,1)</f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19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7">
        <f>IF(L3981&gt;0,E3981/L3981,0)</f>
        <v>18.333333333333332</v>
      </c>
      <c r="Q3981" t="s">
        <v>8317</v>
      </c>
      <c r="R3981" t="s">
        <v>8318</v>
      </c>
      <c r="S3981" s="11">
        <f>J3981/86400+DATE(1970,1,1)</f>
        <v>42069.903437500005</v>
      </c>
      <c r="T3981" s="11">
        <f>I3981/86400+DATE(1970,1,1)</f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19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7">
        <f>IF(L3982&gt;0,E3982/L3982,0)</f>
        <v>64.285714285714292</v>
      </c>
      <c r="Q3982" t="s">
        <v>8317</v>
      </c>
      <c r="R3982" t="s">
        <v>8318</v>
      </c>
      <c r="S3982" s="11">
        <f>J3982/86400+DATE(1970,1,1)</f>
        <v>41795.598923611113</v>
      </c>
      <c r="T3982" s="11">
        <f>I3982/86400+DATE(1970,1,1)</f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19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7">
        <f>IF(L3983&gt;0,E3983/L3983,0)</f>
        <v>175</v>
      </c>
      <c r="Q3983" t="s">
        <v>8317</v>
      </c>
      <c r="R3983" t="s">
        <v>8318</v>
      </c>
      <c r="S3983" s="11">
        <f>J3983/86400+DATE(1970,1,1)</f>
        <v>42508.179965277777</v>
      </c>
      <c r="T3983" s="11">
        <f>I3983/86400+DATE(1970,1,1)</f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19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7">
        <f>IF(L3984&gt;0,E3984/L3984,0)</f>
        <v>34</v>
      </c>
      <c r="Q3984" t="s">
        <v>8317</v>
      </c>
      <c r="R3984" t="s">
        <v>8318</v>
      </c>
      <c r="S3984" s="11">
        <f>J3984/86400+DATE(1970,1,1)</f>
        <v>42132.809953703705</v>
      </c>
      <c r="T3984" s="11">
        <f>I3984/86400+DATE(1970,1,1)</f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19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7">
        <f>IF(L3985&gt;0,E3985/L3985,0)</f>
        <v>84.282608695652172</v>
      </c>
      <c r="Q3985" t="s">
        <v>8317</v>
      </c>
      <c r="R3985" t="s">
        <v>8318</v>
      </c>
      <c r="S3985" s="11">
        <f>J3985/86400+DATE(1970,1,1)</f>
        <v>41747.86986111111</v>
      </c>
      <c r="T3985" s="11">
        <f>I3985/86400+DATE(1970,1,1)</f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19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7">
        <f>IF(L3986&gt;0,E3986/L3986,0)</f>
        <v>9.5</v>
      </c>
      <c r="Q3986" t="s">
        <v>8317</v>
      </c>
      <c r="R3986" t="s">
        <v>8318</v>
      </c>
      <c r="S3986" s="11">
        <f>J3986/86400+DATE(1970,1,1)</f>
        <v>41920.963472222225</v>
      </c>
      <c r="T3986" s="11">
        <f>I3986/86400+DATE(1970,1,1)</f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19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7">
        <f>IF(L3987&gt;0,E3987/L3987,0)</f>
        <v>33.736842105263158</v>
      </c>
      <c r="Q3987" t="s">
        <v>8317</v>
      </c>
      <c r="R3987" t="s">
        <v>8318</v>
      </c>
      <c r="S3987" s="11">
        <f>J3987/86400+DATE(1970,1,1)</f>
        <v>42399.707407407404</v>
      </c>
      <c r="T3987" s="11">
        <f>I3987/86400+DATE(1970,1,1)</f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19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7">
        <f>IF(L3988&gt;0,E3988/L3988,0)</f>
        <v>37.53846153846154</v>
      </c>
      <c r="Q3988" t="s">
        <v>8317</v>
      </c>
      <c r="R3988" t="s">
        <v>8318</v>
      </c>
      <c r="S3988" s="11">
        <f>J3988/86400+DATE(1970,1,1)</f>
        <v>42467.548541666663</v>
      </c>
      <c r="T3988" s="11">
        <f>I3988/86400+DATE(1970,1,1)</f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19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7">
        <f>IF(L3989&gt;0,E3989/L3989,0)</f>
        <v>11.615384615384615</v>
      </c>
      <c r="Q3989" t="s">
        <v>8317</v>
      </c>
      <c r="R3989" t="s">
        <v>8318</v>
      </c>
      <c r="S3989" s="11">
        <f>J3989/86400+DATE(1970,1,1)</f>
        <v>41765.92465277778</v>
      </c>
      <c r="T3989" s="11">
        <f>I3989/86400+DATE(1970,1,1)</f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19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7">
        <f>IF(L3990&gt;0,E3990/L3990,0)</f>
        <v>8</v>
      </c>
      <c r="Q3990" t="s">
        <v>8317</v>
      </c>
      <c r="R3990" t="s">
        <v>8318</v>
      </c>
      <c r="S3990" s="11">
        <f>J3990/86400+DATE(1970,1,1)</f>
        <v>42230.08116898148</v>
      </c>
      <c r="T3990" s="11">
        <f>I3990/86400+DATE(1970,1,1)</f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19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7">
        <f>IF(L3991&gt;0,E3991/L3991,0)</f>
        <v>0</v>
      </c>
      <c r="Q3991" t="s">
        <v>8317</v>
      </c>
      <c r="R3991" t="s">
        <v>8318</v>
      </c>
      <c r="S3991" s="11">
        <f>J3991/86400+DATE(1970,1,1)</f>
        <v>42286.749780092592</v>
      </c>
      <c r="T3991" s="11">
        <f>I3991/86400+DATE(1970,1,1)</f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19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7">
        <f>IF(L3992&gt;0,E3992/L3992,0)</f>
        <v>23</v>
      </c>
      <c r="Q3992" t="s">
        <v>8317</v>
      </c>
      <c r="R3992" t="s">
        <v>8318</v>
      </c>
      <c r="S3992" s="11">
        <f>J3992/86400+DATE(1970,1,1)</f>
        <v>42401.672372685185</v>
      </c>
      <c r="T3992" s="11">
        <f>I3992/86400+DATE(1970,1,1)</f>
        <v>42431.672372685185</v>
      </c>
    </row>
    <row r="3993" spans="1:20" ht="45" x14ac:dyDescent="0.25">
      <c r="A3993">
        <v>3991</v>
      </c>
      <c r="B3993" s="1" t="s">
        <v>3987</v>
      </c>
      <c r="C3993" s="1" t="s">
        <v>8097</v>
      </c>
      <c r="D3993" s="19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7">
        <f>IF(L3993&gt;0,E3993/L3993,0)</f>
        <v>100</v>
      </c>
      <c r="Q3993" t="s">
        <v>8317</v>
      </c>
      <c r="R3993" t="s">
        <v>8318</v>
      </c>
      <c r="S3993" s="11">
        <f>J3993/86400+DATE(1970,1,1)</f>
        <v>42125.644467592589</v>
      </c>
      <c r="T3993" s="11">
        <f>I3993/86400+DATE(1970,1,1)</f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19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7">
        <f>IF(L3994&gt;0,E3994/L3994,0)</f>
        <v>60.111111111111114</v>
      </c>
      <c r="Q3994" t="s">
        <v>8317</v>
      </c>
      <c r="R3994" t="s">
        <v>8318</v>
      </c>
      <c r="S3994" s="11">
        <f>J3994/86400+DATE(1970,1,1)</f>
        <v>42289.94049768518</v>
      </c>
      <c r="T3994" s="11">
        <f>I3994/86400+DATE(1970,1,1)</f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19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7">
        <f>IF(L3995&gt;0,E3995/L3995,0)</f>
        <v>3</v>
      </c>
      <c r="Q3995" t="s">
        <v>8317</v>
      </c>
      <c r="R3995" t="s">
        <v>8318</v>
      </c>
      <c r="S3995" s="11">
        <f>J3995/86400+DATE(1970,1,1)</f>
        <v>42107.864722222221</v>
      </c>
      <c r="T3995" s="11">
        <f>I3995/86400+DATE(1970,1,1)</f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19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7">
        <f>IF(L3996&gt;0,E3996/L3996,0)</f>
        <v>5</v>
      </c>
      <c r="Q3996" t="s">
        <v>8317</v>
      </c>
      <c r="R3996" t="s">
        <v>8318</v>
      </c>
      <c r="S3996" s="11">
        <f>J3996/86400+DATE(1970,1,1)</f>
        <v>41809.389930555553</v>
      </c>
      <c r="T3996" s="11">
        <f>I3996/86400+DATE(1970,1,1)</f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19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7">
        <f>IF(L3997&gt;0,E3997/L3997,0)</f>
        <v>17.5</v>
      </c>
      <c r="Q3997" t="s">
        <v>8317</v>
      </c>
      <c r="R3997" t="s">
        <v>8318</v>
      </c>
      <c r="S3997" s="11">
        <f>J3997/86400+DATE(1970,1,1)</f>
        <v>42019.683761574073</v>
      </c>
      <c r="T3997" s="11">
        <f>I3997/86400+DATE(1970,1,1)</f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19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7">
        <f>IF(L3998&gt;0,E3998/L3998,0)</f>
        <v>29.235294117647058</v>
      </c>
      <c r="Q3998" t="s">
        <v>8317</v>
      </c>
      <c r="R3998" t="s">
        <v>8318</v>
      </c>
      <c r="S3998" s="11">
        <f>J3998/86400+DATE(1970,1,1)</f>
        <v>41950.266944444447</v>
      </c>
      <c r="T3998" s="11">
        <f>I3998/86400+DATE(1970,1,1)</f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19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7">
        <f>IF(L3999&gt;0,E3999/L3999,0)</f>
        <v>0</v>
      </c>
      <c r="Q3999" t="s">
        <v>8317</v>
      </c>
      <c r="R3999" t="s">
        <v>8318</v>
      </c>
      <c r="S3999" s="11">
        <f>J3999/86400+DATE(1970,1,1)</f>
        <v>42069.391446759255</v>
      </c>
      <c r="T3999" s="11">
        <f>I3999/86400+DATE(1970,1,1)</f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19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7">
        <f>IF(L4000&gt;0,E4000/L4000,0)</f>
        <v>59.583333333333336</v>
      </c>
      <c r="Q4000" t="s">
        <v>8317</v>
      </c>
      <c r="R4000" t="s">
        <v>8318</v>
      </c>
      <c r="S4000" s="11">
        <f>J4000/86400+DATE(1970,1,1)</f>
        <v>42061.963263888887</v>
      </c>
      <c r="T4000" s="11">
        <f>I4000/86400+DATE(1970,1,1)</f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19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7">
        <f>IF(L4001&gt;0,E4001/L4001,0)</f>
        <v>82.571428571428569</v>
      </c>
      <c r="Q4001" t="s">
        <v>8317</v>
      </c>
      <c r="R4001" t="s">
        <v>8318</v>
      </c>
      <c r="S4001" s="11">
        <f>J4001/86400+DATE(1970,1,1)</f>
        <v>41842.828680555554</v>
      </c>
      <c r="T4001" s="11">
        <f>I4001/86400+DATE(1970,1,1)</f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19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7">
        <f>IF(L4002&gt;0,E4002/L4002,0)</f>
        <v>10</v>
      </c>
      <c r="Q4002" t="s">
        <v>8317</v>
      </c>
      <c r="R4002" t="s">
        <v>8318</v>
      </c>
      <c r="S4002" s="11">
        <f>J4002/86400+DATE(1970,1,1)</f>
        <v>42437.64534722222</v>
      </c>
      <c r="T4002" s="11">
        <f>I4002/86400+DATE(1970,1,1)</f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19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7">
        <f>IF(L4003&gt;0,E4003/L4003,0)</f>
        <v>32.357142857142854</v>
      </c>
      <c r="Q4003" t="s">
        <v>8317</v>
      </c>
      <c r="R4003" t="s">
        <v>8318</v>
      </c>
      <c r="S4003" s="11">
        <f>J4003/86400+DATE(1970,1,1)</f>
        <v>42775.964212962965</v>
      </c>
      <c r="T4003" s="11">
        <f>I4003/86400+DATE(1970,1,1)</f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19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7">
        <f>IF(L4004&gt;0,E4004/L4004,0)</f>
        <v>5.75</v>
      </c>
      <c r="Q4004" t="s">
        <v>8317</v>
      </c>
      <c r="R4004" t="s">
        <v>8318</v>
      </c>
      <c r="S4004" s="11">
        <f>J4004/86400+DATE(1970,1,1)</f>
        <v>41879.043530092589</v>
      </c>
      <c r="T4004" s="11">
        <f>I4004/86400+DATE(1970,1,1)</f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19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7">
        <f>IF(L4005&gt;0,E4005/L4005,0)</f>
        <v>100.5</v>
      </c>
      <c r="Q4005" t="s">
        <v>8317</v>
      </c>
      <c r="R4005" t="s">
        <v>8318</v>
      </c>
      <c r="S4005" s="11">
        <f>J4005/86400+DATE(1970,1,1)</f>
        <v>42020.587349537032</v>
      </c>
      <c r="T4005" s="11">
        <f>I4005/86400+DATE(1970,1,1)</f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19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7">
        <f>IF(L4006&gt;0,E4006/L4006,0)</f>
        <v>1</v>
      </c>
      <c r="Q4006" t="s">
        <v>8317</v>
      </c>
      <c r="R4006" t="s">
        <v>8318</v>
      </c>
      <c r="S4006" s="11">
        <f>J4006/86400+DATE(1970,1,1)</f>
        <v>41890.16269675926</v>
      </c>
      <c r="T4006" s="11">
        <f>I4006/86400+DATE(1970,1,1)</f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19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7">
        <f>IF(L4007&gt;0,E4007/L4007,0)</f>
        <v>20</v>
      </c>
      <c r="Q4007" t="s">
        <v>8317</v>
      </c>
      <c r="R4007" t="s">
        <v>8318</v>
      </c>
      <c r="S4007" s="11">
        <f>J4007/86400+DATE(1970,1,1)</f>
        <v>41872.807696759257</v>
      </c>
      <c r="T4007" s="11">
        <f>I4007/86400+DATE(1970,1,1)</f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19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7">
        <f>IF(L4008&gt;0,E4008/L4008,0)</f>
        <v>2</v>
      </c>
      <c r="Q4008" t="s">
        <v>8317</v>
      </c>
      <c r="R4008" t="s">
        <v>8318</v>
      </c>
      <c r="S4008" s="11">
        <f>J4008/86400+DATE(1970,1,1)</f>
        <v>42391.772997685184</v>
      </c>
      <c r="T4008" s="11">
        <f>I4008/86400+DATE(1970,1,1)</f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19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7">
        <f>IF(L4009&gt;0,E4009/L4009,0)</f>
        <v>5</v>
      </c>
      <c r="Q4009" t="s">
        <v>8317</v>
      </c>
      <c r="R4009" t="s">
        <v>8318</v>
      </c>
      <c r="S4009" s="11">
        <f>J4009/86400+DATE(1970,1,1)</f>
        <v>41848.772928240738</v>
      </c>
      <c r="T4009" s="11">
        <f>I4009/86400+DATE(1970,1,1)</f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19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7">
        <f>IF(L4010&gt;0,E4010/L4010,0)</f>
        <v>15</v>
      </c>
      <c r="Q4010" t="s">
        <v>8317</v>
      </c>
      <c r="R4010" t="s">
        <v>8318</v>
      </c>
      <c r="S4010" s="11">
        <f>J4010/86400+DATE(1970,1,1)</f>
        <v>42177.964201388888</v>
      </c>
      <c r="T4010" s="11">
        <f>I4010/86400+DATE(1970,1,1)</f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19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7">
        <f>IF(L4011&gt;0,E4011/L4011,0)</f>
        <v>25</v>
      </c>
      <c r="Q4011" t="s">
        <v>8317</v>
      </c>
      <c r="R4011" t="s">
        <v>8318</v>
      </c>
      <c r="S4011" s="11">
        <f>J4011/86400+DATE(1970,1,1)</f>
        <v>41851.700925925928</v>
      </c>
      <c r="T4011" s="11">
        <f>I4011/86400+DATE(1970,1,1)</f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19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7">
        <f>IF(L4012&gt;0,E4012/L4012,0)</f>
        <v>45.842105263157897</v>
      </c>
      <c r="Q4012" t="s">
        <v>8317</v>
      </c>
      <c r="R4012" t="s">
        <v>8318</v>
      </c>
      <c r="S4012" s="11">
        <f>J4012/86400+DATE(1970,1,1)</f>
        <v>41921.770439814813</v>
      </c>
      <c r="T4012" s="11">
        <f>I4012/86400+DATE(1970,1,1)</f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19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7">
        <f>IF(L4013&gt;0,E4013/L4013,0)</f>
        <v>4.75</v>
      </c>
      <c r="Q4013" t="s">
        <v>8317</v>
      </c>
      <c r="R4013" t="s">
        <v>8318</v>
      </c>
      <c r="S4013" s="11">
        <f>J4013/86400+DATE(1970,1,1)</f>
        <v>42002.54488425926</v>
      </c>
      <c r="T4013" s="11">
        <f>I4013/86400+DATE(1970,1,1)</f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19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7">
        <f>IF(L4014&gt;0,E4014/L4014,0)</f>
        <v>0</v>
      </c>
      <c r="Q4014" t="s">
        <v>8317</v>
      </c>
      <c r="R4014" t="s">
        <v>8318</v>
      </c>
      <c r="S4014" s="11">
        <f>J4014/86400+DATE(1970,1,1)</f>
        <v>42096.544548611113</v>
      </c>
      <c r="T4014" s="11">
        <f>I4014/86400+DATE(1970,1,1)</f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19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7">
        <f>IF(L4015&gt;0,E4015/L4015,0)</f>
        <v>13</v>
      </c>
      <c r="Q4015" t="s">
        <v>8317</v>
      </c>
      <c r="R4015" t="s">
        <v>8318</v>
      </c>
      <c r="S4015" s="11">
        <f>J4015/86400+DATE(1970,1,1)</f>
        <v>42021.301192129627</v>
      </c>
      <c r="T4015" s="11">
        <f>I4015/86400+DATE(1970,1,1)</f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19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7">
        <f>IF(L4016&gt;0,E4016/L4016,0)</f>
        <v>0</v>
      </c>
      <c r="Q4016" t="s">
        <v>8317</v>
      </c>
      <c r="R4016" t="s">
        <v>8318</v>
      </c>
      <c r="S4016" s="11">
        <f>J4016/86400+DATE(1970,1,1)</f>
        <v>42419.246168981481</v>
      </c>
      <c r="T4016" s="11">
        <f>I4016/86400+DATE(1970,1,1)</f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19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7">
        <f>IF(L4017&gt;0,E4017/L4017,0)</f>
        <v>1</v>
      </c>
      <c r="Q4017" t="s">
        <v>8317</v>
      </c>
      <c r="R4017" t="s">
        <v>8318</v>
      </c>
      <c r="S4017" s="11">
        <f>J4017/86400+DATE(1970,1,1)</f>
        <v>42174.780821759261</v>
      </c>
      <c r="T4017" s="11">
        <f>I4017/86400+DATE(1970,1,1)</f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19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7">
        <f>IF(L4018&gt;0,E4018/L4018,0)</f>
        <v>10</v>
      </c>
      <c r="Q4018" t="s">
        <v>8317</v>
      </c>
      <c r="R4018" t="s">
        <v>8318</v>
      </c>
      <c r="S4018" s="11">
        <f>J4018/86400+DATE(1970,1,1)</f>
        <v>41869.872685185182</v>
      </c>
      <c r="T4018" s="11">
        <f>I4018/86400+DATE(1970,1,1)</f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19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7">
        <f>IF(L4019&gt;0,E4019/L4019,0)</f>
        <v>52.5</v>
      </c>
      <c r="Q4019" t="s">
        <v>8317</v>
      </c>
      <c r="R4019" t="s">
        <v>8318</v>
      </c>
      <c r="S4019" s="11">
        <f>J4019/86400+DATE(1970,1,1)</f>
        <v>41856.672152777777</v>
      </c>
      <c r="T4019" s="11">
        <f>I4019/86400+DATE(1970,1,1)</f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19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7">
        <f>IF(L4020&gt;0,E4020/L4020,0)</f>
        <v>32.5</v>
      </c>
      <c r="Q4020" t="s">
        <v>8317</v>
      </c>
      <c r="R4020" t="s">
        <v>8318</v>
      </c>
      <c r="S4020" s="11">
        <f>J4020/86400+DATE(1970,1,1)</f>
        <v>42620.91097222222</v>
      </c>
      <c r="T4020" s="11">
        <f>I4020/86400+DATE(1970,1,1)</f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19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7">
        <f>IF(L4021&gt;0,E4021/L4021,0)</f>
        <v>7.25</v>
      </c>
      <c r="Q4021" t="s">
        <v>8317</v>
      </c>
      <c r="R4021" t="s">
        <v>8318</v>
      </c>
      <c r="S4021" s="11">
        <f>J4021/86400+DATE(1970,1,1)</f>
        <v>42417.675879629634</v>
      </c>
      <c r="T4021" s="11">
        <f>I4021/86400+DATE(1970,1,1)</f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19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7">
        <f>IF(L4022&gt;0,E4022/L4022,0)</f>
        <v>33.333333333333336</v>
      </c>
      <c r="Q4022" t="s">
        <v>8317</v>
      </c>
      <c r="R4022" t="s">
        <v>8318</v>
      </c>
      <c r="S4022" s="11">
        <f>J4022/86400+DATE(1970,1,1)</f>
        <v>42057.190960648149</v>
      </c>
      <c r="T4022" s="11">
        <f>I4022/86400+DATE(1970,1,1)</f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19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7">
        <f>IF(L4023&gt;0,E4023/L4023,0)</f>
        <v>62.5</v>
      </c>
      <c r="Q4023" t="s">
        <v>8317</v>
      </c>
      <c r="R4023" t="s">
        <v>8318</v>
      </c>
      <c r="S4023" s="11">
        <f>J4023/86400+DATE(1970,1,1)</f>
        <v>41878.911550925928</v>
      </c>
      <c r="T4023" s="11">
        <f>I4023/86400+DATE(1970,1,1)</f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19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7">
        <f>IF(L4024&gt;0,E4024/L4024,0)</f>
        <v>63.558375634517766</v>
      </c>
      <c r="Q4024" t="s">
        <v>8317</v>
      </c>
      <c r="R4024" t="s">
        <v>8318</v>
      </c>
      <c r="S4024" s="11">
        <f>J4024/86400+DATE(1970,1,1)</f>
        <v>41990.584108796298</v>
      </c>
      <c r="T4024" s="11">
        <f>I4024/86400+DATE(1970,1,1)</f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19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7">
        <f>IF(L4025&gt;0,E4025/L4025,0)</f>
        <v>0</v>
      </c>
      <c r="Q4025" t="s">
        <v>8317</v>
      </c>
      <c r="R4025" t="s">
        <v>8318</v>
      </c>
      <c r="S4025" s="11">
        <f>J4025/86400+DATE(1970,1,1)</f>
        <v>42408.999571759261</v>
      </c>
      <c r="T4025" s="11">
        <f>I4025/86400+DATE(1970,1,1)</f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19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7">
        <f>IF(L4026&gt;0,E4026/L4026,0)</f>
        <v>10</v>
      </c>
      <c r="Q4026" t="s">
        <v>8317</v>
      </c>
      <c r="R4026" t="s">
        <v>8318</v>
      </c>
      <c r="S4026" s="11">
        <f>J4026/86400+DATE(1970,1,1)</f>
        <v>42217.670104166667</v>
      </c>
      <c r="T4026" s="11">
        <f>I4026/86400+DATE(1970,1,1)</f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19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7">
        <f>IF(L4027&gt;0,E4027/L4027,0)</f>
        <v>62.5</v>
      </c>
      <c r="Q4027" t="s">
        <v>8317</v>
      </c>
      <c r="R4027" t="s">
        <v>8318</v>
      </c>
      <c r="S4027" s="11">
        <f>J4027/86400+DATE(1970,1,1)</f>
        <v>42151.237685185188</v>
      </c>
      <c r="T4027" s="11">
        <f>I4027/86400+DATE(1970,1,1)</f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19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7">
        <f>IF(L4028&gt;0,E4028/L4028,0)</f>
        <v>0</v>
      </c>
      <c r="Q4028" t="s">
        <v>8317</v>
      </c>
      <c r="R4028" t="s">
        <v>8318</v>
      </c>
      <c r="S4028" s="11">
        <f>J4028/86400+DATE(1970,1,1)</f>
        <v>42282.655543981484</v>
      </c>
      <c r="T4028" s="11">
        <f>I4028/86400+DATE(1970,1,1)</f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19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7">
        <f>IF(L4029&gt;0,E4029/L4029,0)</f>
        <v>30.714285714285715</v>
      </c>
      <c r="Q4029" t="s">
        <v>8317</v>
      </c>
      <c r="R4029" t="s">
        <v>8318</v>
      </c>
      <c r="S4029" s="11">
        <f>J4029/86400+DATE(1970,1,1)</f>
        <v>42768.97084490741</v>
      </c>
      <c r="T4029" s="11">
        <f>I4029/86400+DATE(1970,1,1)</f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19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7">
        <f>IF(L4030&gt;0,E4030/L4030,0)</f>
        <v>51</v>
      </c>
      <c r="Q4030" t="s">
        <v>8317</v>
      </c>
      <c r="R4030" t="s">
        <v>8318</v>
      </c>
      <c r="S4030" s="11">
        <f>J4030/86400+DATE(1970,1,1)</f>
        <v>41765.938657407409</v>
      </c>
      <c r="T4030" s="11">
        <f>I4030/86400+DATE(1970,1,1)</f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19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7">
        <f>IF(L4031&gt;0,E4031/L4031,0)</f>
        <v>0</v>
      </c>
      <c r="Q4031" t="s">
        <v>8317</v>
      </c>
      <c r="R4031" t="s">
        <v>8318</v>
      </c>
      <c r="S4031" s="11">
        <f>J4031/86400+DATE(1970,1,1)</f>
        <v>42322.02511574074</v>
      </c>
      <c r="T4031" s="11">
        <f>I4031/86400+DATE(1970,1,1)</f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19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7">
        <f>IF(L4032&gt;0,E4032/L4032,0)</f>
        <v>66.666666666666671</v>
      </c>
      <c r="Q4032" t="s">
        <v>8317</v>
      </c>
      <c r="R4032" t="s">
        <v>8318</v>
      </c>
      <c r="S4032" s="11">
        <f>J4032/86400+DATE(1970,1,1)</f>
        <v>42374.655081018514</v>
      </c>
      <c r="T4032" s="11">
        <f>I4032/86400+DATE(1970,1,1)</f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19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7">
        <f>IF(L4033&gt;0,E4033/L4033,0)</f>
        <v>0</v>
      </c>
      <c r="Q4033" t="s">
        <v>8317</v>
      </c>
      <c r="R4033" t="s">
        <v>8318</v>
      </c>
      <c r="S4033" s="11">
        <f>J4033/86400+DATE(1970,1,1)</f>
        <v>41941.585231481484</v>
      </c>
      <c r="T4033" s="11">
        <f>I4033/86400+DATE(1970,1,1)</f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19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7">
        <f>IF(L4034&gt;0,E4034/L4034,0)</f>
        <v>59</v>
      </c>
      <c r="Q4034" t="s">
        <v>8317</v>
      </c>
      <c r="R4034" t="s">
        <v>8318</v>
      </c>
      <c r="S4034" s="11">
        <f>J4034/86400+DATE(1970,1,1)</f>
        <v>42293.809212962966</v>
      </c>
      <c r="T4034" s="11">
        <f>I4034/86400+DATE(1970,1,1)</f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19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7">
        <f>IF(L4035&gt;0,E4035/L4035,0)</f>
        <v>65.340319148936175</v>
      </c>
      <c r="Q4035" t="s">
        <v>8317</v>
      </c>
      <c r="R4035" t="s">
        <v>8318</v>
      </c>
      <c r="S4035" s="11">
        <f>J4035/86400+DATE(1970,1,1)</f>
        <v>42614.268796296295</v>
      </c>
      <c r="T4035" s="11">
        <f>I4035/86400+DATE(1970,1,1)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19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7">
        <f>IF(L4036&gt;0,E4036/L4036,0)</f>
        <v>100</v>
      </c>
      <c r="Q4036" t="s">
        <v>8317</v>
      </c>
      <c r="R4036" t="s">
        <v>8318</v>
      </c>
      <c r="S4036" s="11">
        <f>J4036/86400+DATE(1970,1,1)</f>
        <v>42067.947337962964</v>
      </c>
      <c r="T4036" s="11">
        <f>I4036/86400+DATE(1970,1,1)</f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19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7">
        <f>IF(L4037&gt;0,E4037/L4037,0)</f>
        <v>147.4</v>
      </c>
      <c r="Q4037" t="s">
        <v>8317</v>
      </c>
      <c r="R4037" t="s">
        <v>8318</v>
      </c>
      <c r="S4037" s="11">
        <f>J4037/86400+DATE(1970,1,1)</f>
        <v>41903.882951388892</v>
      </c>
      <c r="T4037" s="11">
        <f>I4037/86400+DATE(1970,1,1)</f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19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7">
        <f>IF(L4038&gt;0,E4038/L4038,0)</f>
        <v>166.05882352941177</v>
      </c>
      <c r="Q4038" t="s">
        <v>8317</v>
      </c>
      <c r="R4038" t="s">
        <v>8318</v>
      </c>
      <c r="S4038" s="11">
        <f>J4038/86400+DATE(1970,1,1)</f>
        <v>41804.937083333338</v>
      </c>
      <c r="T4038" s="11">
        <f>I4038/86400+DATE(1970,1,1)</f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19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7">
        <f>IF(L4039&gt;0,E4039/L4039,0)</f>
        <v>40</v>
      </c>
      <c r="Q4039" t="s">
        <v>8317</v>
      </c>
      <c r="R4039" t="s">
        <v>8318</v>
      </c>
      <c r="S4039" s="11">
        <f>J4039/86400+DATE(1970,1,1)</f>
        <v>42497.070775462962</v>
      </c>
      <c r="T4039" s="11">
        <f>I4039/86400+DATE(1970,1,1)</f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19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7">
        <f>IF(L4040&gt;0,E4040/L4040,0)</f>
        <v>75.25</v>
      </c>
      <c r="Q4040" t="s">
        <v>8317</v>
      </c>
      <c r="R4040" t="s">
        <v>8318</v>
      </c>
      <c r="S4040" s="11">
        <f>J4040/86400+DATE(1970,1,1)</f>
        <v>41869.798726851848</v>
      </c>
      <c r="T4040" s="11">
        <f>I4040/86400+DATE(1970,1,1)</f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19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7">
        <f>IF(L4041&gt;0,E4041/L4041,0)</f>
        <v>60</v>
      </c>
      <c r="Q4041" t="s">
        <v>8317</v>
      </c>
      <c r="R4041" t="s">
        <v>8318</v>
      </c>
      <c r="S4041" s="11">
        <f>J4041/86400+DATE(1970,1,1)</f>
        <v>42305.670914351853</v>
      </c>
      <c r="T4041" s="11">
        <f>I4041/86400+DATE(1970,1,1)</f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19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7">
        <f>IF(L4042&gt;0,E4042/L4042,0)</f>
        <v>1250</v>
      </c>
      <c r="Q4042" t="s">
        <v>8317</v>
      </c>
      <c r="R4042" t="s">
        <v>8318</v>
      </c>
      <c r="S4042" s="11">
        <f>J4042/86400+DATE(1970,1,1)</f>
        <v>42144.231527777782</v>
      </c>
      <c r="T4042" s="11">
        <f>I4042/86400+DATE(1970,1,1)</f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19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7">
        <f>IF(L4043&gt;0,E4043/L4043,0)</f>
        <v>10.5</v>
      </c>
      <c r="Q4043" t="s">
        <v>8317</v>
      </c>
      <c r="R4043" t="s">
        <v>8318</v>
      </c>
      <c r="S4043" s="11">
        <f>J4043/86400+DATE(1970,1,1)</f>
        <v>42559.474004629628</v>
      </c>
      <c r="T4043" s="11">
        <f>I4043/86400+DATE(1970,1,1)</f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19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7">
        <f>IF(L4044&gt;0,E4044/L4044,0)</f>
        <v>7</v>
      </c>
      <c r="Q4044" t="s">
        <v>8317</v>
      </c>
      <c r="R4044" t="s">
        <v>8318</v>
      </c>
      <c r="S4044" s="11">
        <f>J4044/86400+DATE(1970,1,1)</f>
        <v>41995.084074074075</v>
      </c>
      <c r="T4044" s="11">
        <f>I4044/86400+DATE(1970,1,1)</f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19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7">
        <f>IF(L4045&gt;0,E4045/L4045,0)</f>
        <v>0</v>
      </c>
      <c r="Q4045" t="s">
        <v>8317</v>
      </c>
      <c r="R4045" t="s">
        <v>8318</v>
      </c>
      <c r="S4045" s="11">
        <f>J4045/86400+DATE(1970,1,1)</f>
        <v>41948.957465277781</v>
      </c>
      <c r="T4045" s="11">
        <f>I4045/86400+DATE(1970,1,1)</f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19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7">
        <f>IF(L4046&gt;0,E4046/L4046,0)</f>
        <v>56.25</v>
      </c>
      <c r="Q4046" t="s">
        <v>8317</v>
      </c>
      <c r="R4046" t="s">
        <v>8318</v>
      </c>
      <c r="S4046" s="11">
        <f>J4046/86400+DATE(1970,1,1)</f>
        <v>42074.219699074078</v>
      </c>
      <c r="T4046" s="11">
        <f>I4046/86400+DATE(1970,1,1)</f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19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7">
        <f>IF(L4047&gt;0,E4047/L4047,0)</f>
        <v>1</v>
      </c>
      <c r="Q4047" t="s">
        <v>8317</v>
      </c>
      <c r="R4047" t="s">
        <v>8318</v>
      </c>
      <c r="S4047" s="11">
        <f>J4047/86400+DATE(1970,1,1)</f>
        <v>41842.201261574075</v>
      </c>
      <c r="T4047" s="11">
        <f>I4047/86400+DATE(1970,1,1)</f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19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7">
        <f>IF(L4048&gt;0,E4048/L4048,0)</f>
        <v>38.333333333333336</v>
      </c>
      <c r="Q4048" t="s">
        <v>8317</v>
      </c>
      <c r="R4048" t="s">
        <v>8318</v>
      </c>
      <c r="S4048" s="11">
        <f>J4048/86400+DATE(1970,1,1)</f>
        <v>41904.650578703702</v>
      </c>
      <c r="T4048" s="11">
        <f>I4048/86400+DATE(1970,1,1)</f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19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7">
        <f>IF(L4049&gt;0,E4049/L4049,0)</f>
        <v>27.5</v>
      </c>
      <c r="Q4049" t="s">
        <v>8317</v>
      </c>
      <c r="R4049" t="s">
        <v>8318</v>
      </c>
      <c r="S4049" s="11">
        <f>J4049/86400+DATE(1970,1,1)</f>
        <v>41991.022488425922</v>
      </c>
      <c r="T4049" s="11">
        <f>I4049/86400+DATE(1970,1,1)</f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19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7">
        <f>IF(L4050&gt;0,E4050/L4050,0)</f>
        <v>32.978021978021978</v>
      </c>
      <c r="Q4050" t="s">
        <v>8317</v>
      </c>
      <c r="R4050" t="s">
        <v>8318</v>
      </c>
      <c r="S4050" s="11">
        <f>J4050/86400+DATE(1970,1,1)</f>
        <v>42436.509108796294</v>
      </c>
      <c r="T4050" s="11">
        <f>I4050/86400+DATE(1970,1,1)</f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19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7">
        <f>IF(L4051&gt;0,E4051/L4051,0)</f>
        <v>16</v>
      </c>
      <c r="Q4051" t="s">
        <v>8317</v>
      </c>
      <c r="R4051" t="s">
        <v>8318</v>
      </c>
      <c r="S4051" s="11">
        <f>J4051/86400+DATE(1970,1,1)</f>
        <v>42169.958506944444</v>
      </c>
      <c r="T4051" s="11">
        <f>I4051/86400+DATE(1970,1,1)</f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19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7">
        <f>IF(L4052&gt;0,E4052/L4052,0)</f>
        <v>1</v>
      </c>
      <c r="Q4052" t="s">
        <v>8317</v>
      </c>
      <c r="R4052" t="s">
        <v>8318</v>
      </c>
      <c r="S4052" s="11">
        <f>J4052/86400+DATE(1970,1,1)</f>
        <v>41905.636469907404</v>
      </c>
      <c r="T4052" s="11">
        <f>I4052/86400+DATE(1970,1,1)</f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19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7">
        <f>IF(L4053&gt;0,E4053/L4053,0)</f>
        <v>0</v>
      </c>
      <c r="Q4053" t="s">
        <v>8317</v>
      </c>
      <c r="R4053" t="s">
        <v>8318</v>
      </c>
      <c r="S4053" s="11">
        <f>J4053/86400+DATE(1970,1,1)</f>
        <v>41761.810150462959</v>
      </c>
      <c r="T4053" s="11">
        <f>I4053/86400+DATE(1970,1,1)</f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19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7">
        <f>IF(L4054&gt;0,E4054/L4054,0)</f>
        <v>86.615384615384613</v>
      </c>
      <c r="Q4054" t="s">
        <v>8317</v>
      </c>
      <c r="R4054" t="s">
        <v>8318</v>
      </c>
      <c r="S4054" s="11">
        <f>J4054/86400+DATE(1970,1,1)</f>
        <v>41865.878657407404</v>
      </c>
      <c r="T4054" s="11">
        <f>I4054/86400+DATE(1970,1,1)</f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19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7">
        <f>IF(L4055&gt;0,E4055/L4055,0)</f>
        <v>55</v>
      </c>
      <c r="Q4055" t="s">
        <v>8317</v>
      </c>
      <c r="R4055" t="s">
        <v>8318</v>
      </c>
      <c r="S4055" s="11">
        <f>J4055/86400+DATE(1970,1,1)</f>
        <v>41928.690138888887</v>
      </c>
      <c r="T4055" s="11">
        <f>I4055/86400+DATE(1970,1,1)</f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19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7">
        <f>IF(L4056&gt;0,E4056/L4056,0)</f>
        <v>0</v>
      </c>
      <c r="Q4056" t="s">
        <v>8317</v>
      </c>
      <c r="R4056" t="s">
        <v>8318</v>
      </c>
      <c r="S4056" s="11">
        <f>J4056/86400+DATE(1970,1,1)</f>
        <v>42613.841261574074</v>
      </c>
      <c r="T4056" s="11">
        <f>I4056/86400+DATE(1970,1,1)</f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19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7">
        <f>IF(L4057&gt;0,E4057/L4057,0)</f>
        <v>41.952380952380949</v>
      </c>
      <c r="Q4057" t="s">
        <v>8317</v>
      </c>
      <c r="R4057" t="s">
        <v>8318</v>
      </c>
      <c r="S4057" s="11">
        <f>J4057/86400+DATE(1970,1,1)</f>
        <v>41779.648506944446</v>
      </c>
      <c r="T4057" s="11">
        <f>I4057/86400+DATE(1970,1,1)</f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19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7">
        <f>IF(L4058&gt;0,E4058/L4058,0)</f>
        <v>88.333333333333329</v>
      </c>
      <c r="Q4058" t="s">
        <v>8317</v>
      </c>
      <c r="R4058" t="s">
        <v>8318</v>
      </c>
      <c r="S4058" s="11">
        <f>J4058/86400+DATE(1970,1,1)</f>
        <v>42534.933321759258</v>
      </c>
      <c r="T4058" s="11">
        <f>I4058/86400+DATE(1970,1,1)</f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19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7">
        <f>IF(L4059&gt;0,E4059/L4059,0)</f>
        <v>129.16666666666666</v>
      </c>
      <c r="Q4059" t="s">
        <v>8317</v>
      </c>
      <c r="R4059" t="s">
        <v>8318</v>
      </c>
      <c r="S4059" s="11">
        <f>J4059/86400+DATE(1970,1,1)</f>
        <v>42310.968518518523</v>
      </c>
      <c r="T4059" s="11">
        <f>I4059/86400+DATE(1970,1,1)</f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19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7">
        <f>IF(L4060&gt;0,E4060/L4060,0)</f>
        <v>23.75</v>
      </c>
      <c r="Q4060" t="s">
        <v>8317</v>
      </c>
      <c r="R4060" t="s">
        <v>8318</v>
      </c>
      <c r="S4060" s="11">
        <f>J4060/86400+DATE(1970,1,1)</f>
        <v>42446.060694444444</v>
      </c>
      <c r="T4060" s="11">
        <f>I4060/86400+DATE(1970,1,1)</f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19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7">
        <f>IF(L4061&gt;0,E4061/L4061,0)</f>
        <v>35.714285714285715</v>
      </c>
      <c r="Q4061" t="s">
        <v>8317</v>
      </c>
      <c r="R4061" t="s">
        <v>8318</v>
      </c>
      <c r="S4061" s="11">
        <f>J4061/86400+DATE(1970,1,1)</f>
        <v>41866.640648148146</v>
      </c>
      <c r="T4061" s="11">
        <f>I4061/86400+DATE(1970,1,1)</f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19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7">
        <f>IF(L4062&gt;0,E4062/L4062,0)</f>
        <v>57</v>
      </c>
      <c r="Q4062" t="s">
        <v>8317</v>
      </c>
      <c r="R4062" t="s">
        <v>8318</v>
      </c>
      <c r="S4062" s="11">
        <f>J4062/86400+DATE(1970,1,1)</f>
        <v>41779.695092592592</v>
      </c>
      <c r="T4062" s="11">
        <f>I4062/86400+DATE(1970,1,1)</f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19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7">
        <f>IF(L4063&gt;0,E4063/L4063,0)</f>
        <v>0</v>
      </c>
      <c r="Q4063" t="s">
        <v>8317</v>
      </c>
      <c r="R4063" t="s">
        <v>8318</v>
      </c>
      <c r="S4063" s="11">
        <f>J4063/86400+DATE(1970,1,1)</f>
        <v>42421.141469907408</v>
      </c>
      <c r="T4063" s="11">
        <f>I4063/86400+DATE(1970,1,1)</f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19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7">
        <f>IF(L4064&gt;0,E4064/L4064,0)</f>
        <v>163.33333333333334</v>
      </c>
      <c r="Q4064" t="s">
        <v>8317</v>
      </c>
      <c r="R4064" t="s">
        <v>8318</v>
      </c>
      <c r="S4064" s="11">
        <f>J4064/86400+DATE(1970,1,1)</f>
        <v>42523.739212962959</v>
      </c>
      <c r="T4064" s="11">
        <f>I4064/86400+DATE(1970,1,1)</f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19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7">
        <f>IF(L4065&gt;0,E4065/L4065,0)</f>
        <v>15</v>
      </c>
      <c r="Q4065" t="s">
        <v>8317</v>
      </c>
      <c r="R4065" t="s">
        <v>8318</v>
      </c>
      <c r="S4065" s="11">
        <f>J4065/86400+DATE(1970,1,1)</f>
        <v>41787.681527777779</v>
      </c>
      <c r="T4065" s="11">
        <f>I4065/86400+DATE(1970,1,1)</f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19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7">
        <f>IF(L4066&gt;0,E4066/L4066,0)</f>
        <v>64.166666666666671</v>
      </c>
      <c r="Q4066" t="s">
        <v>8317</v>
      </c>
      <c r="R4066" t="s">
        <v>8318</v>
      </c>
      <c r="S4066" s="11">
        <f>J4066/86400+DATE(1970,1,1)</f>
        <v>42093.588263888887</v>
      </c>
      <c r="T4066" s="11">
        <f>I4066/86400+DATE(1970,1,1)</f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19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7">
        <f>IF(L4067&gt;0,E4067/L4067,0)</f>
        <v>6.75</v>
      </c>
      <c r="Q4067" t="s">
        <v>8317</v>
      </c>
      <c r="R4067" t="s">
        <v>8318</v>
      </c>
      <c r="S4067" s="11">
        <f>J4067/86400+DATE(1970,1,1)</f>
        <v>41833.951516203706</v>
      </c>
      <c r="T4067" s="11">
        <f>I4067/86400+DATE(1970,1,1)</f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19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7">
        <f>IF(L4068&gt;0,E4068/L4068,0)</f>
        <v>25</v>
      </c>
      <c r="Q4068" t="s">
        <v>8317</v>
      </c>
      <c r="R4068" t="s">
        <v>8318</v>
      </c>
      <c r="S4068" s="11">
        <f>J4068/86400+DATE(1970,1,1)</f>
        <v>42479.039212962962</v>
      </c>
      <c r="T4068" s="11">
        <f>I4068/86400+DATE(1970,1,1)</f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19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7">
        <f>IF(L4069&gt;0,E4069/L4069,0)</f>
        <v>179.11764705882354</v>
      </c>
      <c r="Q4069" t="s">
        <v>8317</v>
      </c>
      <c r="R4069" t="s">
        <v>8318</v>
      </c>
      <c r="S4069" s="11">
        <f>J4069/86400+DATE(1970,1,1)</f>
        <v>42235.117476851854</v>
      </c>
      <c r="T4069" s="11">
        <f>I4069/86400+DATE(1970,1,1)</f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19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7">
        <f>IF(L4070&gt;0,E4070/L4070,0)</f>
        <v>34.950000000000003</v>
      </c>
      <c r="Q4070" t="s">
        <v>8317</v>
      </c>
      <c r="R4070" t="s">
        <v>8318</v>
      </c>
      <c r="S4070" s="11">
        <f>J4070/86400+DATE(1970,1,1)</f>
        <v>42718.963599537034</v>
      </c>
      <c r="T4070" s="11">
        <f>I4070/86400+DATE(1970,1,1)</f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19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7">
        <f>IF(L4071&gt;0,E4071/L4071,0)</f>
        <v>33.07692307692308</v>
      </c>
      <c r="Q4071" t="s">
        <v>8317</v>
      </c>
      <c r="R4071" t="s">
        <v>8318</v>
      </c>
      <c r="S4071" s="11">
        <f>J4071/86400+DATE(1970,1,1)</f>
        <v>42022.661527777775</v>
      </c>
      <c r="T4071" s="11">
        <f>I4071/86400+DATE(1970,1,1)</f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19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7">
        <f>IF(L4072&gt;0,E4072/L4072,0)</f>
        <v>27.5</v>
      </c>
      <c r="Q4072" t="s">
        <v>8317</v>
      </c>
      <c r="R4072" t="s">
        <v>8318</v>
      </c>
      <c r="S4072" s="11">
        <f>J4072/86400+DATE(1970,1,1)</f>
        <v>42031.666898148149</v>
      </c>
      <c r="T4072" s="11">
        <f>I4072/86400+DATE(1970,1,1)</f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19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7">
        <f>IF(L4073&gt;0,E4073/L4073,0)</f>
        <v>0</v>
      </c>
      <c r="Q4073" t="s">
        <v>8317</v>
      </c>
      <c r="R4073" t="s">
        <v>8318</v>
      </c>
      <c r="S4073" s="11">
        <f>J4073/86400+DATE(1970,1,1)</f>
        <v>42700.804756944446</v>
      </c>
      <c r="T4073" s="11">
        <f>I4073/86400+DATE(1970,1,1)</f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19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7">
        <f>IF(L4074&gt;0,E4074/L4074,0)</f>
        <v>2</v>
      </c>
      <c r="Q4074" t="s">
        <v>8317</v>
      </c>
      <c r="R4074" t="s">
        <v>8318</v>
      </c>
      <c r="S4074" s="11">
        <f>J4074/86400+DATE(1970,1,1)</f>
        <v>41812.77443287037</v>
      </c>
      <c r="T4074" s="11">
        <f>I4074/86400+DATE(1970,1,1)</f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19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7">
        <f>IF(L4075&gt;0,E4075/L4075,0)</f>
        <v>18.5</v>
      </c>
      <c r="Q4075" t="s">
        <v>8317</v>
      </c>
      <c r="R4075" t="s">
        <v>8318</v>
      </c>
      <c r="S4075" s="11">
        <f>J4075/86400+DATE(1970,1,1)</f>
        <v>42078.345208333332</v>
      </c>
      <c r="T4075" s="11">
        <f>I4075/86400+DATE(1970,1,1)</f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19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7">
        <f>IF(L4076&gt;0,E4076/L4076,0)</f>
        <v>35</v>
      </c>
      <c r="Q4076" t="s">
        <v>8317</v>
      </c>
      <c r="R4076" t="s">
        <v>8318</v>
      </c>
      <c r="S4076" s="11">
        <f>J4076/86400+DATE(1970,1,1)</f>
        <v>42283.552951388891</v>
      </c>
      <c r="T4076" s="11">
        <f>I4076/86400+DATE(1970,1,1)</f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19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7">
        <f>IF(L4077&gt;0,E4077/L4077,0)</f>
        <v>44.307692307692307</v>
      </c>
      <c r="Q4077" t="s">
        <v>8317</v>
      </c>
      <c r="R4077" t="s">
        <v>8318</v>
      </c>
      <c r="S4077" s="11">
        <f>J4077/86400+DATE(1970,1,1)</f>
        <v>41779.045937499999</v>
      </c>
      <c r="T4077" s="11">
        <f>I4077/86400+DATE(1970,1,1)</f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19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7">
        <f>IF(L4078&gt;0,E4078/L4078,0)</f>
        <v>0</v>
      </c>
      <c r="Q4078" t="s">
        <v>8317</v>
      </c>
      <c r="R4078" t="s">
        <v>8318</v>
      </c>
      <c r="S4078" s="11">
        <f>J4078/86400+DATE(1970,1,1)</f>
        <v>41905.795706018514</v>
      </c>
      <c r="T4078" s="11">
        <f>I4078/86400+DATE(1970,1,1)</f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19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7">
        <f>IF(L4079&gt;0,E4079/L4079,0)</f>
        <v>222.5</v>
      </c>
      <c r="Q4079" t="s">
        <v>8317</v>
      </c>
      <c r="R4079" t="s">
        <v>8318</v>
      </c>
      <c r="S4079" s="11">
        <f>J4079/86400+DATE(1970,1,1)</f>
        <v>42695.7105787037</v>
      </c>
      <c r="T4079" s="11">
        <f>I4079/86400+DATE(1970,1,1)</f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19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7">
        <f>IF(L4080&gt;0,E4080/L4080,0)</f>
        <v>0</v>
      </c>
      <c r="Q4080" t="s">
        <v>8317</v>
      </c>
      <c r="R4080" t="s">
        <v>8318</v>
      </c>
      <c r="S4080" s="11">
        <f>J4080/86400+DATE(1970,1,1)</f>
        <v>42732.787523148145</v>
      </c>
      <c r="T4080" s="11">
        <f>I4080/86400+DATE(1970,1,1)</f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19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7">
        <f>IF(L4081&gt;0,E4081/L4081,0)</f>
        <v>5</v>
      </c>
      <c r="Q4081" t="s">
        <v>8317</v>
      </c>
      <c r="R4081" t="s">
        <v>8318</v>
      </c>
      <c r="S4081" s="11">
        <f>J4081/86400+DATE(1970,1,1)</f>
        <v>42510.938900462963</v>
      </c>
      <c r="T4081" s="11">
        <f>I4081/86400+DATE(1970,1,1)</f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19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7">
        <f>IF(L4082&gt;0,E4082/L4082,0)</f>
        <v>0</v>
      </c>
      <c r="Q4082" t="s">
        <v>8317</v>
      </c>
      <c r="R4082" t="s">
        <v>8318</v>
      </c>
      <c r="S4082" s="11">
        <f>J4082/86400+DATE(1970,1,1)</f>
        <v>42511.698101851856</v>
      </c>
      <c r="T4082" s="11">
        <f>I4082/86400+DATE(1970,1,1)</f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19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7">
        <f>IF(L4083&gt;0,E4083/L4083,0)</f>
        <v>29.166666666666668</v>
      </c>
      <c r="Q4083" t="s">
        <v>8317</v>
      </c>
      <c r="R4083" t="s">
        <v>8318</v>
      </c>
      <c r="S4083" s="11">
        <f>J4083/86400+DATE(1970,1,1)</f>
        <v>42041.581307870365</v>
      </c>
      <c r="T4083" s="11">
        <f>I4083/86400+DATE(1970,1,1)</f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19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7">
        <f>IF(L4084&gt;0,E4084/L4084,0)</f>
        <v>1.5</v>
      </c>
      <c r="Q4084" t="s">
        <v>8317</v>
      </c>
      <c r="R4084" t="s">
        <v>8318</v>
      </c>
      <c r="S4084" s="11">
        <f>J4084/86400+DATE(1970,1,1)</f>
        <v>42307.189270833333</v>
      </c>
      <c r="T4084" s="11">
        <f>I4084/86400+DATE(1970,1,1)</f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19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7">
        <f>IF(L4085&gt;0,E4085/L4085,0)</f>
        <v>126.5</v>
      </c>
      <c r="Q4085" t="s">
        <v>8317</v>
      </c>
      <c r="R4085" t="s">
        <v>8318</v>
      </c>
      <c r="S4085" s="11">
        <f>J4085/86400+DATE(1970,1,1)</f>
        <v>42353.761759259258</v>
      </c>
      <c r="T4085" s="11">
        <f>I4085/86400+DATE(1970,1,1)</f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19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7">
        <f>IF(L4086&gt;0,E4086/L4086,0)</f>
        <v>10</v>
      </c>
      <c r="Q4086" t="s">
        <v>8317</v>
      </c>
      <c r="R4086" t="s">
        <v>8318</v>
      </c>
      <c r="S4086" s="11">
        <f>J4086/86400+DATE(1970,1,1)</f>
        <v>42622.436412037037</v>
      </c>
      <c r="T4086" s="11">
        <f>I4086/86400+DATE(1970,1,1)</f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19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7">
        <f>IF(L4087&gt;0,E4087/L4087,0)</f>
        <v>10</v>
      </c>
      <c r="Q4087" t="s">
        <v>8317</v>
      </c>
      <c r="R4087" t="s">
        <v>8318</v>
      </c>
      <c r="S4087" s="11">
        <f>J4087/86400+DATE(1970,1,1)</f>
        <v>42058.603877314818</v>
      </c>
      <c r="T4087" s="11">
        <f>I4087/86400+DATE(1970,1,1)</f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19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7">
        <f>IF(L4088&gt;0,E4088/L4088,0)</f>
        <v>9.4</v>
      </c>
      <c r="Q4088" t="s">
        <v>8317</v>
      </c>
      <c r="R4088" t="s">
        <v>8318</v>
      </c>
      <c r="S4088" s="11">
        <f>J4088/86400+DATE(1970,1,1)</f>
        <v>42304.940960648149</v>
      </c>
      <c r="T4088" s="11">
        <f>I4088/86400+DATE(1970,1,1)</f>
        <v>42329.166666666672</v>
      </c>
    </row>
    <row r="4089" spans="1:20" ht="30" x14ac:dyDescent="0.25">
      <c r="A4089">
        <v>4087</v>
      </c>
      <c r="B4089" s="1" t="s">
        <v>4083</v>
      </c>
      <c r="C4089" s="1" t="s">
        <v>8190</v>
      </c>
      <c r="D4089" s="19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7">
        <f>IF(L4089&gt;0,E4089/L4089,0)</f>
        <v>0</v>
      </c>
      <c r="Q4089" t="s">
        <v>8317</v>
      </c>
      <c r="R4089" t="s">
        <v>8318</v>
      </c>
      <c r="S4089" s="11">
        <f>J4089/86400+DATE(1970,1,1)</f>
        <v>42538.742893518516</v>
      </c>
      <c r="T4089" s="11">
        <f>I4089/86400+DATE(1970,1,1)</f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19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7">
        <f>IF(L4090&gt;0,E4090/L4090,0)</f>
        <v>72</v>
      </c>
      <c r="Q4090" t="s">
        <v>8317</v>
      </c>
      <c r="R4090" t="s">
        <v>8318</v>
      </c>
      <c r="S4090" s="11">
        <f>J4090/86400+DATE(1970,1,1)</f>
        <v>41990.612546296295</v>
      </c>
      <c r="T4090" s="11">
        <f>I4090/86400+DATE(1970,1,1)</f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19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7">
        <f>IF(L4091&gt;0,E4091/L4091,0)</f>
        <v>30</v>
      </c>
      <c r="Q4091" t="s">
        <v>8317</v>
      </c>
      <c r="R4091" t="s">
        <v>8318</v>
      </c>
      <c r="S4091" s="11">
        <f>J4091/86400+DATE(1970,1,1)</f>
        <v>42122.732499999998</v>
      </c>
      <c r="T4091" s="11">
        <f>I4091/86400+DATE(1970,1,1)</f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19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7">
        <f>IF(L4092&gt;0,E4092/L4092,0)</f>
        <v>10.666666666666666</v>
      </c>
      <c r="Q4092" t="s">
        <v>8317</v>
      </c>
      <c r="R4092" t="s">
        <v>8318</v>
      </c>
      <c r="S4092" s="11">
        <f>J4092/86400+DATE(1970,1,1)</f>
        <v>42209.67288194444</v>
      </c>
      <c r="T4092" s="11">
        <f>I4092/86400+DATE(1970,1,1)</f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19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7">
        <f>IF(L4093&gt;0,E4093/L4093,0)</f>
        <v>25.5</v>
      </c>
      <c r="Q4093" t="s">
        <v>8317</v>
      </c>
      <c r="R4093" t="s">
        <v>8318</v>
      </c>
      <c r="S4093" s="11">
        <f>J4093/86400+DATE(1970,1,1)</f>
        <v>41990.506377314814</v>
      </c>
      <c r="T4093" s="11">
        <f>I4093/86400+DATE(1970,1,1)</f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19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7">
        <f>IF(L4094&gt;0,E4094/L4094,0)</f>
        <v>20</v>
      </c>
      <c r="Q4094" t="s">
        <v>8317</v>
      </c>
      <c r="R4094" t="s">
        <v>8318</v>
      </c>
      <c r="S4094" s="11">
        <f>J4094/86400+DATE(1970,1,1)</f>
        <v>42039.194988425923</v>
      </c>
      <c r="T4094" s="11">
        <f>I4094/86400+DATE(1970,1,1)</f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19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7">
        <f>IF(L4095&gt;0,E4095/L4095,0)</f>
        <v>15</v>
      </c>
      <c r="Q4095" t="s">
        <v>8317</v>
      </c>
      <c r="R4095" t="s">
        <v>8318</v>
      </c>
      <c r="S4095" s="11">
        <f>J4095/86400+DATE(1970,1,1)</f>
        <v>42178.815891203703</v>
      </c>
      <c r="T4095" s="11">
        <f>I4095/86400+DATE(1970,1,1)</f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19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7">
        <f>IF(L4096&gt;0,E4096/L4096,0)</f>
        <v>91.25</v>
      </c>
      <c r="Q4096" t="s">
        <v>8317</v>
      </c>
      <c r="R4096" t="s">
        <v>8318</v>
      </c>
      <c r="S4096" s="11">
        <f>J4096/86400+DATE(1970,1,1)</f>
        <v>41890.086805555555</v>
      </c>
      <c r="T4096" s="11">
        <f>I4096/86400+DATE(1970,1,1)</f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19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7">
        <f>IF(L4097&gt;0,E4097/L4097,0)</f>
        <v>800</v>
      </c>
      <c r="Q4097" t="s">
        <v>8317</v>
      </c>
      <c r="R4097" t="s">
        <v>8318</v>
      </c>
      <c r="S4097" s="11">
        <f>J4097/86400+DATE(1970,1,1)</f>
        <v>42693.031828703708</v>
      </c>
      <c r="T4097" s="11">
        <f>I4097/86400+DATE(1970,1,1)</f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19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7">
        <f>IF(L4098&gt;0,E4098/L4098,0)</f>
        <v>80</v>
      </c>
      <c r="Q4098" t="s">
        <v>8317</v>
      </c>
      <c r="R4098" t="s">
        <v>8318</v>
      </c>
      <c r="S4098" s="11">
        <f>J4098/86400+DATE(1970,1,1)</f>
        <v>42750.530312499999</v>
      </c>
      <c r="T4098" s="11">
        <f>I4098/86400+DATE(1970,1,1)</f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19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7">
        <f>IF(L4099&gt;0,E4099/L4099,0)</f>
        <v>0</v>
      </c>
      <c r="Q4099" t="s">
        <v>8317</v>
      </c>
      <c r="R4099" t="s">
        <v>8318</v>
      </c>
      <c r="S4099" s="11">
        <f>J4099/86400+DATE(1970,1,1)</f>
        <v>42344.824502314819</v>
      </c>
      <c r="T4099" s="11">
        <f>I4099/86400+DATE(1970,1,1)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19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7">
        <f>IF(L4100&gt;0,E4100/L4100,0)</f>
        <v>0</v>
      </c>
      <c r="Q4100" t="s">
        <v>8317</v>
      </c>
      <c r="R4100" t="s">
        <v>8318</v>
      </c>
      <c r="S4100" s="11">
        <f>J4100/86400+DATE(1970,1,1)</f>
        <v>42495.722187499996</v>
      </c>
      <c r="T4100" s="11">
        <f>I4100/86400+DATE(1970,1,1)</f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19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7">
        <f>IF(L4101&gt;0,E4101/L4101,0)</f>
        <v>50</v>
      </c>
      <c r="Q4101" t="s">
        <v>8317</v>
      </c>
      <c r="R4101" t="s">
        <v>8318</v>
      </c>
      <c r="S4101" s="11">
        <f>J4101/86400+DATE(1970,1,1)</f>
        <v>42570.850381944445</v>
      </c>
      <c r="T4101" s="11">
        <f>I4101/86400+DATE(1970,1,1)</f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19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7">
        <f>IF(L4102&gt;0,E4102/L4102,0)</f>
        <v>0</v>
      </c>
      <c r="Q4102" t="s">
        <v>8317</v>
      </c>
      <c r="R4102" t="s">
        <v>8318</v>
      </c>
      <c r="S4102" s="11">
        <f>J4102/86400+DATE(1970,1,1)</f>
        <v>41927.124884259261</v>
      </c>
      <c r="T4102" s="11">
        <f>I4102/86400+DATE(1970,1,1)</f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19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7">
        <f>IF(L4103&gt;0,E4103/L4103,0)</f>
        <v>0</v>
      </c>
      <c r="Q4103" t="s">
        <v>8317</v>
      </c>
      <c r="R4103" t="s">
        <v>8318</v>
      </c>
      <c r="S4103" s="11">
        <f>J4103/86400+DATE(1970,1,1)</f>
        <v>42730.903726851851</v>
      </c>
      <c r="T4103" s="11">
        <f>I4103/86400+DATE(1970,1,1)</f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19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7">
        <f>IF(L4104&gt;0,E4104/L4104,0)</f>
        <v>22.833333333333332</v>
      </c>
      <c r="Q4104" t="s">
        <v>8317</v>
      </c>
      <c r="R4104" t="s">
        <v>8318</v>
      </c>
      <c r="S4104" s="11">
        <f>J4104/86400+DATE(1970,1,1)</f>
        <v>42475.848067129627</v>
      </c>
      <c r="T4104" s="11">
        <f>I4104/86400+DATE(1970,1,1)</f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19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7">
        <f>IF(L4105&gt;0,E4105/L4105,0)</f>
        <v>16.666666666666668</v>
      </c>
      <c r="Q4105" t="s">
        <v>8317</v>
      </c>
      <c r="R4105" t="s">
        <v>8318</v>
      </c>
      <c r="S4105" s="11">
        <f>J4105/86400+DATE(1970,1,1)</f>
        <v>42188.83293981482</v>
      </c>
      <c r="T4105" s="11">
        <f>I4105/86400+DATE(1970,1,1)</f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19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7">
        <f>IF(L4106&gt;0,E4106/L4106,0)</f>
        <v>45.785714285714285</v>
      </c>
      <c r="Q4106" t="s">
        <v>8317</v>
      </c>
      <c r="R4106" t="s">
        <v>8318</v>
      </c>
      <c r="S4106" s="11">
        <f>J4106/86400+DATE(1970,1,1)</f>
        <v>42640.278171296297</v>
      </c>
      <c r="T4106" s="11">
        <f>I4106/86400+DATE(1970,1,1)</f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19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7">
        <f>IF(L4107&gt;0,E4107/L4107,0)</f>
        <v>383.33333333333331</v>
      </c>
      <c r="Q4107" t="s">
        <v>8317</v>
      </c>
      <c r="R4107" t="s">
        <v>8318</v>
      </c>
      <c r="S4107" s="11">
        <f>J4107/86400+DATE(1970,1,1)</f>
        <v>42697.010520833333</v>
      </c>
      <c r="T4107" s="11">
        <f>I4107/86400+DATE(1970,1,1)</f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19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7">
        <f>IF(L4108&gt;0,E4108/L4108,0)</f>
        <v>106.96969696969697</v>
      </c>
      <c r="Q4108" t="s">
        <v>8317</v>
      </c>
      <c r="R4108" t="s">
        <v>8318</v>
      </c>
      <c r="S4108" s="11">
        <f>J4108/86400+DATE(1970,1,1)</f>
        <v>42053.049375000002</v>
      </c>
      <c r="T4108" s="11">
        <f>I4108/86400+DATE(1970,1,1)</f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19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7">
        <f>IF(L4109&gt;0,E4109/L4109,0)</f>
        <v>10.25</v>
      </c>
      <c r="Q4109" t="s">
        <v>8317</v>
      </c>
      <c r="R4109" t="s">
        <v>8318</v>
      </c>
      <c r="S4109" s="11">
        <f>J4109/86400+DATE(1970,1,1)</f>
        <v>41883.916678240741</v>
      </c>
      <c r="T4109" s="11">
        <f>I4109/86400+DATE(1970,1,1)</f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19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7">
        <f>IF(L4110&gt;0,E4110/L4110,0)</f>
        <v>59</v>
      </c>
      <c r="Q4110" t="s">
        <v>8317</v>
      </c>
      <c r="R4110" t="s">
        <v>8318</v>
      </c>
      <c r="S4110" s="11">
        <f>J4110/86400+DATE(1970,1,1)</f>
        <v>42767.031678240739</v>
      </c>
      <c r="T4110" s="11">
        <f>I4110/86400+DATE(1970,1,1)</f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19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7">
        <f>IF(L4111&gt;0,E4111/L4111,0)</f>
        <v>0</v>
      </c>
      <c r="Q4111" t="s">
        <v>8317</v>
      </c>
      <c r="R4111" t="s">
        <v>8318</v>
      </c>
      <c r="S4111" s="11">
        <f>J4111/86400+DATE(1970,1,1)</f>
        <v>42307.539398148147</v>
      </c>
      <c r="T4111" s="11">
        <f>I4111/86400+DATE(1970,1,1)</f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19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7">
        <f>IF(L4112&gt;0,E4112/L4112,0)</f>
        <v>14.333333333333334</v>
      </c>
      <c r="Q4112" t="s">
        <v>8317</v>
      </c>
      <c r="R4112" t="s">
        <v>8318</v>
      </c>
      <c r="S4112" s="11">
        <f>J4112/86400+DATE(1970,1,1)</f>
        <v>42512.626747685186</v>
      </c>
      <c r="T4112" s="11">
        <f>I4112/86400+DATE(1970,1,1)</f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19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7">
        <f>IF(L4113&gt;0,E4113/L4113,0)</f>
        <v>15.666666666666666</v>
      </c>
      <c r="Q4113" t="s">
        <v>8317</v>
      </c>
      <c r="R4113" t="s">
        <v>8318</v>
      </c>
      <c r="S4113" s="11">
        <f>J4113/86400+DATE(1970,1,1)</f>
        <v>42029.135879629626</v>
      </c>
      <c r="T4113" s="11">
        <f>I4113/86400+DATE(1970,1,1)</f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19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7">
        <f>IF(L4114&gt;0,E4114/L4114,0)</f>
        <v>1</v>
      </c>
      <c r="Q4114" t="s">
        <v>8317</v>
      </c>
      <c r="R4114" t="s">
        <v>8318</v>
      </c>
      <c r="S4114" s="11">
        <f>J4114/86400+DATE(1970,1,1)</f>
        <v>42400.946597222224</v>
      </c>
      <c r="T4114" s="11">
        <f>I4114/86400+DATE(1970,1,1)</f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19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7">
        <f>IF(L4115&gt;0,E4115/L4115,0)</f>
        <v>1</v>
      </c>
      <c r="Q4115" t="s">
        <v>8317</v>
      </c>
      <c r="R4115" t="s">
        <v>8318</v>
      </c>
      <c r="S4115" s="11">
        <f>J4115/86400+DATE(1970,1,1)</f>
        <v>42358.573182870372</v>
      </c>
      <c r="T4115" s="11">
        <f>I4115/86400+DATE(1970,1,1)</f>
        <v>42377.273611111115</v>
      </c>
    </row>
  </sheetData>
  <sortState xmlns:xlrd2="http://schemas.microsoft.com/office/spreadsheetml/2017/richdata2" ref="A2:T4117">
    <sortCondition ref="A1"/>
  </sortState>
  <conditionalFormatting sqref="F1:F1048576">
    <cfRule type="cellIs" dxfId="33" priority="16" operator="equal">
      <formula>"live"</formula>
    </cfRule>
    <cfRule type="cellIs" dxfId="32" priority="17" operator="equal">
      <formula>"live"</formula>
    </cfRule>
    <cfRule type="cellIs" dxfId="31" priority="18" operator="equal">
      <formula>"live"</formula>
    </cfRule>
    <cfRule type="cellIs" dxfId="30" priority="19" operator="equal">
      <formula>"canceled"</formula>
    </cfRule>
    <cfRule type="cellIs" dxfId="29" priority="20" operator="equal">
      <formula>"canceled"</formula>
    </cfRule>
    <cfRule type="cellIs" dxfId="28" priority="21" operator="equal">
      <formula>"canceled"</formula>
    </cfRule>
    <cfRule type="cellIs" dxfId="27" priority="22" operator="equal">
      <formula>"failed"</formula>
    </cfRule>
    <cfRule type="cellIs" dxfId="26" priority="23" operator="equal">
      <formula>"successful"</formula>
    </cfRule>
    <cfRule type="cellIs" dxfId="25" priority="25" operator="equal">
      <formula>"successful"</formula>
    </cfRule>
    <cfRule type="cellIs" dxfId="24" priority="26" operator="equal">
      <formula>"failed"</formula>
    </cfRule>
    <cfRule type="cellIs" dxfId="23" priority="27" operator="equal">
      <formula>"successful"</formula>
    </cfRule>
  </conditionalFormatting>
  <conditionalFormatting sqref="H125">
    <cfRule type="cellIs" dxfId="22" priority="24" operator="equal">
      <formula>"successful"</formula>
    </cfRule>
  </conditionalFormatting>
  <conditionalFormatting sqref="O1:O1048576">
    <cfRule type="colorScale" priority="12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1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6557-961F-42FB-9BA3-5CC28BD949D8}">
  <dimension ref="A1:F14"/>
  <sheetViews>
    <sheetView workbookViewId="0">
      <selection activeCell="E22" sqref="E22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7A85-A660-46DA-A796-510BC22776F1}">
  <sheetPr codeName="Sheet5"/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7FE2-EE7E-4BBE-8F08-6BFDBCCEA6C5}">
  <sheetPr codeName="Sheet6"/>
  <dimension ref="A1:H37"/>
  <sheetViews>
    <sheetView workbookViewId="0">
      <selection activeCell="M30" sqref="M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8378</v>
      </c>
      <c r="B2" t="s">
        <v>8362</v>
      </c>
    </row>
    <row r="4" spans="1:5" x14ac:dyDescent="0.25">
      <c r="A4" s="8" t="s">
        <v>8365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8" x14ac:dyDescent="0.25">
      <c r="A17" s="14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8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4" spans="1:8" x14ac:dyDescent="0.25">
      <c r="G24" t="s">
        <v>8454</v>
      </c>
      <c r="H24" t="s">
        <v>8455</v>
      </c>
    </row>
    <row r="25" spans="1:8" x14ac:dyDescent="0.25">
      <c r="A25" s="14" t="s">
        <v>8372</v>
      </c>
      <c r="B25" s="10">
        <v>34</v>
      </c>
      <c r="C25" s="10">
        <v>149</v>
      </c>
      <c r="D25" s="10">
        <v>182</v>
      </c>
      <c r="E25" s="10">
        <v>365</v>
      </c>
      <c r="G25" s="5">
        <f>SUM(B25:C25)/E25</f>
        <v>0.50136986301369868</v>
      </c>
      <c r="H25" s="5">
        <f>D25/E25:E26</f>
        <v>0.49863013698630138</v>
      </c>
    </row>
    <row r="26" spans="1:8" x14ac:dyDescent="0.25">
      <c r="A26" s="14" t="s">
        <v>8373</v>
      </c>
      <c r="B26" s="10">
        <v>27</v>
      </c>
      <c r="C26" s="10">
        <v>106</v>
      </c>
      <c r="D26" s="10">
        <v>202</v>
      </c>
      <c r="E26" s="10">
        <v>335</v>
      </c>
      <c r="G26" s="5">
        <f t="shared" ref="G26:G36" si="0">SUM(B26:C26)/E26</f>
        <v>0.39701492537313432</v>
      </c>
      <c r="H26" s="5">
        <f t="shared" ref="H26:H36" si="1">D26/E26:E27</f>
        <v>0.60298507462686568</v>
      </c>
    </row>
    <row r="27" spans="1:8" x14ac:dyDescent="0.25">
      <c r="A27" s="14" t="s">
        <v>8374</v>
      </c>
      <c r="B27" s="10">
        <v>28</v>
      </c>
      <c r="C27" s="10">
        <v>108</v>
      </c>
      <c r="D27" s="10">
        <v>180</v>
      </c>
      <c r="E27" s="10">
        <v>316</v>
      </c>
      <c r="G27" s="5">
        <f t="shared" si="0"/>
        <v>0.43037974683544306</v>
      </c>
      <c r="H27" s="5">
        <f t="shared" si="1"/>
        <v>0.569620253164557</v>
      </c>
    </row>
    <row r="28" spans="1:8" x14ac:dyDescent="0.25">
      <c r="A28" s="14" t="s">
        <v>8375</v>
      </c>
      <c r="B28" s="10">
        <v>27</v>
      </c>
      <c r="C28" s="10">
        <v>102</v>
      </c>
      <c r="D28" s="10">
        <v>192</v>
      </c>
      <c r="E28" s="10">
        <v>321</v>
      </c>
      <c r="G28" s="5">
        <f t="shared" si="0"/>
        <v>0.40186915887850466</v>
      </c>
      <c r="H28" s="5">
        <f t="shared" si="1"/>
        <v>0.59813084112149528</v>
      </c>
    </row>
    <row r="29" spans="1:8" x14ac:dyDescent="0.25">
      <c r="A29" s="14" t="s">
        <v>8366</v>
      </c>
      <c r="B29" s="10">
        <v>26</v>
      </c>
      <c r="C29" s="10">
        <v>126</v>
      </c>
      <c r="D29" s="10">
        <v>234</v>
      </c>
      <c r="E29" s="10">
        <v>386</v>
      </c>
      <c r="G29" s="5">
        <f t="shared" si="0"/>
        <v>0.39378238341968913</v>
      </c>
      <c r="H29" s="5">
        <f t="shared" si="1"/>
        <v>0.60621761658031093</v>
      </c>
    </row>
    <row r="30" spans="1:8" x14ac:dyDescent="0.25">
      <c r="A30" s="14" t="s">
        <v>8376</v>
      </c>
      <c r="B30" s="10">
        <v>27</v>
      </c>
      <c r="C30" s="10">
        <v>147</v>
      </c>
      <c r="D30" s="10">
        <v>211</v>
      </c>
      <c r="E30" s="10">
        <v>385</v>
      </c>
      <c r="G30" s="5">
        <f t="shared" si="0"/>
        <v>0.45194805194805193</v>
      </c>
      <c r="H30" s="5">
        <f t="shared" si="1"/>
        <v>0.54805194805194801</v>
      </c>
    </row>
    <row r="31" spans="1:8" x14ac:dyDescent="0.25">
      <c r="A31" s="14" t="s">
        <v>8367</v>
      </c>
      <c r="B31" s="10">
        <v>43</v>
      </c>
      <c r="C31" s="10">
        <v>150</v>
      </c>
      <c r="D31" s="10">
        <v>194</v>
      </c>
      <c r="E31" s="10">
        <v>387</v>
      </c>
      <c r="G31" s="5">
        <f t="shared" si="0"/>
        <v>0.49870801033591733</v>
      </c>
      <c r="H31" s="5">
        <f t="shared" si="1"/>
        <v>0.50129198966408273</v>
      </c>
    </row>
    <row r="32" spans="1:8" x14ac:dyDescent="0.25">
      <c r="A32" s="14" t="s">
        <v>8368</v>
      </c>
      <c r="B32" s="10">
        <v>33</v>
      </c>
      <c r="C32" s="10">
        <v>134</v>
      </c>
      <c r="D32" s="10">
        <v>166</v>
      </c>
      <c r="E32" s="10">
        <v>333</v>
      </c>
      <c r="G32" s="5">
        <f t="shared" si="0"/>
        <v>0.50150150150150152</v>
      </c>
      <c r="H32" s="5">
        <f t="shared" si="1"/>
        <v>0.49849849849849848</v>
      </c>
    </row>
    <row r="33" spans="1:8" x14ac:dyDescent="0.25">
      <c r="A33" s="14" t="s">
        <v>8369</v>
      </c>
      <c r="B33" s="10">
        <v>24</v>
      </c>
      <c r="C33" s="10">
        <v>127</v>
      </c>
      <c r="D33" s="10">
        <v>147</v>
      </c>
      <c r="E33" s="10">
        <v>298</v>
      </c>
      <c r="G33" s="5">
        <f t="shared" si="0"/>
        <v>0.50671140939597314</v>
      </c>
      <c r="H33" s="5">
        <f t="shared" si="1"/>
        <v>0.49328859060402686</v>
      </c>
    </row>
    <row r="34" spans="1:8" x14ac:dyDescent="0.25">
      <c r="A34" s="14" t="s">
        <v>8370</v>
      </c>
      <c r="B34" s="10">
        <v>20</v>
      </c>
      <c r="C34" s="10">
        <v>149</v>
      </c>
      <c r="D34" s="10">
        <v>183</v>
      </c>
      <c r="E34" s="10">
        <v>352</v>
      </c>
      <c r="G34" s="5">
        <f t="shared" si="0"/>
        <v>0.48011363636363635</v>
      </c>
      <c r="H34" s="5">
        <f t="shared" si="1"/>
        <v>0.51988636363636365</v>
      </c>
    </row>
    <row r="35" spans="1:8" x14ac:dyDescent="0.25">
      <c r="A35" s="14" t="s">
        <v>8371</v>
      </c>
      <c r="B35" s="10">
        <v>37</v>
      </c>
      <c r="C35" s="10">
        <v>114</v>
      </c>
      <c r="D35" s="10">
        <v>183</v>
      </c>
      <c r="E35" s="10">
        <v>334</v>
      </c>
      <c r="G35" s="5">
        <f t="shared" si="0"/>
        <v>0.45209580838323354</v>
      </c>
      <c r="H35" s="5">
        <f t="shared" si="1"/>
        <v>0.54790419161676651</v>
      </c>
    </row>
    <row r="36" spans="1:8" x14ac:dyDescent="0.25">
      <c r="A36" s="14" t="s">
        <v>8377</v>
      </c>
      <c r="B36" s="10">
        <v>23</v>
      </c>
      <c r="C36" s="10">
        <v>118</v>
      </c>
      <c r="D36" s="10">
        <v>111</v>
      </c>
      <c r="E36" s="10">
        <v>252</v>
      </c>
      <c r="G36" s="5">
        <f t="shared" si="0"/>
        <v>0.55952380952380953</v>
      </c>
      <c r="H36" s="5">
        <f t="shared" si="1"/>
        <v>0.44047619047619047</v>
      </c>
    </row>
    <row r="37" spans="1:8" x14ac:dyDescent="0.25">
      <c r="G37" s="5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CD4A-E7A9-471D-A37A-3345A582D1D5}">
  <sheetPr codeName="Sheet9"/>
  <dimension ref="A1:L15"/>
  <sheetViews>
    <sheetView workbookViewId="0">
      <selection activeCell="M2" sqref="M2"/>
    </sheetView>
  </sheetViews>
  <sheetFormatPr defaultRowHeight="15" x14ac:dyDescent="0.25"/>
  <cols>
    <col min="1" max="1" width="18.85546875" customWidth="1"/>
    <col min="2" max="5" width="11.7109375" customWidth="1"/>
    <col min="6" max="8" width="11.7109375" style="5" customWidth="1"/>
    <col min="9" max="9" width="2" customWidth="1"/>
    <col min="10" max="10" width="10.5703125" style="5" customWidth="1"/>
    <col min="11" max="12" width="9.140625" style="5"/>
  </cols>
  <sheetData>
    <row r="1" spans="1:12" s="15" customFormat="1" ht="28.5" customHeight="1" x14ac:dyDescent="0.25">
      <c r="A1" s="27" t="s">
        <v>8381</v>
      </c>
      <c r="B1" s="27" t="s">
        <v>8382</v>
      </c>
      <c r="C1" s="27" t="s">
        <v>8383</v>
      </c>
      <c r="D1" s="27" t="s">
        <v>8384</v>
      </c>
      <c r="E1" s="27" t="s">
        <v>8385</v>
      </c>
      <c r="F1" s="28" t="s">
        <v>8386</v>
      </c>
      <c r="G1" s="28" t="s">
        <v>8387</v>
      </c>
      <c r="H1" s="28" t="s">
        <v>8388</v>
      </c>
      <c r="I1" s="32"/>
      <c r="J1" s="31" t="s">
        <v>8419</v>
      </c>
      <c r="K1" s="31" t="s">
        <v>8420</v>
      </c>
      <c r="L1" s="31" t="s">
        <v>8421</v>
      </c>
    </row>
    <row r="2" spans="1:12" x14ac:dyDescent="0.25">
      <c r="A2" s="29" t="s">
        <v>8390</v>
      </c>
      <c r="B2">
        <f>COUNTIFS(Data!D:D,"&lt;1000",Data!$F:$F,"successful")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33"/>
      <c r="J2" s="5">
        <f t="shared" ref="J2:J13" si="0">B2/B$15</f>
        <v>0.14736842105263157</v>
      </c>
      <c r="K2" s="5">
        <f t="shared" ref="K2:K13" si="1">C2/C$15</f>
        <v>7.3856209150326799E-2</v>
      </c>
      <c r="L2" s="5">
        <f t="shared" ref="L2:L13" si="2">D2/D$15</f>
        <v>5.1575931232091692E-2</v>
      </c>
    </row>
    <row r="3" spans="1:12" x14ac:dyDescent="0.25">
      <c r="A3" s="29" t="s">
        <v>8398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3">SUM(B3:D3)</f>
        <v>1412</v>
      </c>
      <c r="F3" s="5">
        <f t="shared" ref="F3:F13" si="4">B3/E3</f>
        <v>0.66005665722379603</v>
      </c>
      <c r="G3" s="5">
        <f t="shared" ref="G3:G13" si="5">C3/E3</f>
        <v>0.29745042492917845</v>
      </c>
      <c r="H3" s="5">
        <f t="shared" ref="H3:H13" si="6">D3/E3</f>
        <v>4.2492917847025496E-2</v>
      </c>
      <c r="I3" s="33"/>
      <c r="J3" s="5">
        <f t="shared" si="0"/>
        <v>0.42654462242562929</v>
      </c>
      <c r="K3" s="5">
        <f t="shared" si="1"/>
        <v>0.27450980392156865</v>
      </c>
      <c r="L3" s="5">
        <f t="shared" si="2"/>
        <v>0.17191977077363896</v>
      </c>
    </row>
    <row r="4" spans="1:12" x14ac:dyDescent="0.25">
      <c r="A4" s="29" t="s">
        <v>8399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3"/>
        <v>716</v>
      </c>
      <c r="F4" s="5">
        <f t="shared" si="4"/>
        <v>0.53212290502793291</v>
      </c>
      <c r="G4" s="5">
        <f t="shared" si="5"/>
        <v>0.39525139664804471</v>
      </c>
      <c r="H4" s="5">
        <f t="shared" si="6"/>
        <v>7.2625698324022353E-2</v>
      </c>
      <c r="I4" s="33"/>
      <c r="J4" s="5">
        <f t="shared" si="0"/>
        <v>0.17437070938215102</v>
      </c>
      <c r="K4" s="5">
        <f t="shared" si="1"/>
        <v>0.18496732026143792</v>
      </c>
      <c r="L4" s="5">
        <f t="shared" si="2"/>
        <v>0.14899713467048711</v>
      </c>
    </row>
    <row r="5" spans="1:12" x14ac:dyDescent="0.25">
      <c r="A5" s="29" t="s">
        <v>8389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3"/>
        <v>352</v>
      </c>
      <c r="F5" s="5">
        <f t="shared" si="4"/>
        <v>0.47727272727272729</v>
      </c>
      <c r="G5" s="5">
        <f t="shared" si="5"/>
        <v>0.40909090909090912</v>
      </c>
      <c r="H5" s="5">
        <f t="shared" si="6"/>
        <v>0.11363636363636363</v>
      </c>
      <c r="I5" s="33"/>
      <c r="J5" s="5">
        <f t="shared" si="0"/>
        <v>7.688787185354691E-2</v>
      </c>
      <c r="K5" s="5">
        <f t="shared" si="1"/>
        <v>9.4117647058823528E-2</v>
      </c>
      <c r="L5" s="5">
        <f t="shared" si="2"/>
        <v>0.11461318051575932</v>
      </c>
    </row>
    <row r="6" spans="1:12" x14ac:dyDescent="0.25">
      <c r="A6" s="29" t="s">
        <v>8391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3"/>
        <v>201</v>
      </c>
      <c r="F6" s="5">
        <f t="shared" si="4"/>
        <v>0.46766169154228854</v>
      </c>
      <c r="G6" s="5">
        <f t="shared" si="5"/>
        <v>0.44776119402985076</v>
      </c>
      <c r="H6" s="5">
        <f t="shared" si="6"/>
        <v>8.45771144278607E-2</v>
      </c>
      <c r="I6" s="33"/>
      <c r="J6" s="5">
        <f t="shared" si="0"/>
        <v>4.3020594965675056E-2</v>
      </c>
      <c r="K6" s="5">
        <f t="shared" si="1"/>
        <v>5.8823529411764705E-2</v>
      </c>
      <c r="L6" s="5">
        <f t="shared" si="2"/>
        <v>4.8710601719197708E-2</v>
      </c>
    </row>
    <row r="7" spans="1:12" x14ac:dyDescent="0.25">
      <c r="A7" s="29" t="s">
        <v>8392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33"/>
      <c r="J7" s="5">
        <f t="shared" si="0"/>
        <v>2.8375286041189933E-2</v>
      </c>
      <c r="K7" s="5">
        <f t="shared" si="1"/>
        <v>4.7058823529411764E-2</v>
      </c>
      <c r="L7" s="5">
        <f t="shared" si="2"/>
        <v>4.0114613180515762E-2</v>
      </c>
    </row>
    <row r="8" spans="1:12" x14ac:dyDescent="0.25">
      <c r="A8" s="29" t="s">
        <v>8393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33"/>
      <c r="J8" s="5">
        <f t="shared" si="0"/>
        <v>2.5171624713958809E-2</v>
      </c>
      <c r="K8" s="5">
        <f t="shared" si="1"/>
        <v>4.1830065359477121E-2</v>
      </c>
      <c r="L8" s="5">
        <f t="shared" si="2"/>
        <v>5.1575931232091692E-2</v>
      </c>
    </row>
    <row r="9" spans="1:12" x14ac:dyDescent="0.25">
      <c r="A9" s="29" t="s">
        <v>8394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33"/>
      <c r="J9" s="5">
        <f t="shared" si="0"/>
        <v>1.4645308924485127E-2</v>
      </c>
      <c r="K9" s="5">
        <f t="shared" si="1"/>
        <v>2.4183006535947713E-2</v>
      </c>
      <c r="L9" s="5">
        <f t="shared" si="2"/>
        <v>3.7249283667621778E-2</v>
      </c>
    </row>
    <row r="10" spans="1:12" x14ac:dyDescent="0.25">
      <c r="A10" s="29" t="s">
        <v>8395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33"/>
      <c r="J10" s="5">
        <f t="shared" si="0"/>
        <v>1.1899313501144164E-2</v>
      </c>
      <c r="K10" s="5">
        <f t="shared" si="1"/>
        <v>1.4379084967320261E-2</v>
      </c>
      <c r="L10" s="5">
        <f t="shared" si="2"/>
        <v>2.0057306590257881E-2</v>
      </c>
    </row>
    <row r="11" spans="1:12" x14ac:dyDescent="0.25">
      <c r="A11" s="29" t="s">
        <v>8396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33"/>
      <c r="J11" s="5">
        <f t="shared" si="0"/>
        <v>9.6109839816933638E-3</v>
      </c>
      <c r="K11" s="5">
        <f t="shared" si="1"/>
        <v>1.045751633986928E-2</v>
      </c>
      <c r="L11" s="5">
        <f t="shared" si="2"/>
        <v>1.7191977077363897E-2</v>
      </c>
    </row>
    <row r="12" spans="1:12" x14ac:dyDescent="0.25">
      <c r="A12" s="29" t="s">
        <v>8397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33"/>
      <c r="J12" s="5">
        <f t="shared" si="0"/>
        <v>2.745995423340961E-3</v>
      </c>
      <c r="K12" s="5">
        <f t="shared" si="1"/>
        <v>7.1895424836601303E-3</v>
      </c>
      <c r="L12" s="5">
        <f t="shared" si="2"/>
        <v>1.1461318051575931E-2</v>
      </c>
    </row>
    <row r="13" spans="1:12" ht="30" x14ac:dyDescent="0.25">
      <c r="A13" s="30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33"/>
      <c r="J13" s="5">
        <f t="shared" si="0"/>
        <v>3.9359267734553775E-2</v>
      </c>
      <c r="K13" s="5">
        <f t="shared" si="1"/>
        <v>0.16862745098039217</v>
      </c>
      <c r="L13" s="5">
        <f t="shared" si="2"/>
        <v>0.28653295128939826</v>
      </c>
    </row>
    <row r="14" spans="1:12" ht="8.25" customHeight="1" x14ac:dyDescent="0.25"/>
    <row r="15" spans="1:12" x14ac:dyDescent="0.25">
      <c r="A15" t="s">
        <v>8418</v>
      </c>
      <c r="B15">
        <f>SUM(B2:B13)</f>
        <v>2185</v>
      </c>
      <c r="C15">
        <f t="shared" ref="C15:E15" si="7">SUM(C2:C13)</f>
        <v>1530</v>
      </c>
      <c r="D15">
        <f t="shared" si="7"/>
        <v>349</v>
      </c>
      <c r="E15">
        <f t="shared" si="7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1859-9910-4E2B-9198-052039600829}">
  <dimension ref="A1:AR2186"/>
  <sheetViews>
    <sheetView zoomScale="93" zoomScaleNormal="93" workbookViewId="0">
      <selection activeCell="AR1" sqref="AR1"/>
    </sheetView>
  </sheetViews>
  <sheetFormatPr defaultRowHeight="15" x14ac:dyDescent="0.25"/>
  <cols>
    <col min="2" max="2" width="7.5703125" customWidth="1"/>
    <col min="3" max="3" width="2.7109375" customWidth="1"/>
    <col min="4" max="4" width="8.7109375" customWidth="1"/>
    <col min="5" max="5" width="7.5703125" customWidth="1"/>
    <col min="6" max="6" width="3.5703125" hidden="1" customWidth="1"/>
    <col min="7" max="7" width="4.42578125" hidden="1" customWidth="1"/>
    <col min="8" max="8" width="6" customWidth="1"/>
    <col min="9" max="9" width="11" customWidth="1"/>
    <col min="10" max="10" width="20.7109375" customWidth="1"/>
    <col min="11" max="11" width="10.140625" style="20" customWidth="1"/>
    <col min="12" max="12" width="11.42578125" style="20" customWidth="1"/>
    <col min="13" max="13" width="9.140625" style="20"/>
    <col min="15" max="15" width="11" customWidth="1"/>
    <col min="16" max="16" width="20.7109375" customWidth="1"/>
    <col min="17" max="17" width="10.140625" style="20" customWidth="1"/>
    <col min="18" max="18" width="11.42578125" style="20" customWidth="1"/>
    <col min="19" max="19" width="11.140625" style="20" customWidth="1"/>
    <col min="20" max="20" width="9.42578125" style="20" customWidth="1"/>
    <col min="21" max="21" width="11.140625" style="10" customWidth="1"/>
    <col min="22" max="22" width="7.140625" style="10" customWidth="1"/>
    <col min="23" max="23" width="8.5703125" style="10" customWidth="1"/>
    <col min="24" max="24" width="8.28515625" style="5" customWidth="1"/>
    <col min="25" max="25" width="5.28515625" style="10" customWidth="1"/>
    <col min="26" max="26" width="11.140625" style="10" customWidth="1"/>
    <col min="27" max="27" width="8.140625" style="10" customWidth="1"/>
    <col min="28" max="28" width="8.85546875" style="10" customWidth="1"/>
    <col min="29" max="29" width="5.42578125" style="5" customWidth="1"/>
    <col min="36" max="36" width="7.5703125" customWidth="1"/>
    <col min="37" max="37" width="2.28515625" customWidth="1"/>
    <col min="38" max="38" width="7.5703125" customWidth="1"/>
    <col min="39" max="39" width="4.85546875" customWidth="1"/>
    <col min="41" max="41" width="5.28515625" customWidth="1"/>
    <col min="42" max="42" width="7.5703125" customWidth="1"/>
    <col min="43" max="43" width="4.28515625" customWidth="1"/>
    <col min="44" max="44" width="7.5703125" customWidth="1"/>
  </cols>
  <sheetData>
    <row r="1" spans="1:44" s="15" customFormat="1" ht="27.75" customHeight="1" x14ac:dyDescent="0.3">
      <c r="A1" s="15" t="s">
        <v>8414</v>
      </c>
      <c r="B1" s="15" t="s">
        <v>8415</v>
      </c>
      <c r="D1" s="15" t="s">
        <v>8414</v>
      </c>
      <c r="E1" s="15" t="s">
        <v>8415</v>
      </c>
      <c r="I1"/>
      <c r="J1" s="49" t="s">
        <v>8402</v>
      </c>
      <c r="K1" s="49"/>
      <c r="L1" s="49"/>
      <c r="M1" s="49"/>
      <c r="O1"/>
      <c r="P1" s="49" t="s">
        <v>8426</v>
      </c>
      <c r="Q1" s="49"/>
      <c r="R1" s="49"/>
      <c r="S1" s="49"/>
      <c r="T1" s="34"/>
      <c r="U1" s="43"/>
      <c r="V1" s="43"/>
      <c r="W1" s="43"/>
      <c r="X1" s="40"/>
      <c r="Y1" s="43"/>
      <c r="Z1" s="43"/>
      <c r="AA1" s="43"/>
      <c r="AB1" s="43"/>
      <c r="AC1" s="42"/>
      <c r="AJ1" s="15" t="s">
        <v>8422</v>
      </c>
      <c r="AL1" s="15" t="s">
        <v>8423</v>
      </c>
      <c r="AN1" s="37" t="s">
        <v>8424</v>
      </c>
      <c r="AP1" s="15" t="s">
        <v>8425</v>
      </c>
      <c r="AR1" s="15" t="s">
        <v>8427</v>
      </c>
    </row>
    <row r="2" spans="1:44" ht="14.25" customHeight="1" x14ac:dyDescent="0.25">
      <c r="A2" t="s">
        <v>8219</v>
      </c>
      <c r="B2">
        <v>1</v>
      </c>
      <c r="D2" t="s">
        <v>8221</v>
      </c>
      <c r="E2">
        <v>0</v>
      </c>
      <c r="AJ2">
        <v>1</v>
      </c>
      <c r="AL2">
        <v>1</v>
      </c>
      <c r="AN2">
        <v>1</v>
      </c>
      <c r="AP2">
        <v>0</v>
      </c>
      <c r="AR2">
        <v>1</v>
      </c>
    </row>
    <row r="3" spans="1:44" ht="14.25" customHeight="1" x14ac:dyDescent="0.25">
      <c r="A3" t="s">
        <v>8219</v>
      </c>
      <c r="B3">
        <v>1</v>
      </c>
      <c r="D3" t="s">
        <v>8221</v>
      </c>
      <c r="E3">
        <v>0</v>
      </c>
      <c r="K3" s="50" t="s">
        <v>8411</v>
      </c>
      <c r="L3" s="50" t="s">
        <v>8405</v>
      </c>
      <c r="M3" s="24"/>
      <c r="Q3" s="50" t="s">
        <v>8411</v>
      </c>
      <c r="R3" s="50" t="s">
        <v>8405</v>
      </c>
      <c r="S3" s="24"/>
      <c r="T3" s="24"/>
      <c r="W3" s="44" t="s">
        <v>8462</v>
      </c>
      <c r="X3" s="5" t="s">
        <v>8456</v>
      </c>
      <c r="AJ3">
        <v>1</v>
      </c>
      <c r="AL3">
        <v>1</v>
      </c>
      <c r="AN3">
        <v>1</v>
      </c>
      <c r="AP3">
        <v>0</v>
      </c>
      <c r="AR3">
        <v>1</v>
      </c>
    </row>
    <row r="4" spans="1:44" ht="14.25" customHeight="1" thickBot="1" x14ac:dyDescent="0.3">
      <c r="A4" t="s">
        <v>8219</v>
      </c>
      <c r="B4">
        <v>1</v>
      </c>
      <c r="D4" t="s">
        <v>8221</v>
      </c>
      <c r="E4">
        <v>0</v>
      </c>
      <c r="K4" s="51"/>
      <c r="L4" s="51"/>
      <c r="M4" s="26" t="s">
        <v>8406</v>
      </c>
      <c r="Q4" s="51"/>
      <c r="R4" s="51"/>
      <c r="S4" s="26" t="s">
        <v>8406</v>
      </c>
      <c r="T4" s="24"/>
      <c r="U4" s="47" t="s">
        <v>8460</v>
      </c>
      <c r="V4" s="10" t="s">
        <v>8457</v>
      </c>
      <c r="W4" s="10">
        <f>COUNTIFS(Data!$L:$L,"&lt;194", Data!$F:$F,"successful")</f>
        <v>1787</v>
      </c>
      <c r="X4" s="5">
        <f>W4/$R$21</f>
        <v>0.81784897025171621</v>
      </c>
      <c r="AJ4">
        <v>1</v>
      </c>
      <c r="AL4">
        <v>1</v>
      </c>
      <c r="AN4">
        <v>1</v>
      </c>
      <c r="AP4">
        <v>0</v>
      </c>
      <c r="AR4">
        <v>1</v>
      </c>
    </row>
    <row r="5" spans="1:44" ht="14.25" customHeight="1" x14ac:dyDescent="0.25">
      <c r="A5" t="s">
        <v>8219</v>
      </c>
      <c r="B5">
        <v>2</v>
      </c>
      <c r="D5" t="s">
        <v>8221</v>
      </c>
      <c r="E5">
        <v>0</v>
      </c>
      <c r="I5" s="52" t="s">
        <v>8409</v>
      </c>
      <c r="J5" t="s">
        <v>8401</v>
      </c>
      <c r="K5" s="20">
        <f>AVERAGE(B:E)</f>
        <v>121.64602960969044</v>
      </c>
      <c r="L5" s="20">
        <f>AVERAGE(B:B)</f>
        <v>194.42517162471395</v>
      </c>
      <c r="M5" s="20">
        <f>AVERAGE(E:E)</f>
        <v>17.709803921568628</v>
      </c>
      <c r="O5" s="52" t="s">
        <v>8409</v>
      </c>
      <c r="P5" t="s">
        <v>8401</v>
      </c>
      <c r="Q5" s="20">
        <f>AVERAGE(AP:AR)</f>
        <v>113.5445374015748</v>
      </c>
      <c r="R5" s="20">
        <f>AVERAGE(B:B)</f>
        <v>194.42517162471395</v>
      </c>
      <c r="S5" s="20">
        <f>AVERAGE(AP:AP)</f>
        <v>19.492283129324107</v>
      </c>
      <c r="U5" s="47"/>
      <c r="V5" s="10" t="s">
        <v>8458</v>
      </c>
      <c r="W5" s="10">
        <f>COUNTIFS(Data!$L:$L,"&gt;194", Data!$F:$F,"successful")</f>
        <v>396</v>
      </c>
      <c r="X5" s="5">
        <f t="shared" ref="X5:X7" si="0">W5/$R$21</f>
        <v>0.18123569794050343</v>
      </c>
      <c r="AJ5">
        <v>1</v>
      </c>
      <c r="AL5">
        <v>2</v>
      </c>
      <c r="AN5">
        <v>1</v>
      </c>
      <c r="AP5">
        <v>0</v>
      </c>
      <c r="AR5">
        <v>2</v>
      </c>
    </row>
    <row r="6" spans="1:44" ht="14.25" customHeight="1" x14ac:dyDescent="0.25">
      <c r="A6" t="s">
        <v>8219</v>
      </c>
      <c r="B6">
        <v>3</v>
      </c>
      <c r="D6" t="s">
        <v>8221</v>
      </c>
      <c r="E6">
        <v>0</v>
      </c>
      <c r="I6" s="52"/>
      <c r="J6" t="s">
        <v>8403</v>
      </c>
      <c r="K6" s="20">
        <f>MEDIAN(B:E)</f>
        <v>28</v>
      </c>
      <c r="L6" s="20">
        <f>MEDIAN(B:B)</f>
        <v>62</v>
      </c>
      <c r="M6" s="20">
        <f>MEDIAN(E:E)</f>
        <v>4</v>
      </c>
      <c r="O6" s="52"/>
      <c r="P6" t="s">
        <v>8403</v>
      </c>
      <c r="Q6" s="20">
        <f>MEDIAN(AP:AR)</f>
        <v>25</v>
      </c>
      <c r="R6" s="20">
        <f>MEDIAN(B:B)</f>
        <v>62</v>
      </c>
      <c r="S6" s="20">
        <f>MEDIAN(AP:AP)</f>
        <v>3</v>
      </c>
      <c r="U6" s="47" t="s">
        <v>8461</v>
      </c>
      <c r="V6" s="10" t="s">
        <v>8459</v>
      </c>
      <c r="W6" s="10">
        <f>COUNTIFS(Data!$L:$L,"&lt;62", Data!$F:$F,"successful")</f>
        <v>1090</v>
      </c>
      <c r="X6" s="5">
        <f t="shared" si="0"/>
        <v>0.4988558352402746</v>
      </c>
      <c r="AJ6">
        <v>1</v>
      </c>
      <c r="AL6">
        <v>3</v>
      </c>
      <c r="AN6">
        <v>1</v>
      </c>
      <c r="AP6">
        <v>0</v>
      </c>
      <c r="AR6">
        <v>3</v>
      </c>
    </row>
    <row r="7" spans="1:44" ht="14.25" customHeight="1" x14ac:dyDescent="0.25">
      <c r="A7" t="s">
        <v>8219</v>
      </c>
      <c r="B7">
        <v>3</v>
      </c>
      <c r="D7" t="s">
        <v>8221</v>
      </c>
      <c r="E7">
        <v>0</v>
      </c>
      <c r="I7" s="52"/>
      <c r="J7" t="s">
        <v>8404</v>
      </c>
      <c r="K7" s="20">
        <f>MIN(B:E)</f>
        <v>0</v>
      </c>
      <c r="L7" s="20">
        <f>MIN(B:B)</f>
        <v>1</v>
      </c>
      <c r="M7" s="20">
        <f>MIN(E:E)</f>
        <v>0</v>
      </c>
      <c r="O7" s="52"/>
      <c r="P7" t="s">
        <v>8404</v>
      </c>
      <c r="Q7" s="20">
        <f>MIN(AP:AR)</f>
        <v>0</v>
      </c>
      <c r="R7" s="20">
        <f>MIN(B:B)</f>
        <v>1</v>
      </c>
      <c r="S7" s="20">
        <f>MIN(AP:AP)</f>
        <v>0</v>
      </c>
      <c r="U7" s="47"/>
      <c r="V7" s="10" t="s">
        <v>8463</v>
      </c>
      <c r="W7" s="10">
        <f>COUNTIFS(Data!$L:$L,"&gt;62", Data!$F:$F,"successful")</f>
        <v>1077</v>
      </c>
      <c r="X7" s="5">
        <f t="shared" si="0"/>
        <v>0.49290617848970253</v>
      </c>
      <c r="AJ7">
        <v>1</v>
      </c>
      <c r="AL7">
        <v>3</v>
      </c>
      <c r="AN7">
        <v>1</v>
      </c>
      <c r="AP7">
        <v>0</v>
      </c>
      <c r="AR7">
        <v>3</v>
      </c>
    </row>
    <row r="8" spans="1:44" ht="14.25" customHeight="1" x14ac:dyDescent="0.25">
      <c r="A8" t="s">
        <v>8219</v>
      </c>
      <c r="B8">
        <v>3</v>
      </c>
      <c r="D8" t="s">
        <v>8221</v>
      </c>
      <c r="E8">
        <v>0</v>
      </c>
      <c r="I8" s="52"/>
      <c r="J8" t="s">
        <v>8417</v>
      </c>
      <c r="K8" s="20">
        <f>MAX(B:E)</f>
        <v>26457</v>
      </c>
      <c r="L8" s="20">
        <f>MAX(B:B)</f>
        <v>26457</v>
      </c>
      <c r="M8" s="20">
        <f>MAX(E:E)</f>
        <v>1293</v>
      </c>
      <c r="O8" s="52"/>
      <c r="P8" t="s">
        <v>8417</v>
      </c>
      <c r="Q8" s="20">
        <f>MAX(AP:AR)</f>
        <v>26457</v>
      </c>
      <c r="R8" s="20">
        <f>MAX(B:B)</f>
        <v>26457</v>
      </c>
      <c r="S8" s="20">
        <f>MAX(AP:AP)</f>
        <v>1501</v>
      </c>
      <c r="AJ8">
        <v>1</v>
      </c>
      <c r="AL8">
        <v>3</v>
      </c>
      <c r="AN8">
        <v>1</v>
      </c>
      <c r="AP8">
        <v>0</v>
      </c>
      <c r="AR8">
        <v>3</v>
      </c>
    </row>
    <row r="9" spans="1:44" ht="14.25" customHeight="1" x14ac:dyDescent="0.25">
      <c r="A9" t="s">
        <v>8219</v>
      </c>
      <c r="B9">
        <v>3</v>
      </c>
      <c r="D9" t="s">
        <v>8221</v>
      </c>
      <c r="E9">
        <v>0</v>
      </c>
      <c r="I9" s="52"/>
      <c r="J9" t="s">
        <v>8407</v>
      </c>
      <c r="K9" s="20">
        <f>_xlfn.VAR.S(B:E)</f>
        <v>428495.50121942296</v>
      </c>
      <c r="L9" s="20">
        <f>_xlfn.VAR.S(B:B)</f>
        <v>713167.37912800396</v>
      </c>
      <c r="M9" s="20">
        <f>_xlfn.VAR.S(E:E)</f>
        <v>3775.6894394644714</v>
      </c>
      <c r="O9" s="52"/>
      <c r="P9" t="s">
        <v>8407</v>
      </c>
      <c r="Q9" s="20">
        <f>_xlfn.VAR.S(AP:AR)</f>
        <v>393385.5013385996</v>
      </c>
      <c r="R9" s="20">
        <f>_xlfn.VAR.S(B:B)</f>
        <v>713167.37912800396</v>
      </c>
      <c r="S9" s="20">
        <f>_xlfn.VAR.S(AP:AP)</f>
        <v>5246.466260971979</v>
      </c>
      <c r="W9" s="44" t="s">
        <v>8464</v>
      </c>
      <c r="X9" s="5" t="s">
        <v>8456</v>
      </c>
      <c r="AJ9">
        <v>1</v>
      </c>
      <c r="AL9">
        <v>3</v>
      </c>
      <c r="AN9">
        <v>1</v>
      </c>
      <c r="AP9">
        <v>0</v>
      </c>
      <c r="AR9">
        <v>3</v>
      </c>
    </row>
    <row r="10" spans="1:44" ht="14.25" customHeight="1" x14ac:dyDescent="0.25">
      <c r="A10" t="s">
        <v>8219</v>
      </c>
      <c r="B10">
        <v>3</v>
      </c>
      <c r="D10" t="s">
        <v>8221</v>
      </c>
      <c r="E10">
        <v>0</v>
      </c>
      <c r="I10" s="52"/>
      <c r="J10" t="s">
        <v>8408</v>
      </c>
      <c r="K10" s="20">
        <f>_xlfn.STDEV.S(B:E)</f>
        <v>654.59567766631562</v>
      </c>
      <c r="L10" s="20">
        <f>_xlfn.STDEV.S(B:B)</f>
        <v>844.49237955591047</v>
      </c>
      <c r="M10" s="20">
        <f>_xlfn.STDEV.S(E:E)</f>
        <v>61.446638959868842</v>
      </c>
      <c r="O10" s="52"/>
      <c r="P10" t="s">
        <v>8408</v>
      </c>
      <c r="Q10" s="20">
        <f>_xlfn.STDEV.S(AP:AR)</f>
        <v>627.20451316823255</v>
      </c>
      <c r="R10" s="20">
        <f>_xlfn.STDEV.S(B:B)</f>
        <v>844.49237955591047</v>
      </c>
      <c r="S10" s="20">
        <f>_xlfn.STDEV.S(AP:AP)</f>
        <v>72.432494510212607</v>
      </c>
      <c r="U10" s="47" t="s">
        <v>8460</v>
      </c>
      <c r="V10" s="10" t="s">
        <v>8465</v>
      </c>
      <c r="W10" s="10">
        <f>COUNTIFS(Data!$L:$L,"&lt;18",Data!$F:$F,"failed")</f>
        <v>1247</v>
      </c>
      <c r="X10" s="5">
        <f>W10/$M$21</f>
        <v>0.81503267973856208</v>
      </c>
      <c r="AJ10">
        <v>1</v>
      </c>
      <c r="AL10">
        <v>3</v>
      </c>
      <c r="AN10">
        <v>1</v>
      </c>
      <c r="AP10">
        <v>0</v>
      </c>
      <c r="AR10">
        <v>3</v>
      </c>
    </row>
    <row r="11" spans="1:44" ht="14.25" customHeight="1" x14ac:dyDescent="0.25">
      <c r="A11" t="s">
        <v>8219</v>
      </c>
      <c r="B11">
        <v>3</v>
      </c>
      <c r="D11" t="s">
        <v>8221</v>
      </c>
      <c r="E11">
        <v>0</v>
      </c>
      <c r="U11" s="47"/>
      <c r="V11" s="10" t="s">
        <v>8466</v>
      </c>
      <c r="W11" s="10">
        <f>COUNTIFS(Data!$L:$L,"&gt;18",Data!$F:$F,"failed")</f>
        <v>275</v>
      </c>
      <c r="X11" s="5">
        <f t="shared" ref="X11:X13" si="1">W11/$M$21</f>
        <v>0.17973856209150327</v>
      </c>
      <c r="AJ11">
        <v>1</v>
      </c>
      <c r="AL11">
        <v>3</v>
      </c>
      <c r="AN11">
        <v>1</v>
      </c>
      <c r="AP11">
        <v>0</v>
      </c>
      <c r="AR11">
        <v>3</v>
      </c>
    </row>
    <row r="12" spans="1:44" ht="14.25" customHeight="1" x14ac:dyDescent="0.25">
      <c r="A12" t="s">
        <v>8219</v>
      </c>
      <c r="B12">
        <v>3</v>
      </c>
      <c r="D12" t="s">
        <v>8221</v>
      </c>
      <c r="E12">
        <v>0</v>
      </c>
      <c r="K12" s="22"/>
      <c r="L12" s="22"/>
      <c r="M12" s="21"/>
      <c r="Q12" s="22"/>
      <c r="R12" s="22"/>
      <c r="S12" s="21"/>
      <c r="T12" s="21"/>
      <c r="U12" s="47" t="s">
        <v>8461</v>
      </c>
      <c r="V12" s="10" t="s">
        <v>8467</v>
      </c>
      <c r="W12" s="10">
        <f>COUNTIFS(Data!$L:$L,"&lt;4",Data!$F:$F,"failed")</f>
        <v>751</v>
      </c>
      <c r="X12" s="5">
        <f t="shared" si="1"/>
        <v>0.49084967320261436</v>
      </c>
      <c r="AJ12">
        <v>1</v>
      </c>
      <c r="AL12">
        <v>3</v>
      </c>
      <c r="AN12">
        <v>1</v>
      </c>
      <c r="AP12">
        <v>0</v>
      </c>
      <c r="AR12">
        <v>3</v>
      </c>
    </row>
    <row r="13" spans="1:44" ht="29.25" customHeight="1" thickBot="1" x14ac:dyDescent="0.3">
      <c r="A13" t="s">
        <v>8219</v>
      </c>
      <c r="B13">
        <v>3</v>
      </c>
      <c r="D13" t="s">
        <v>8221</v>
      </c>
      <c r="E13">
        <v>0</v>
      </c>
      <c r="K13" s="25" t="s">
        <v>8411</v>
      </c>
      <c r="L13" s="25" t="s">
        <v>8405</v>
      </c>
      <c r="M13" s="23" t="s">
        <v>8406</v>
      </c>
      <c r="Q13" s="25" t="s">
        <v>8411</v>
      </c>
      <c r="R13" s="25" t="s">
        <v>8405</v>
      </c>
      <c r="S13" s="23" t="s">
        <v>8406</v>
      </c>
      <c r="T13" s="39"/>
      <c r="U13" s="47"/>
      <c r="V13" s="10" t="s">
        <v>8468</v>
      </c>
      <c r="W13" s="10">
        <f>COUNTIFS(Data!$L:$L,"&gt;4",Data!$F:$F,"failed")</f>
        <v>681</v>
      </c>
      <c r="X13" s="5">
        <f t="shared" si="1"/>
        <v>0.44509803921568625</v>
      </c>
      <c r="AJ13">
        <v>1</v>
      </c>
      <c r="AL13">
        <v>3</v>
      </c>
      <c r="AN13">
        <v>1</v>
      </c>
      <c r="AP13">
        <v>0</v>
      </c>
      <c r="AR13">
        <v>3</v>
      </c>
    </row>
    <row r="14" spans="1:44" ht="14.25" customHeight="1" x14ac:dyDescent="0.25">
      <c r="A14" t="s">
        <v>8219</v>
      </c>
      <c r="B14">
        <v>3</v>
      </c>
      <c r="D14" t="s">
        <v>8221</v>
      </c>
      <c r="E14">
        <v>0</v>
      </c>
      <c r="I14" s="52" t="s">
        <v>8410</v>
      </c>
      <c r="J14" t="s">
        <v>8401</v>
      </c>
      <c r="K14" s="20">
        <f>AVERAGE(AJ:AL)</f>
        <v>131.83051341890314</v>
      </c>
      <c r="L14" s="20">
        <f>AVERAGE(AL:AL)</f>
        <v>194.42517162471395</v>
      </c>
      <c r="M14" s="20">
        <f>AVERAGE(AJ:AJ)</f>
        <v>21.798873692679003</v>
      </c>
      <c r="O14" s="52" t="s">
        <v>8410</v>
      </c>
      <c r="P14" t="s">
        <v>8401</v>
      </c>
      <c r="Q14" s="20">
        <f>AVERAGE(AP:AR)</f>
        <v>113.5445374015748</v>
      </c>
      <c r="R14" s="20">
        <f>AVERAGE(AL:AL)</f>
        <v>194.42517162471395</v>
      </c>
      <c r="S14" s="20">
        <f>AVERAGE(AN:AN)</f>
        <v>24.847354138398913</v>
      </c>
      <c r="AJ14">
        <v>1</v>
      </c>
      <c r="AL14">
        <v>3</v>
      </c>
      <c r="AN14">
        <v>1</v>
      </c>
      <c r="AP14">
        <v>0</v>
      </c>
      <c r="AR14">
        <v>3</v>
      </c>
    </row>
    <row r="15" spans="1:44" ht="14.25" customHeight="1" x14ac:dyDescent="0.25">
      <c r="A15" t="s">
        <v>8219</v>
      </c>
      <c r="B15">
        <v>3</v>
      </c>
      <c r="D15" t="s">
        <v>8221</v>
      </c>
      <c r="E15">
        <v>0</v>
      </c>
      <c r="I15" s="52"/>
      <c r="J15" t="s">
        <v>8403</v>
      </c>
      <c r="K15" s="20">
        <f>MEDIAN(AJ:AL)</f>
        <v>33</v>
      </c>
      <c r="L15" s="20">
        <f>MEDIAN(AL:AL)</f>
        <v>62</v>
      </c>
      <c r="M15" s="20">
        <f>MEDIAN(AJ:AJ)</f>
        <v>5</v>
      </c>
      <c r="O15" s="52"/>
      <c r="P15" t="s">
        <v>8403</v>
      </c>
      <c r="Q15" s="20">
        <f>MEDIAN(AP:AR)</f>
        <v>25</v>
      </c>
      <c r="R15" s="20">
        <f>MEDIAN(AL:AL)</f>
        <v>62</v>
      </c>
      <c r="S15" s="20">
        <f>MEDIAN(AN:AN)</f>
        <v>6</v>
      </c>
      <c r="W15" s="44" t="s">
        <v>8469</v>
      </c>
      <c r="X15" s="5" t="s">
        <v>8456</v>
      </c>
      <c r="AJ15">
        <v>1</v>
      </c>
      <c r="AL15">
        <v>3</v>
      </c>
      <c r="AN15">
        <v>1</v>
      </c>
      <c r="AP15">
        <v>0</v>
      </c>
      <c r="AR15">
        <v>3</v>
      </c>
    </row>
    <row r="16" spans="1:44" ht="14.25" customHeight="1" x14ac:dyDescent="0.25">
      <c r="A16" t="s">
        <v>8219</v>
      </c>
      <c r="B16">
        <v>4</v>
      </c>
      <c r="D16" t="s">
        <v>8221</v>
      </c>
      <c r="E16">
        <v>0</v>
      </c>
      <c r="I16" s="52"/>
      <c r="J16" t="s">
        <v>8404</v>
      </c>
      <c r="K16" s="20">
        <f>MIN(AJ:AL)</f>
        <v>1</v>
      </c>
      <c r="L16" s="20">
        <f>MIN(AL:AL)</f>
        <v>1</v>
      </c>
      <c r="M16" s="20">
        <f>MIN(AJ:AJ)</f>
        <v>1</v>
      </c>
      <c r="O16" s="52"/>
      <c r="P16" t="s">
        <v>8404</v>
      </c>
      <c r="Q16" s="20">
        <f>MIN(AP:AR)</f>
        <v>0</v>
      </c>
      <c r="R16" s="20">
        <f>MIN(AL:AL)</f>
        <v>1</v>
      </c>
      <c r="S16" s="20">
        <f>MIN(AN:AN)</f>
        <v>1</v>
      </c>
      <c r="U16" s="47" t="s">
        <v>8460</v>
      </c>
      <c r="V16" s="10" t="s">
        <v>8471</v>
      </c>
      <c r="W16" s="10">
        <f>COUNTIFS(Data!$L:$L,"&lt;22",Data!$F:$F,"failed",Data!$L:$L,"&lt;&gt;0")</f>
        <v>996</v>
      </c>
      <c r="X16" s="5">
        <f>W16/($M$21-$M$22)</f>
        <v>0.80128720836685441</v>
      </c>
      <c r="AJ16">
        <v>1</v>
      </c>
      <c r="AL16">
        <v>4</v>
      </c>
      <c r="AN16">
        <v>1</v>
      </c>
      <c r="AP16">
        <v>0</v>
      </c>
      <c r="AR16">
        <v>4</v>
      </c>
    </row>
    <row r="17" spans="1:44" ht="14.25" customHeight="1" x14ac:dyDescent="0.25">
      <c r="A17" t="s">
        <v>8219</v>
      </c>
      <c r="B17">
        <v>4</v>
      </c>
      <c r="D17" t="s">
        <v>8221</v>
      </c>
      <c r="E17">
        <v>0</v>
      </c>
      <c r="I17" s="52"/>
      <c r="J17" t="s">
        <v>8417</v>
      </c>
      <c r="K17" s="20">
        <f>MAX(AJ:AL)</f>
        <v>26457</v>
      </c>
      <c r="L17" s="20">
        <f>MAX(AL:AL)</f>
        <v>26457</v>
      </c>
      <c r="M17" s="20">
        <f>MAX(AJ:AJ)</f>
        <v>1293</v>
      </c>
      <c r="O17" s="52"/>
      <c r="P17" t="s">
        <v>8417</v>
      </c>
      <c r="Q17" s="20">
        <f>MAX(AP:AR)</f>
        <v>26457</v>
      </c>
      <c r="R17" s="20">
        <f>MAX(AL:AL)</f>
        <v>26457</v>
      </c>
      <c r="S17" s="20">
        <f>MAX(AN:AN)</f>
        <v>1501</v>
      </c>
      <c r="U17" s="47"/>
      <c r="V17" s="10" t="s">
        <v>8472</v>
      </c>
      <c r="W17" s="10">
        <f>COUNTIFS(Data!$L:$L,"&gt;22",Data!$F:$F,"failed",Data!$L:$L,"&lt;&gt;0")</f>
        <v>240</v>
      </c>
      <c r="X17" s="5">
        <f t="shared" ref="X17:X19" si="2">W17/($M$21-$M$22)</f>
        <v>0.19308125502815768</v>
      </c>
      <c r="AJ17">
        <v>1</v>
      </c>
      <c r="AL17">
        <v>4</v>
      </c>
      <c r="AN17">
        <v>1</v>
      </c>
      <c r="AP17">
        <v>0</v>
      </c>
      <c r="AR17">
        <v>4</v>
      </c>
    </row>
    <row r="18" spans="1:44" ht="14.25" customHeight="1" x14ac:dyDescent="0.25">
      <c r="A18" t="s">
        <v>8219</v>
      </c>
      <c r="B18">
        <v>4</v>
      </c>
      <c r="D18" t="s">
        <v>8221</v>
      </c>
      <c r="E18">
        <v>0</v>
      </c>
      <c r="I18" s="52"/>
      <c r="J18" t="s">
        <v>8407</v>
      </c>
      <c r="K18" s="20">
        <f>_xlfn.VAR.S(AJ:AL)</f>
        <v>463037.57529276231</v>
      </c>
      <c r="L18" s="20">
        <f>_xlfn.VAR.S(AL:AL)</f>
        <v>713167.37912800396</v>
      </c>
      <c r="M18" s="20">
        <f>_xlfn.VAR.S(AJ:AJ)</f>
        <v>4558.9627362505398</v>
      </c>
      <c r="O18" s="52"/>
      <c r="P18" t="s">
        <v>8407</v>
      </c>
      <c r="Q18" s="20">
        <f>_xlfn.VAR.S(AP:AR)</f>
        <v>393385.5013385996</v>
      </c>
      <c r="R18" s="20">
        <f>_xlfn.VAR.S(AL:AL)</f>
        <v>713167.37912800396</v>
      </c>
      <c r="S18" s="20">
        <f>_xlfn.VAR.S(AN:AN)</f>
        <v>6555.8402272105504</v>
      </c>
      <c r="U18" s="47" t="s">
        <v>8461</v>
      </c>
      <c r="V18" s="10" t="s">
        <v>8473</v>
      </c>
      <c r="W18" s="10">
        <f>COUNTIFS(Data!$L:$L,"&lt;5",Data!$F:$F,"failed",Data!$L:$L,"&lt;&gt;0")</f>
        <v>562</v>
      </c>
      <c r="X18" s="5">
        <f t="shared" si="2"/>
        <v>0.45213193885760256</v>
      </c>
      <c r="AJ18">
        <v>1</v>
      </c>
      <c r="AL18">
        <v>4</v>
      </c>
      <c r="AN18">
        <v>1</v>
      </c>
      <c r="AP18">
        <v>0</v>
      </c>
      <c r="AR18">
        <v>4</v>
      </c>
    </row>
    <row r="19" spans="1:44" ht="14.25" customHeight="1" x14ac:dyDescent="0.25">
      <c r="A19" t="s">
        <v>8219</v>
      </c>
      <c r="B19">
        <v>4</v>
      </c>
      <c r="D19" t="s">
        <v>8221</v>
      </c>
      <c r="E19">
        <v>0</v>
      </c>
      <c r="I19" s="52"/>
      <c r="J19" t="s">
        <v>8408</v>
      </c>
      <c r="K19" s="20">
        <f>_xlfn.STDEV.S(AJ:AL)</f>
        <v>680.4686438718262</v>
      </c>
      <c r="L19" s="20">
        <f>_xlfn.STDEV.S(AL:AL)</f>
        <v>844.49237955591047</v>
      </c>
      <c r="M19" s="20">
        <f>_xlfn.STDEV.S(AJ:AJ)</f>
        <v>67.520091352504409</v>
      </c>
      <c r="O19" s="52"/>
      <c r="P19" t="s">
        <v>8408</v>
      </c>
      <c r="Q19" s="20">
        <f>_xlfn.STDEV.S(AP:AR)</f>
        <v>627.20451316823255</v>
      </c>
      <c r="R19" s="20">
        <f>_xlfn.STDEV.S(AL:AL)</f>
        <v>844.49237955591047</v>
      </c>
      <c r="S19" s="20">
        <f>_xlfn.STDEV.S(AN:AN)</f>
        <v>80.968143286174907</v>
      </c>
      <c r="U19" s="47"/>
      <c r="V19" s="10" t="s">
        <v>8474</v>
      </c>
      <c r="W19" s="10">
        <f>COUNTIFS(Data!$L:$L,"&gt;5",Data!$F:$F,"failed",Data!$L:$L,"&lt;&gt;0")</f>
        <v>620</v>
      </c>
      <c r="X19" s="5">
        <f t="shared" si="2"/>
        <v>0.49879324215607401</v>
      </c>
      <c r="AJ19">
        <v>1</v>
      </c>
      <c r="AL19">
        <v>4</v>
      </c>
      <c r="AN19">
        <v>1</v>
      </c>
      <c r="AP19">
        <v>0</v>
      </c>
      <c r="AR19">
        <v>4</v>
      </c>
    </row>
    <row r="20" spans="1:44" ht="14.25" customHeight="1" x14ac:dyDescent="0.25">
      <c r="A20" t="s">
        <v>8219</v>
      </c>
      <c r="B20">
        <v>4</v>
      </c>
      <c r="D20" t="s">
        <v>8221</v>
      </c>
      <c r="E20">
        <v>0</v>
      </c>
      <c r="AJ20">
        <v>1</v>
      </c>
      <c r="AL20">
        <v>4</v>
      </c>
      <c r="AN20">
        <v>1</v>
      </c>
      <c r="AP20">
        <v>0</v>
      </c>
      <c r="AR20">
        <v>4</v>
      </c>
    </row>
    <row r="21" spans="1:44" ht="14.25" customHeight="1" x14ac:dyDescent="0.25">
      <c r="A21" t="s">
        <v>8219</v>
      </c>
      <c r="B21">
        <v>5</v>
      </c>
      <c r="D21" t="s">
        <v>8221</v>
      </c>
      <c r="E21">
        <v>0</v>
      </c>
      <c r="I21" s="48" t="s">
        <v>8412</v>
      </c>
      <c r="J21" s="48"/>
      <c r="K21" s="20">
        <f>SUM(L21:M21)</f>
        <v>3715</v>
      </c>
      <c r="L21" s="20">
        <f>COUNT(B:B)</f>
        <v>2185</v>
      </c>
      <c r="M21" s="20">
        <f>COUNT(E:E)</f>
        <v>1530</v>
      </c>
      <c r="O21" s="48" t="s">
        <v>8412</v>
      </c>
      <c r="P21" s="48"/>
      <c r="Q21" s="20">
        <f>SUM(R21:S21)</f>
        <v>4064</v>
      </c>
      <c r="R21" s="20">
        <f>COUNT(AR:AR)</f>
        <v>2185</v>
      </c>
      <c r="S21" s="20">
        <f>COUNT(AP:AP)</f>
        <v>1879</v>
      </c>
      <c r="V21" s="46" t="s">
        <v>8470</v>
      </c>
      <c r="W21" s="46"/>
      <c r="X21" s="5" t="s">
        <v>8456</v>
      </c>
      <c r="AA21" s="10" t="s">
        <v>8479</v>
      </c>
      <c r="AB21" s="10" t="s">
        <v>8480</v>
      </c>
      <c r="AJ21">
        <v>1</v>
      </c>
      <c r="AL21">
        <v>5</v>
      </c>
      <c r="AN21">
        <v>1</v>
      </c>
      <c r="AP21">
        <v>0</v>
      </c>
      <c r="AR21">
        <v>5</v>
      </c>
    </row>
    <row r="22" spans="1:44" ht="14.25" customHeight="1" x14ac:dyDescent="0.25">
      <c r="A22" t="s">
        <v>8219</v>
      </c>
      <c r="B22">
        <v>5</v>
      </c>
      <c r="D22" t="s">
        <v>8221</v>
      </c>
      <c r="E22">
        <v>0</v>
      </c>
      <c r="I22" s="48" t="s">
        <v>8413</v>
      </c>
      <c r="J22" s="48"/>
      <c r="K22" s="20">
        <f>SUM(L22:M22)</f>
        <v>287</v>
      </c>
      <c r="L22" s="20">
        <f>COUNTIF(B:B,0)</f>
        <v>0</v>
      </c>
      <c r="M22" s="20">
        <f>COUNTIF(E:E,0)</f>
        <v>287</v>
      </c>
      <c r="O22" s="48" t="s">
        <v>8413</v>
      </c>
      <c r="P22" s="48"/>
      <c r="Q22" s="20">
        <f>SUM(R22:S22)</f>
        <v>404</v>
      </c>
      <c r="R22" s="20">
        <f>COUNTIF(AR:AR,0)</f>
        <v>0</v>
      </c>
      <c r="S22" s="20">
        <f>COUNTIF(AP:AP,0)</f>
        <v>404</v>
      </c>
      <c r="U22" s="47" t="s">
        <v>8460</v>
      </c>
      <c r="V22" s="10" t="s">
        <v>8475</v>
      </c>
      <c r="W22" s="10">
        <f>SUM(AA22:AB22)</f>
        <v>1541</v>
      </c>
      <c r="X22" s="5">
        <f>W22/$S$21</f>
        <v>0.8201170835550825</v>
      </c>
      <c r="AA22" s="10">
        <f>COUNTIFS(Data!$L:$L,"&lt;19",Data!$F:$F,"failed")</f>
        <v>1255</v>
      </c>
      <c r="AB22" s="10">
        <f>COUNTIFS(Data!$L:$L,"&lt;19",Data!$F:$F,"canceled")</f>
        <v>286</v>
      </c>
      <c r="AJ22">
        <v>1</v>
      </c>
      <c r="AL22">
        <v>5</v>
      </c>
      <c r="AN22">
        <v>1</v>
      </c>
      <c r="AP22">
        <v>0</v>
      </c>
      <c r="AR22">
        <v>5</v>
      </c>
    </row>
    <row r="23" spans="1:44" ht="14.25" customHeight="1" x14ac:dyDescent="0.25">
      <c r="A23" t="s">
        <v>8219</v>
      </c>
      <c r="B23">
        <v>5</v>
      </c>
      <c r="D23" t="s">
        <v>8221</v>
      </c>
      <c r="E23">
        <v>0</v>
      </c>
      <c r="I23" s="35"/>
      <c r="J23" s="36" t="s">
        <v>8416</v>
      </c>
      <c r="K23" s="20">
        <f>SUM(L23:M23)</f>
        <v>451915</v>
      </c>
      <c r="L23" s="20">
        <f>SUM(B:B)</f>
        <v>424819</v>
      </c>
      <c r="M23" s="20">
        <f>SUM(E:E)</f>
        <v>27096</v>
      </c>
      <c r="O23" s="35"/>
      <c r="P23" s="36" t="s">
        <v>8416</v>
      </c>
      <c r="Q23" s="20">
        <f>SUM(R23:S23)</f>
        <v>461445</v>
      </c>
      <c r="R23" s="20">
        <f>SUM(AR:AR)</f>
        <v>424819</v>
      </c>
      <c r="S23" s="20">
        <f>SUM(AP:AP)</f>
        <v>36626</v>
      </c>
      <c r="U23" s="47"/>
      <c r="V23" s="10" t="s">
        <v>8476</v>
      </c>
      <c r="W23" s="10">
        <f t="shared" ref="W23:W25" si="3">SUM(AA23:AB23)</f>
        <v>326</v>
      </c>
      <c r="X23" s="5">
        <f t="shared" ref="X23:X25" si="4">W23/$S$21</f>
        <v>0.1734965407131453</v>
      </c>
      <c r="AA23" s="10">
        <f>COUNTIFS(Data!$L:$L,"&gt;19",Data!$F:$F,"failed")</f>
        <v>264</v>
      </c>
      <c r="AB23" s="10">
        <f>COUNTIFS(Data!$L:$L,"&gt;19",Data!$F:$F,"canceled")</f>
        <v>62</v>
      </c>
      <c r="AJ23">
        <v>1</v>
      </c>
      <c r="AL23">
        <v>5</v>
      </c>
      <c r="AN23">
        <v>1</v>
      </c>
      <c r="AP23">
        <v>0</v>
      </c>
      <c r="AR23">
        <v>5</v>
      </c>
    </row>
    <row r="24" spans="1:44" x14ac:dyDescent="0.25">
      <c r="A24" t="s">
        <v>8219</v>
      </c>
      <c r="B24">
        <v>6</v>
      </c>
      <c r="D24" t="s">
        <v>8221</v>
      </c>
      <c r="E24">
        <v>0</v>
      </c>
      <c r="U24" s="47" t="s">
        <v>8461</v>
      </c>
      <c r="V24" s="10" t="s">
        <v>8477</v>
      </c>
      <c r="W24" s="10">
        <f t="shared" si="3"/>
        <v>830</v>
      </c>
      <c r="X24" s="5">
        <f t="shared" si="4"/>
        <v>0.44172432144757851</v>
      </c>
      <c r="AA24" s="10">
        <f>COUNTIFS(Data!$L:$L,"&lt;3",Data!$F:$F,"failed")</f>
        <v>644</v>
      </c>
      <c r="AB24" s="10">
        <f>COUNTIFS(Data!$L:$L,"&lt;3",Data!$F:$F,"canceled")</f>
        <v>186</v>
      </c>
      <c r="AJ24">
        <v>1</v>
      </c>
      <c r="AL24">
        <v>6</v>
      </c>
      <c r="AN24">
        <v>1</v>
      </c>
      <c r="AP24">
        <v>0</v>
      </c>
      <c r="AR24">
        <v>6</v>
      </c>
    </row>
    <row r="25" spans="1:44" x14ac:dyDescent="0.25">
      <c r="A25" t="s">
        <v>8219</v>
      </c>
      <c r="B25">
        <v>6</v>
      </c>
      <c r="D25" t="s">
        <v>8221</v>
      </c>
      <c r="E25">
        <v>0</v>
      </c>
      <c r="U25" s="47"/>
      <c r="V25" s="10" t="s">
        <v>8478</v>
      </c>
      <c r="W25" s="10">
        <f t="shared" si="3"/>
        <v>920</v>
      </c>
      <c r="X25" s="5">
        <f t="shared" si="4"/>
        <v>0.48962213943587013</v>
      </c>
      <c r="AA25" s="10">
        <f>COUNTIFS(Data!$L:$L,"&gt;3",Data!$F:$F,"failed")</f>
        <v>779</v>
      </c>
      <c r="AB25" s="10">
        <f>COUNTIFS(Data!$L:$L,"&gt;3",Data!$F:$F,"canceled")</f>
        <v>141</v>
      </c>
      <c r="AJ25">
        <v>1</v>
      </c>
      <c r="AL25">
        <v>6</v>
      </c>
      <c r="AN25">
        <v>1</v>
      </c>
      <c r="AP25">
        <v>0</v>
      </c>
      <c r="AR25">
        <v>6</v>
      </c>
    </row>
    <row r="26" spans="1:44" x14ac:dyDescent="0.25">
      <c r="A26" t="s">
        <v>8219</v>
      </c>
      <c r="B26">
        <v>6</v>
      </c>
      <c r="D26" t="s">
        <v>8221</v>
      </c>
      <c r="E26">
        <v>0</v>
      </c>
      <c r="T26" s="38"/>
      <c r="AJ26">
        <v>1</v>
      </c>
      <c r="AL26">
        <v>6</v>
      </c>
      <c r="AN26">
        <v>1</v>
      </c>
      <c r="AP26">
        <v>0</v>
      </c>
      <c r="AR26">
        <v>6</v>
      </c>
    </row>
    <row r="27" spans="1:44" x14ac:dyDescent="0.25">
      <c r="A27" t="s">
        <v>8219</v>
      </c>
      <c r="B27">
        <v>6</v>
      </c>
      <c r="D27" t="s">
        <v>8221</v>
      </c>
      <c r="E27">
        <v>0</v>
      </c>
      <c r="V27" s="46" t="s">
        <v>8481</v>
      </c>
      <c r="W27" s="46"/>
      <c r="AJ27">
        <v>1</v>
      </c>
      <c r="AL27">
        <v>6</v>
      </c>
      <c r="AN27">
        <v>1</v>
      </c>
      <c r="AP27">
        <v>0</v>
      </c>
      <c r="AR27">
        <v>6</v>
      </c>
    </row>
    <row r="28" spans="1:44" x14ac:dyDescent="0.25">
      <c r="A28" t="s">
        <v>8219</v>
      </c>
      <c r="B28">
        <v>6</v>
      </c>
      <c r="D28" t="s">
        <v>8221</v>
      </c>
      <c r="E28">
        <v>0</v>
      </c>
      <c r="U28" s="47" t="s">
        <v>8460</v>
      </c>
      <c r="V28" s="45" t="s">
        <v>8482</v>
      </c>
      <c r="W28" s="10">
        <f>SUM(AA28:AB28)</f>
        <v>1199</v>
      </c>
      <c r="X28" s="5">
        <f>W28/($S$21-$S$22)</f>
        <v>0.81288135593220334</v>
      </c>
      <c r="AA28" s="10">
        <f>COUNTIFS(Data!$L:$L,"&lt;25",Data!$F:$F,"failed",Data!$L:$L,"&lt;&gt;0")</f>
        <v>1023</v>
      </c>
      <c r="AB28" s="10">
        <f>COUNTIFS(Data!$L:$L,"&lt;25",Data!$F:$F,"canceled",Data!$L:$L,"&lt;&gt;0")</f>
        <v>176</v>
      </c>
      <c r="AJ28">
        <v>1</v>
      </c>
      <c r="AL28">
        <v>6</v>
      </c>
      <c r="AN28">
        <v>1</v>
      </c>
      <c r="AP28">
        <v>0</v>
      </c>
      <c r="AR28">
        <v>6</v>
      </c>
    </row>
    <row r="29" spans="1:44" x14ac:dyDescent="0.25">
      <c r="A29" t="s">
        <v>8219</v>
      </c>
      <c r="B29">
        <v>7</v>
      </c>
      <c r="D29" t="s">
        <v>8221</v>
      </c>
      <c r="E29">
        <v>0</v>
      </c>
      <c r="U29" s="47"/>
      <c r="V29" s="45" t="s">
        <v>8483</v>
      </c>
      <c r="W29" s="10">
        <f t="shared" ref="W29:W31" si="5">SUM(AA29:AB29)</f>
        <v>268</v>
      </c>
      <c r="X29" s="5">
        <f t="shared" ref="X29:X31" si="6">W29/($S$21-$S$22)</f>
        <v>0.18169491525423728</v>
      </c>
      <c r="AA29" s="10">
        <f>COUNTIFS(Data!$L:$L,"&gt;25",Data!$F:$F,"failed",Data!$L:$L,"&lt;&gt;0")</f>
        <v>213</v>
      </c>
      <c r="AB29" s="10">
        <f>COUNTIFS(Data!$L:$L,"&gt;25",Data!$F:$F,"canceled",Data!$L:$L,"&lt;&gt;0")</f>
        <v>55</v>
      </c>
      <c r="AJ29">
        <v>1</v>
      </c>
      <c r="AL29">
        <v>7</v>
      </c>
      <c r="AN29">
        <v>1</v>
      </c>
      <c r="AP29">
        <v>0</v>
      </c>
      <c r="AR29">
        <v>7</v>
      </c>
    </row>
    <row r="30" spans="1:44" x14ac:dyDescent="0.25">
      <c r="A30" t="s">
        <v>8219</v>
      </c>
      <c r="B30">
        <v>7</v>
      </c>
      <c r="D30" t="s">
        <v>8221</v>
      </c>
      <c r="E30">
        <v>0</v>
      </c>
      <c r="U30" s="47" t="s">
        <v>8461</v>
      </c>
      <c r="V30" s="45" t="s">
        <v>8484</v>
      </c>
      <c r="W30" s="10">
        <f t="shared" si="5"/>
        <v>734</v>
      </c>
      <c r="X30" s="5">
        <f t="shared" si="6"/>
        <v>0.49762711864406778</v>
      </c>
      <c r="AA30" s="10">
        <f>COUNTIFS(Data!$L:$L,"&lt;6",Data!$F:$F,"failed",Data!$L:$L,"&lt;&gt;0")</f>
        <v>623</v>
      </c>
      <c r="AB30" s="10">
        <f>COUNTIFS(Data!$L:$L,"&lt;6",Data!$F:$F,"canceled",Data!$L:$L,"&lt;&gt;0")</f>
        <v>111</v>
      </c>
      <c r="AJ30">
        <v>1</v>
      </c>
      <c r="AL30">
        <v>7</v>
      </c>
      <c r="AN30">
        <v>1</v>
      </c>
      <c r="AP30">
        <v>0</v>
      </c>
      <c r="AR30">
        <v>7</v>
      </c>
    </row>
    <row r="31" spans="1:44" x14ac:dyDescent="0.25">
      <c r="A31" t="s">
        <v>8219</v>
      </c>
      <c r="B31">
        <v>7</v>
      </c>
      <c r="D31" t="s">
        <v>8221</v>
      </c>
      <c r="E31">
        <v>0</v>
      </c>
      <c r="U31" s="47"/>
      <c r="V31" s="45" t="s">
        <v>8485</v>
      </c>
      <c r="W31" s="10">
        <f t="shared" si="5"/>
        <v>677</v>
      </c>
      <c r="X31" s="5">
        <f t="shared" si="6"/>
        <v>0.45898305084745761</v>
      </c>
      <c r="AA31" s="10">
        <f>COUNTIFS(Data!$L:$L,"&gt;6",Data!$F:$F,"failed",Data!$L:$L,"&lt;&gt;0")</f>
        <v>570</v>
      </c>
      <c r="AB31" s="10">
        <f>COUNTIFS(Data!$L:$L,"&gt;6",Data!$F:$F,"canceled",Data!$L:$L,"&lt;&gt;0")</f>
        <v>107</v>
      </c>
      <c r="AJ31">
        <v>1</v>
      </c>
      <c r="AL31">
        <v>7</v>
      </c>
      <c r="AN31">
        <v>1</v>
      </c>
      <c r="AP31">
        <v>0</v>
      </c>
      <c r="AR31">
        <v>7</v>
      </c>
    </row>
    <row r="32" spans="1:44" x14ac:dyDescent="0.25">
      <c r="A32" t="s">
        <v>8219</v>
      </c>
      <c r="B32">
        <v>7</v>
      </c>
      <c r="D32" t="s">
        <v>8221</v>
      </c>
      <c r="E32">
        <v>0</v>
      </c>
      <c r="AJ32">
        <v>1</v>
      </c>
      <c r="AL32">
        <v>7</v>
      </c>
      <c r="AN32">
        <v>1</v>
      </c>
      <c r="AP32">
        <v>0</v>
      </c>
      <c r="AR32">
        <v>7</v>
      </c>
    </row>
    <row r="33" spans="1:44" x14ac:dyDescent="0.25">
      <c r="A33" t="s">
        <v>8219</v>
      </c>
      <c r="B33">
        <v>7</v>
      </c>
      <c r="D33" t="s">
        <v>8221</v>
      </c>
      <c r="E33">
        <v>0</v>
      </c>
      <c r="AJ33">
        <v>1</v>
      </c>
      <c r="AL33">
        <v>7</v>
      </c>
      <c r="AN33">
        <v>1</v>
      </c>
      <c r="AP33">
        <v>0</v>
      </c>
      <c r="AR33">
        <v>7</v>
      </c>
    </row>
    <row r="34" spans="1:44" x14ac:dyDescent="0.25">
      <c r="A34" t="s">
        <v>8219</v>
      </c>
      <c r="B34">
        <v>7</v>
      </c>
      <c r="D34" t="s">
        <v>8221</v>
      </c>
      <c r="E34">
        <v>0</v>
      </c>
      <c r="AJ34">
        <v>1</v>
      </c>
      <c r="AL34">
        <v>7</v>
      </c>
      <c r="AN34">
        <v>1</v>
      </c>
      <c r="AP34">
        <v>0</v>
      </c>
      <c r="AR34">
        <v>7</v>
      </c>
    </row>
    <row r="35" spans="1:44" x14ac:dyDescent="0.25">
      <c r="A35" t="s">
        <v>8219</v>
      </c>
      <c r="B35">
        <v>7</v>
      </c>
      <c r="D35" t="s">
        <v>8221</v>
      </c>
      <c r="E35">
        <v>0</v>
      </c>
      <c r="AJ35">
        <v>1</v>
      </c>
      <c r="AL35">
        <v>7</v>
      </c>
      <c r="AN35">
        <v>1</v>
      </c>
      <c r="AP35">
        <v>0</v>
      </c>
      <c r="AR35">
        <v>7</v>
      </c>
    </row>
    <row r="36" spans="1:44" x14ac:dyDescent="0.25">
      <c r="A36" t="s">
        <v>8219</v>
      </c>
      <c r="B36">
        <v>7</v>
      </c>
      <c r="D36" t="s">
        <v>8221</v>
      </c>
      <c r="E36">
        <v>0</v>
      </c>
      <c r="AJ36">
        <v>1</v>
      </c>
      <c r="AL36">
        <v>7</v>
      </c>
      <c r="AN36">
        <v>1</v>
      </c>
      <c r="AP36">
        <v>0</v>
      </c>
      <c r="AR36">
        <v>7</v>
      </c>
    </row>
    <row r="37" spans="1:44" x14ac:dyDescent="0.25">
      <c r="A37" t="s">
        <v>8219</v>
      </c>
      <c r="B37">
        <v>7</v>
      </c>
      <c r="D37" t="s">
        <v>8221</v>
      </c>
      <c r="E37">
        <v>0</v>
      </c>
      <c r="U37"/>
      <c r="V37" s="35" t="s">
        <v>8428</v>
      </c>
      <c r="W37" s="41" t="s">
        <v>8456</v>
      </c>
      <c r="X37" s="38" t="s">
        <v>8429</v>
      </c>
      <c r="Y37" s="41" t="s">
        <v>8456</v>
      </c>
      <c r="Z37" s="38" t="s">
        <v>4600</v>
      </c>
      <c r="AA37" s="41" t="s">
        <v>8456</v>
      </c>
      <c r="AB37" s="20"/>
      <c r="AJ37">
        <v>1</v>
      </c>
      <c r="AL37">
        <v>7</v>
      </c>
      <c r="AN37">
        <v>1</v>
      </c>
      <c r="AP37">
        <v>0</v>
      </c>
      <c r="AR37">
        <v>7</v>
      </c>
    </row>
    <row r="38" spans="1:44" x14ac:dyDescent="0.25">
      <c r="A38" t="s">
        <v>8219</v>
      </c>
      <c r="B38">
        <v>7</v>
      </c>
      <c r="D38" t="s">
        <v>8221</v>
      </c>
      <c r="E38">
        <v>0</v>
      </c>
      <c r="U38" s="35" t="s">
        <v>8430</v>
      </c>
      <c r="V38">
        <f>COUNTIFS(Data!$L:$L,"&lt;100",Data!$F:$F,"successful")</f>
        <v>1452</v>
      </c>
      <c r="W38" s="5">
        <f>V38/$R$21</f>
        <v>0.6645308924485126</v>
      </c>
      <c r="X38" s="20">
        <f>COUNTIFS(Data!$L:$L,"&lt;100",Data!$F:$F,"failed")</f>
        <v>1475</v>
      </c>
      <c r="Y38" s="5">
        <f>X38/$M$21</f>
        <v>0.96405228758169936</v>
      </c>
      <c r="Z38" s="20">
        <f>COUNTIFS(Data!$L:$L,"&lt;100",Data!$F:$F,"canceled")</f>
        <v>328</v>
      </c>
      <c r="AA38" s="5">
        <f>Z38/($S$21-$M$21)</f>
        <v>0.93982808022922637</v>
      </c>
      <c r="AB38" s="20"/>
      <c r="AJ38">
        <v>1</v>
      </c>
      <c r="AL38">
        <v>7</v>
      </c>
      <c r="AN38">
        <v>1</v>
      </c>
      <c r="AP38">
        <v>0</v>
      </c>
      <c r="AR38">
        <v>7</v>
      </c>
    </row>
    <row r="39" spans="1:44" x14ac:dyDescent="0.25">
      <c r="A39" t="s">
        <v>8219</v>
      </c>
      <c r="B39">
        <v>8</v>
      </c>
      <c r="D39" t="s">
        <v>8221</v>
      </c>
      <c r="E39">
        <v>0</v>
      </c>
      <c r="U39" s="35" t="s">
        <v>8431</v>
      </c>
      <c r="V39">
        <f>COUNTIFS(Data!$L:$L,"&lt;500",Data!$F:$F,"successful",Data!$L:$L,"&gt;=100")</f>
        <v>590</v>
      </c>
      <c r="W39" s="5">
        <f t="shared" ref="W39:W46" si="7">V39/$R$21</f>
        <v>0.27002288329519453</v>
      </c>
      <c r="X39" s="20">
        <f>COUNTIFS(Data!$L:$L,"&lt;500",Data!$F:$F,"failed",Data!$L:$L,"&gt;=100")</f>
        <v>51</v>
      </c>
      <c r="Y39" s="5">
        <f t="shared" ref="Y39:Y46" si="8">X39/$M$21</f>
        <v>3.3333333333333333E-2</v>
      </c>
      <c r="Z39" s="20">
        <f>COUNTIFS(Data!$L:$L,"&lt;500",Data!$F:$F,"canceled",Data!$L:$L,"&gt;=100")</f>
        <v>18</v>
      </c>
      <c r="AA39" s="5">
        <f t="shared" ref="AA39:AA46" si="9">Z39/($S$21-$M$21)</f>
        <v>5.1575931232091692E-2</v>
      </c>
      <c r="AB39" s="20"/>
      <c r="AJ39">
        <v>1</v>
      </c>
      <c r="AL39">
        <v>8</v>
      </c>
      <c r="AN39">
        <v>1</v>
      </c>
      <c r="AP39">
        <v>0</v>
      </c>
      <c r="AR39">
        <v>8</v>
      </c>
    </row>
    <row r="40" spans="1:44" x14ac:dyDescent="0.25">
      <c r="A40" t="s">
        <v>8219</v>
      </c>
      <c r="B40">
        <v>8</v>
      </c>
      <c r="D40" t="s">
        <v>8221</v>
      </c>
      <c r="E40">
        <v>0</v>
      </c>
      <c r="U40" s="35" t="s">
        <v>8432</v>
      </c>
      <c r="V40">
        <f>COUNTIFS(Data!$L:$L,"&lt;1000",Data!$F:$F,"successful",Data!$L:$L,"&gt;=500")</f>
        <v>80</v>
      </c>
      <c r="W40" s="5">
        <f t="shared" si="7"/>
        <v>3.6613272311212815E-2</v>
      </c>
      <c r="X40" s="20">
        <f>COUNTIFS(Data!$L:$L,"&lt;1000",Data!$F:$F,"failed",Data!$L:$L,"&gt;=500")</f>
        <v>3</v>
      </c>
      <c r="Y40" s="5">
        <f t="shared" si="8"/>
        <v>1.9607843137254902E-3</v>
      </c>
      <c r="Z40" s="20">
        <f>COUNTIFS(Data!$L:$L,"&lt;1000",Data!$F:$F,"canceled",Data!$L:$L,"&gt;500")</f>
        <v>2</v>
      </c>
      <c r="AA40" s="5">
        <f t="shared" si="9"/>
        <v>5.7306590257879654E-3</v>
      </c>
      <c r="AB40" s="20"/>
      <c r="AJ40">
        <v>1</v>
      </c>
      <c r="AL40">
        <v>8</v>
      </c>
      <c r="AN40">
        <v>1</v>
      </c>
      <c r="AP40">
        <v>0</v>
      </c>
      <c r="AR40">
        <v>8</v>
      </c>
    </row>
    <row r="41" spans="1:44" x14ac:dyDescent="0.25">
      <c r="A41" t="s">
        <v>8219</v>
      </c>
      <c r="B41">
        <v>8</v>
      </c>
      <c r="D41" t="s">
        <v>8221</v>
      </c>
      <c r="E41">
        <v>0</v>
      </c>
      <c r="U41" s="35" t="s">
        <v>8433</v>
      </c>
      <c r="V41">
        <f>COUNTIFS(Data!$L:$L,"&lt;2000",Data!$F:$F,"successful",Data!$L:$L,"&gt;=1000")</f>
        <v>39</v>
      </c>
      <c r="W41" s="5">
        <f t="shared" si="7"/>
        <v>1.7848970251716247E-2</v>
      </c>
      <c r="X41" s="20">
        <f>COUNTIFS(Data!$L:$L,"&lt;2000",Data!$F:$F,"failed",Data!$L:$L,"&gt;=1000")</f>
        <v>1</v>
      </c>
      <c r="Y41" s="5">
        <f t="shared" si="8"/>
        <v>6.5359477124183002E-4</v>
      </c>
      <c r="Z41" s="20">
        <f>COUNTIFS(Data!$L:$L,"&lt;2000",Data!$F:$F,"canceled",Data!$L:$L,"&gt;=1000")</f>
        <v>1</v>
      </c>
      <c r="AA41" s="5">
        <f t="shared" si="9"/>
        <v>2.8653295128939827E-3</v>
      </c>
      <c r="AB41" s="20"/>
      <c r="AJ41">
        <v>1</v>
      </c>
      <c r="AL41">
        <v>8</v>
      </c>
      <c r="AN41">
        <v>1</v>
      </c>
      <c r="AP41">
        <v>0</v>
      </c>
      <c r="AR41">
        <v>8</v>
      </c>
    </row>
    <row r="42" spans="1:44" x14ac:dyDescent="0.25">
      <c r="A42" t="s">
        <v>8219</v>
      </c>
      <c r="B42">
        <v>8</v>
      </c>
      <c r="D42" t="s">
        <v>8221</v>
      </c>
      <c r="E42">
        <v>0</v>
      </c>
      <c r="U42" s="35" t="s">
        <v>8434</v>
      </c>
      <c r="V42">
        <f>COUNTIFS(Data!$L:$L,"&lt;3000",Data!$F:$F,"successful",Data!$L:$L,"&gt;=2000")</f>
        <v>9</v>
      </c>
      <c r="W42" s="5">
        <f t="shared" si="7"/>
        <v>4.1189931350114417E-3</v>
      </c>
      <c r="X42" s="20">
        <f>COUNTIFS(Data!$L:$L,"&lt;3000",Data!$F:$F,"failed",Data!$L:$L,"&gt;=2000")</f>
        <v>0</v>
      </c>
      <c r="Y42" s="5">
        <f t="shared" si="8"/>
        <v>0</v>
      </c>
      <c r="Z42" s="20">
        <f>COUNTIFS(Data!$L:$L,"&lt;3000",Data!$F:$F,"canceled",Data!$L:$L,"&gt;=2000")</f>
        <v>0</v>
      </c>
      <c r="AA42" s="5">
        <f t="shared" si="9"/>
        <v>0</v>
      </c>
      <c r="AB42" s="20"/>
      <c r="AJ42">
        <v>1</v>
      </c>
      <c r="AL42">
        <v>8</v>
      </c>
      <c r="AN42">
        <v>1</v>
      </c>
      <c r="AP42">
        <v>0</v>
      </c>
      <c r="AR42">
        <v>8</v>
      </c>
    </row>
    <row r="43" spans="1:44" x14ac:dyDescent="0.25">
      <c r="A43" t="s">
        <v>8219</v>
      </c>
      <c r="B43">
        <v>8</v>
      </c>
      <c r="D43" t="s">
        <v>8221</v>
      </c>
      <c r="E43">
        <v>0</v>
      </c>
      <c r="U43" s="35" t="s">
        <v>8435</v>
      </c>
      <c r="V43">
        <f>COUNTIFS(Data!$L:$L,"&lt;4000",Data!$F:$F,"successful",Data!$L:$L,"&gt;=3000")</f>
        <v>6</v>
      </c>
      <c r="W43" s="5">
        <f t="shared" si="7"/>
        <v>2.745995423340961E-3</v>
      </c>
      <c r="X43" s="20">
        <f>COUNTIFS(Data!$L:$L,"&lt;4000",Data!$F:$F,"failed",Data!$L:$L,"&gt;=3000")</f>
        <v>0</v>
      </c>
      <c r="Y43" s="5">
        <f t="shared" si="8"/>
        <v>0</v>
      </c>
      <c r="Z43" s="20">
        <f>COUNTIFS(Data!$L:$L,"&lt;4000",Data!$F:$F,"canceled",Data!$L:$L,"&gt;=3000")</f>
        <v>0</v>
      </c>
      <c r="AA43" s="5">
        <f t="shared" si="9"/>
        <v>0</v>
      </c>
      <c r="AB43" s="20"/>
      <c r="AJ43">
        <v>1</v>
      </c>
      <c r="AL43">
        <v>8</v>
      </c>
      <c r="AN43">
        <v>1</v>
      </c>
      <c r="AP43">
        <v>0</v>
      </c>
      <c r="AR43">
        <v>8</v>
      </c>
    </row>
    <row r="44" spans="1:44" x14ac:dyDescent="0.25">
      <c r="A44" t="s">
        <v>8219</v>
      </c>
      <c r="B44">
        <v>8</v>
      </c>
      <c r="D44" t="s">
        <v>8221</v>
      </c>
      <c r="E44">
        <v>0</v>
      </c>
      <c r="U44" s="35" t="s">
        <v>8436</v>
      </c>
      <c r="V44">
        <f>COUNTIFS(Data!$L:$L,"&lt;5000",Data!$F:$F,"successful",Data!$L:$L,"&gt;=4000")</f>
        <v>4</v>
      </c>
      <c r="W44" s="5">
        <f t="shared" si="7"/>
        <v>1.8306636155606408E-3</v>
      </c>
      <c r="X44" s="20">
        <f>COUNTIFS(Data!$L:$L,"&lt;5000",Data!$F:$F,"failed",Data!$L:$L,"&gt;=4000")</f>
        <v>0</v>
      </c>
      <c r="Y44" s="5">
        <f t="shared" si="8"/>
        <v>0</v>
      </c>
      <c r="Z44" s="20">
        <f>COUNTIFS(Data!$L:$L,"&lt;5000",Data!$F:$F,"canceled",Data!$L:$L,"&gt;=4000")</f>
        <v>0</v>
      </c>
      <c r="AA44" s="5">
        <f t="shared" si="9"/>
        <v>0</v>
      </c>
      <c r="AB44" s="20"/>
      <c r="AJ44">
        <v>1</v>
      </c>
      <c r="AL44">
        <v>8</v>
      </c>
      <c r="AN44">
        <v>1</v>
      </c>
      <c r="AP44">
        <v>0</v>
      </c>
      <c r="AR44">
        <v>8</v>
      </c>
    </row>
    <row r="45" spans="1:44" x14ac:dyDescent="0.25">
      <c r="A45" t="s">
        <v>8219</v>
      </c>
      <c r="B45">
        <v>8</v>
      </c>
      <c r="D45" t="s">
        <v>8221</v>
      </c>
      <c r="E45">
        <v>0</v>
      </c>
      <c r="U45" s="35" t="s">
        <v>8437</v>
      </c>
      <c r="V45">
        <f>COUNTIFS(Data!$L:$L,"&lt;10000",Data!$F:$F,"successful",Data!$L:$L,"&gt;=5000")</f>
        <v>3</v>
      </c>
      <c r="W45" s="5">
        <f t="shared" si="7"/>
        <v>1.3729977116704805E-3</v>
      </c>
      <c r="X45" s="20">
        <f>COUNTIFS(Data!$L:$L,"&lt;10000",Data!$F:$F,"failed",Data!$L:$L,"&gt;=5000")</f>
        <v>0</v>
      </c>
      <c r="Y45" s="5">
        <f t="shared" si="8"/>
        <v>0</v>
      </c>
      <c r="Z45" s="20">
        <f>COUNTIFS(Data!$L:$L,"&lt;10000",Data!$F:$F,"canceled",Data!$L:$L,"&gt;=5000")</f>
        <v>0</v>
      </c>
      <c r="AA45" s="5">
        <f t="shared" si="9"/>
        <v>0</v>
      </c>
      <c r="AB45" s="20"/>
      <c r="AJ45">
        <v>1</v>
      </c>
      <c r="AL45">
        <v>8</v>
      </c>
      <c r="AN45">
        <v>1</v>
      </c>
      <c r="AP45">
        <v>0</v>
      </c>
      <c r="AR45">
        <v>8</v>
      </c>
    </row>
    <row r="46" spans="1:44" x14ac:dyDescent="0.25">
      <c r="A46" t="s">
        <v>8219</v>
      </c>
      <c r="B46">
        <v>8</v>
      </c>
      <c r="D46" t="s">
        <v>8221</v>
      </c>
      <c r="E46">
        <v>0</v>
      </c>
      <c r="U46" s="35" t="s">
        <v>8438</v>
      </c>
      <c r="V46">
        <f>COUNTIFS(Data!$F:$F,"successful",Data!$L:$L,"&gt;=1000")</f>
        <v>63</v>
      </c>
      <c r="W46" s="5">
        <f t="shared" si="7"/>
        <v>2.8832951945080093E-2</v>
      </c>
      <c r="X46" s="20">
        <f>COUNTIFS(Data!$F:$F,"failed",Data!$L:$L,"&gt;=10000")</f>
        <v>0</v>
      </c>
      <c r="Y46" s="5">
        <f t="shared" si="8"/>
        <v>0</v>
      </c>
      <c r="Z46" s="20">
        <f>COUNTIFS(Data!$F:$F,"canceled",Data!$L:$L,"&gt;=10000")</f>
        <v>0</v>
      </c>
      <c r="AA46" s="5">
        <f t="shared" si="9"/>
        <v>0</v>
      </c>
      <c r="AB46" s="20"/>
      <c r="AJ46">
        <v>1</v>
      </c>
      <c r="AL46">
        <v>8</v>
      </c>
      <c r="AN46">
        <v>1</v>
      </c>
      <c r="AP46">
        <v>0</v>
      </c>
      <c r="AR46">
        <v>8</v>
      </c>
    </row>
    <row r="47" spans="1:44" x14ac:dyDescent="0.25">
      <c r="A47" t="s">
        <v>8219</v>
      </c>
      <c r="B47">
        <v>8</v>
      </c>
      <c r="D47" t="s">
        <v>8221</v>
      </c>
      <c r="E47">
        <v>0</v>
      </c>
      <c r="U47"/>
      <c r="V47"/>
      <c r="W47" s="5"/>
      <c r="X47" s="20"/>
      <c r="Y47" s="5"/>
      <c r="Z47" s="20"/>
      <c r="AA47" s="5"/>
      <c r="AB47" s="20"/>
      <c r="AJ47">
        <v>1</v>
      </c>
      <c r="AL47">
        <v>8</v>
      </c>
      <c r="AN47">
        <v>1</v>
      </c>
      <c r="AP47">
        <v>0</v>
      </c>
      <c r="AR47">
        <v>8</v>
      </c>
    </row>
    <row r="48" spans="1:44" x14ac:dyDescent="0.25">
      <c r="A48" t="s">
        <v>8219</v>
      </c>
      <c r="B48">
        <v>8</v>
      </c>
      <c r="D48" t="s">
        <v>8221</v>
      </c>
      <c r="E48">
        <v>0</v>
      </c>
      <c r="U48"/>
      <c r="V48" s="35" t="s">
        <v>8428</v>
      </c>
      <c r="W48" s="41" t="s">
        <v>8456</v>
      </c>
      <c r="X48" s="38" t="s">
        <v>8429</v>
      </c>
      <c r="Y48" s="41" t="s">
        <v>8456</v>
      </c>
      <c r="Z48" s="38" t="s">
        <v>4600</v>
      </c>
      <c r="AA48" s="41" t="s">
        <v>8456</v>
      </c>
      <c r="AB48" s="38" t="s">
        <v>8453</v>
      </c>
      <c r="AC48" s="41" t="s">
        <v>8456</v>
      </c>
      <c r="AJ48">
        <v>1</v>
      </c>
      <c r="AL48">
        <v>8</v>
      </c>
      <c r="AN48">
        <v>1</v>
      </c>
      <c r="AP48">
        <v>0</v>
      </c>
      <c r="AR48">
        <v>8</v>
      </c>
    </row>
    <row r="49" spans="1:44" x14ac:dyDescent="0.25">
      <c r="A49" t="s">
        <v>8219</v>
      </c>
      <c r="B49">
        <v>8</v>
      </c>
      <c r="D49" t="s">
        <v>8221</v>
      </c>
      <c r="E49">
        <v>0</v>
      </c>
      <c r="U49" s="35" t="s">
        <v>8439</v>
      </c>
      <c r="V49">
        <f>COUNTIFS(Data!$L:$L,"&lt;10",Data!$F:$F,"successful")</f>
        <v>68</v>
      </c>
      <c r="W49" s="5">
        <f>V49/$R$21</f>
        <v>3.1121281464530894E-2</v>
      </c>
      <c r="X49" s="20">
        <f>COUNTIFS(Data!$L:$L,"&lt;10",Data!$F:$F,"failed")</f>
        <v>1081</v>
      </c>
      <c r="Y49" s="5">
        <f>X49/$M$21</f>
        <v>0.70653594771241834</v>
      </c>
      <c r="Z49" s="20">
        <f>COUNTIFS(Data!$L:$L,"&lt;10",Data!$F:$F,"canceled")</f>
        <v>261</v>
      </c>
      <c r="AA49" s="5">
        <f>Z49/($S$21-$M$21)</f>
        <v>0.74785100286532946</v>
      </c>
      <c r="AB49" s="20">
        <f>SUM(X49:Z49)</f>
        <v>1342.7065359477124</v>
      </c>
      <c r="AC49" s="5">
        <f>AB49/$S$21</f>
        <v>0.71458570300570112</v>
      </c>
      <c r="AJ49">
        <v>1</v>
      </c>
      <c r="AL49">
        <v>8</v>
      </c>
      <c r="AN49">
        <v>1</v>
      </c>
      <c r="AP49">
        <v>0</v>
      </c>
      <c r="AR49">
        <v>8</v>
      </c>
    </row>
    <row r="50" spans="1:44" x14ac:dyDescent="0.25">
      <c r="A50" t="s">
        <v>8219</v>
      </c>
      <c r="B50">
        <v>8</v>
      </c>
      <c r="D50" t="s">
        <v>8221</v>
      </c>
      <c r="E50">
        <v>0</v>
      </c>
      <c r="U50" s="35" t="s">
        <v>8440</v>
      </c>
      <c r="V50">
        <f>COUNTIFS(Data!$L:$L,"&lt;20",Data!$F:$F,"successful",Data!$L:$L,"&gt;=10")</f>
        <v>214</v>
      </c>
      <c r="W50" s="5">
        <f t="shared" ref="W50:W62" si="10">V50/$R$21</f>
        <v>9.7940503432494275E-2</v>
      </c>
      <c r="X50" s="20">
        <f>COUNTIFS(Data!$L:$L,"&lt;20",Data!$F:$F,"failed",Data!$L:$L,"&gt;=10")</f>
        <v>185</v>
      </c>
      <c r="Y50" s="5">
        <f t="shared" ref="Y50:Y72" si="11">X50/$M$21</f>
        <v>0.12091503267973856</v>
      </c>
      <c r="Z50" s="20">
        <f>COUNTIFS(Data!$L:$L,"&lt;20",Data!$F:$F,"canceled",Data!$L:$L,"&gt;=10")</f>
        <v>26</v>
      </c>
      <c r="AA50" s="5">
        <f t="shared" ref="AA50:AA72" si="12">Z50/($S$21-$M$21)</f>
        <v>7.4498567335243557E-2</v>
      </c>
      <c r="AB50" s="20">
        <f t="shared" ref="AB50:AB72" si="13">SUM(X50:Z50)</f>
        <v>211.12091503267973</v>
      </c>
      <c r="AC50" s="5">
        <f t="shared" ref="AC50:AC72" si="14">AB50/$S$21</f>
        <v>0.11235812401952087</v>
      </c>
      <c r="AJ50">
        <v>1</v>
      </c>
      <c r="AL50">
        <v>8</v>
      </c>
      <c r="AN50">
        <v>1</v>
      </c>
      <c r="AP50">
        <v>0</v>
      </c>
      <c r="AR50">
        <v>8</v>
      </c>
    </row>
    <row r="51" spans="1:44" x14ac:dyDescent="0.25">
      <c r="A51" t="s">
        <v>8219</v>
      </c>
      <c r="B51">
        <v>8</v>
      </c>
      <c r="D51" t="s">
        <v>8221</v>
      </c>
      <c r="E51">
        <v>0</v>
      </c>
      <c r="U51" s="35" t="s">
        <v>8441</v>
      </c>
      <c r="V51">
        <f>COUNTIFS(Data!$L:$L,"&lt;30",Data!$F:$F,"successful",Data!$L:$L,"&gt;=20")</f>
        <v>268</v>
      </c>
      <c r="W51" s="5">
        <f t="shared" si="10"/>
        <v>0.12265446224256293</v>
      </c>
      <c r="X51" s="20">
        <f>COUNTIFS(Data!$L:$L,"&lt;30",Data!$F:$F,"failed",Data!$L:$L,"&gt;=20")</f>
        <v>81</v>
      </c>
      <c r="Y51" s="5">
        <f t="shared" si="11"/>
        <v>5.2941176470588235E-2</v>
      </c>
      <c r="Z51" s="20">
        <f>COUNTIFS(Data!$L:$L,"&lt;30",Data!$F:$F,"canceled",Data!$L:$L,"&gt;20")</f>
        <v>8</v>
      </c>
      <c r="AA51" s="5">
        <f t="shared" si="12"/>
        <v>2.2922636103151862E-2</v>
      </c>
      <c r="AB51" s="20">
        <f t="shared" si="13"/>
        <v>89.052941176470583</v>
      </c>
      <c r="AC51" s="5">
        <f t="shared" si="14"/>
        <v>4.739379519769589E-2</v>
      </c>
      <c r="AJ51">
        <v>1</v>
      </c>
      <c r="AL51">
        <v>8</v>
      </c>
      <c r="AN51">
        <v>1</v>
      </c>
      <c r="AP51">
        <v>0</v>
      </c>
      <c r="AR51">
        <v>8</v>
      </c>
    </row>
    <row r="52" spans="1:44" x14ac:dyDescent="0.25">
      <c r="A52" t="s">
        <v>8219</v>
      </c>
      <c r="B52">
        <v>8</v>
      </c>
      <c r="D52" t="s">
        <v>8221</v>
      </c>
      <c r="E52">
        <v>0</v>
      </c>
      <c r="U52" s="35" t="s">
        <v>8442</v>
      </c>
      <c r="V52">
        <f>COUNTIFS(Data!$L:$L,"&lt;40",Data!$F:$F,"successful",Data!$L:$L,"&gt;=30")</f>
        <v>214</v>
      </c>
      <c r="W52" s="5">
        <f t="shared" si="10"/>
        <v>9.7940503432494275E-2</v>
      </c>
      <c r="X52" s="20">
        <f>COUNTIFS(Data!$L:$L,"&lt;40",Data!$F:$F,"failed",Data!$L:$L,"&gt;=30")</f>
        <v>54</v>
      </c>
      <c r="Y52" s="5">
        <f t="shared" si="11"/>
        <v>3.5294117647058823E-2</v>
      </c>
      <c r="Z52" s="20">
        <f>COUNTIFS(Data!$L:$L,"&lt;40",Data!$F:$F,"canceled",Data!$L:$L,"&gt;=30")</f>
        <v>10</v>
      </c>
      <c r="AA52" s="5">
        <f t="shared" si="12"/>
        <v>2.865329512893983E-2</v>
      </c>
      <c r="AB52" s="20">
        <f t="shared" si="13"/>
        <v>64.035294117647055</v>
      </c>
      <c r="AC52" s="5">
        <f t="shared" si="14"/>
        <v>3.407945402748646E-2</v>
      </c>
      <c r="AJ52">
        <v>1</v>
      </c>
      <c r="AL52">
        <v>8</v>
      </c>
      <c r="AN52">
        <v>1</v>
      </c>
      <c r="AP52">
        <v>0</v>
      </c>
      <c r="AR52">
        <v>8</v>
      </c>
    </row>
    <row r="53" spans="1:44" x14ac:dyDescent="0.25">
      <c r="A53" t="s">
        <v>8219</v>
      </c>
      <c r="B53">
        <v>8</v>
      </c>
      <c r="D53" t="s">
        <v>8221</v>
      </c>
      <c r="E53">
        <v>0</v>
      </c>
      <c r="U53" s="35" t="s">
        <v>8443</v>
      </c>
      <c r="V53">
        <f>COUNTIFS(Data!$L:$L,"&lt;50",Data!$F:$F,"successful",Data!$L:$L,"&gt;=40")</f>
        <v>160</v>
      </c>
      <c r="W53" s="5">
        <f t="shared" si="10"/>
        <v>7.3226544622425629E-2</v>
      </c>
      <c r="X53" s="20">
        <f>COUNTIFS(Data!$L:$L,"&lt;50",Data!$F:$F,"failed",Data!$L:$L,"&gt;=40")</f>
        <v>21</v>
      </c>
      <c r="Y53" s="5">
        <f t="shared" si="11"/>
        <v>1.3725490196078431E-2</v>
      </c>
      <c r="Z53" s="20">
        <f>COUNTIFS(Data!$L:$L,"&lt;50",Data!$F:$F,"canceled",Data!$L:$L,"&gt;=40")</f>
        <v>7</v>
      </c>
      <c r="AA53" s="5">
        <f t="shared" si="12"/>
        <v>2.0057306590257881E-2</v>
      </c>
      <c r="AB53" s="20">
        <f t="shared" si="13"/>
        <v>28.01372549019608</v>
      </c>
      <c r="AC53" s="5">
        <f t="shared" si="14"/>
        <v>1.4908848052259756E-2</v>
      </c>
      <c r="AJ53">
        <v>1</v>
      </c>
      <c r="AL53">
        <v>8</v>
      </c>
      <c r="AN53">
        <v>1</v>
      </c>
      <c r="AP53">
        <v>0</v>
      </c>
      <c r="AR53">
        <v>8</v>
      </c>
    </row>
    <row r="54" spans="1:44" x14ac:dyDescent="0.25">
      <c r="A54" t="s">
        <v>8219</v>
      </c>
      <c r="B54">
        <v>9</v>
      </c>
      <c r="D54" t="s">
        <v>8221</v>
      </c>
      <c r="E54">
        <v>0</v>
      </c>
      <c r="U54" s="35" t="s">
        <v>8448</v>
      </c>
      <c r="V54">
        <f>COUNTIFS(Data!$L:$L,"&lt;60",Data!$F:$F,"successful",Data!$L:$L,"&gt;=50")</f>
        <v>140</v>
      </c>
      <c r="W54" s="5">
        <f t="shared" si="10"/>
        <v>6.4073226544622428E-2</v>
      </c>
      <c r="X54" s="20">
        <f>COUNTIFS(Data!$L:$L,"&lt;60",Data!$F:$F,"failed",Data!$L:$L,"&gt;=50")</f>
        <v>13</v>
      </c>
      <c r="Y54" s="5">
        <f t="shared" si="11"/>
        <v>8.4967320261437902E-3</v>
      </c>
      <c r="Z54" s="20">
        <f>COUNTIFS(Data!$L:$L,"&lt;60",Data!$F:$F,"canceled",Data!$L:$L,"&gt;=50")</f>
        <v>7</v>
      </c>
      <c r="AA54" s="5">
        <f t="shared" si="12"/>
        <v>2.0057306590257881E-2</v>
      </c>
      <c r="AB54" s="20">
        <f t="shared" si="13"/>
        <v>20.008496732026146</v>
      </c>
      <c r="AC54" s="5">
        <f t="shared" si="14"/>
        <v>1.0648481496554629E-2</v>
      </c>
      <c r="AJ54">
        <v>1</v>
      </c>
      <c r="AL54">
        <v>9</v>
      </c>
      <c r="AN54">
        <v>1</v>
      </c>
      <c r="AP54">
        <v>0</v>
      </c>
      <c r="AR54">
        <v>9</v>
      </c>
    </row>
    <row r="55" spans="1:44" x14ac:dyDescent="0.25">
      <c r="A55" t="s">
        <v>8219</v>
      </c>
      <c r="B55">
        <v>9</v>
      </c>
      <c r="D55" t="s">
        <v>8221</v>
      </c>
      <c r="E55">
        <v>0</v>
      </c>
      <c r="U55" s="35" t="s">
        <v>8449</v>
      </c>
      <c r="V55">
        <f>COUNTIFS(Data!$L:$L,"&lt;70",Data!$F:$F,"successful",Data!$L:$L,"&gt;=60")</f>
        <v>118</v>
      </c>
      <c r="W55" s="5">
        <f t="shared" si="10"/>
        <v>5.4004576659038898E-2</v>
      </c>
      <c r="X55" s="20">
        <f>COUNTIFS(Data!$L:$L,"&lt;70",Data!$F:$F,"failed",Data!$L:$L,"&gt;=60")</f>
        <v>5</v>
      </c>
      <c r="Y55" s="5">
        <f t="shared" si="11"/>
        <v>3.2679738562091504E-3</v>
      </c>
      <c r="Z55" s="20">
        <f>COUNTIFS(Data!$L:$L,"&lt;70",Data!$F:$F,"canceled",Data!$L:$L,"&gt;=60")</f>
        <v>1</v>
      </c>
      <c r="AA55" s="5">
        <f t="shared" si="12"/>
        <v>2.8653295128939827E-3</v>
      </c>
      <c r="AB55" s="20">
        <f t="shared" si="13"/>
        <v>6.0032679738562091</v>
      </c>
      <c r="AC55" s="5">
        <f t="shared" si="14"/>
        <v>3.1949270749633898E-3</v>
      </c>
      <c r="AJ55">
        <v>1</v>
      </c>
      <c r="AL55">
        <v>9</v>
      </c>
      <c r="AN55">
        <v>1</v>
      </c>
      <c r="AP55">
        <v>0</v>
      </c>
      <c r="AR55">
        <v>9</v>
      </c>
    </row>
    <row r="56" spans="1:44" x14ac:dyDescent="0.25">
      <c r="A56" t="s">
        <v>8219</v>
      </c>
      <c r="B56">
        <v>9</v>
      </c>
      <c r="D56" t="s">
        <v>8221</v>
      </c>
      <c r="E56">
        <v>0</v>
      </c>
      <c r="U56" s="35" t="s">
        <v>8450</v>
      </c>
      <c r="V56">
        <f>COUNTIFS(Data!$L:$L,"&lt;80",Data!$F:$F,"successful",Data!$L:$L,"&gt;=70")</f>
        <v>125</v>
      </c>
      <c r="W56" s="5">
        <f t="shared" si="10"/>
        <v>5.7208237986270026E-2</v>
      </c>
      <c r="X56" s="20">
        <f>COUNTIFS(Data!$L:$L,"&lt;80",Data!$F:$F,"failed",Data!$L:$L,"&gt;=70")</f>
        <v>10</v>
      </c>
      <c r="Y56" s="5">
        <f t="shared" si="11"/>
        <v>6.5359477124183009E-3</v>
      </c>
      <c r="Z56" s="20">
        <f>COUNTIFS(Data!$L:$L,"&lt;80",Data!$F:$F,"canceled",Data!$L:$L,"&gt;=70")</f>
        <v>2</v>
      </c>
      <c r="AA56" s="5">
        <f t="shared" si="12"/>
        <v>5.7306590257879654E-3</v>
      </c>
      <c r="AB56" s="20">
        <f t="shared" si="13"/>
        <v>12.006535947712418</v>
      </c>
      <c r="AC56" s="5">
        <f t="shared" si="14"/>
        <v>6.3898541499267797E-3</v>
      </c>
      <c r="AJ56">
        <v>1</v>
      </c>
      <c r="AL56">
        <v>9</v>
      </c>
      <c r="AN56">
        <v>1</v>
      </c>
      <c r="AP56">
        <v>0</v>
      </c>
      <c r="AR56">
        <v>9</v>
      </c>
    </row>
    <row r="57" spans="1:44" x14ac:dyDescent="0.25">
      <c r="A57" t="s">
        <v>8219</v>
      </c>
      <c r="B57">
        <v>9</v>
      </c>
      <c r="D57" t="s">
        <v>8221</v>
      </c>
      <c r="E57">
        <v>0</v>
      </c>
      <c r="U57" s="35" t="s">
        <v>8451</v>
      </c>
      <c r="V57">
        <f>COUNTIFS(Data!$L:$L,"&lt;90",Data!$F:$F,"successful",Data!$L:$L,"&gt;=80")</f>
        <v>77</v>
      </c>
      <c r="W57" s="5">
        <f t="shared" si="10"/>
        <v>3.5240274599542334E-2</v>
      </c>
      <c r="X57" s="20">
        <f>COUNTIFS(Data!$L:$L,"&lt;90",Data!$F:$F,"failed",Data!$L:$L,"&gt;=80")</f>
        <v>9</v>
      </c>
      <c r="Y57" s="5">
        <f t="shared" si="11"/>
        <v>5.8823529411764705E-3</v>
      </c>
      <c r="Z57" s="20">
        <f>COUNTIFS(Data!$L:$L,"&lt;90",Data!$F:$F,"canceled",Data!$L:$L,"&gt;=80")</f>
        <v>2</v>
      </c>
      <c r="AA57" s="5">
        <f t="shared" si="12"/>
        <v>5.7306590257879654E-3</v>
      </c>
      <c r="AB57" s="20">
        <f t="shared" si="13"/>
        <v>11.005882352941176</v>
      </c>
      <c r="AC57" s="5">
        <f t="shared" si="14"/>
        <v>5.8573083304636385E-3</v>
      </c>
      <c r="AJ57">
        <v>1</v>
      </c>
      <c r="AL57">
        <v>9</v>
      </c>
      <c r="AN57">
        <v>1</v>
      </c>
      <c r="AP57">
        <v>0</v>
      </c>
      <c r="AR57">
        <v>9</v>
      </c>
    </row>
    <row r="58" spans="1:44" x14ac:dyDescent="0.25">
      <c r="A58" t="s">
        <v>8219</v>
      </c>
      <c r="B58">
        <v>9</v>
      </c>
      <c r="D58" t="s">
        <v>8221</v>
      </c>
      <c r="E58">
        <v>0</v>
      </c>
      <c r="U58" s="35" t="s">
        <v>8452</v>
      </c>
      <c r="V58">
        <f>COUNTIFS(Data!$L:$L,"&lt;100",Data!$F:$F,"successful",Data!$L:$L,"&gt;=90")</f>
        <v>68</v>
      </c>
      <c r="W58" s="5">
        <f t="shared" si="10"/>
        <v>3.1121281464530894E-2</v>
      </c>
      <c r="X58" s="20">
        <f>COUNTIFS(Data!$L:$L,"&lt;100",Data!$F:$F,"failed",Data!$L:$L,"&gt;=90")</f>
        <v>16</v>
      </c>
      <c r="Y58" s="5">
        <f t="shared" si="11"/>
        <v>1.045751633986928E-2</v>
      </c>
      <c r="Z58" s="20">
        <f>COUNTIFS(Data!$L:$L,"&lt;100",Data!$F:$F,"canceled",Data!$L:$L,"&gt;=90")</f>
        <v>3</v>
      </c>
      <c r="AA58" s="5">
        <f t="shared" si="12"/>
        <v>8.5959885386819486E-3</v>
      </c>
      <c r="AB58" s="20">
        <f t="shared" si="13"/>
        <v>19.010457516339869</v>
      </c>
      <c r="AC58" s="5">
        <f t="shared" si="14"/>
        <v>1.011732704435331E-2</v>
      </c>
      <c r="AJ58">
        <v>1</v>
      </c>
      <c r="AL58">
        <v>9</v>
      </c>
      <c r="AN58">
        <v>1</v>
      </c>
      <c r="AP58">
        <v>0</v>
      </c>
      <c r="AR58">
        <v>9</v>
      </c>
    </row>
    <row r="59" spans="1:44" x14ac:dyDescent="0.25">
      <c r="A59" t="s">
        <v>8219</v>
      </c>
      <c r="B59">
        <v>9</v>
      </c>
      <c r="D59" t="s">
        <v>8221</v>
      </c>
      <c r="E59">
        <v>0</v>
      </c>
      <c r="U59" s="35" t="s">
        <v>8444</v>
      </c>
      <c r="V59">
        <f>COUNTIFS(Data!$L:$L,"&lt;150",Data!$F:$F,"successful",Data!$L:$L,"&gt;=100")</f>
        <v>219</v>
      </c>
      <c r="W59" s="5">
        <f t="shared" si="10"/>
        <v>0.10022883295194508</v>
      </c>
      <c r="X59" s="20">
        <f>COUNTIFS(Data!$L:$L,"&lt;150",Data!$F:$F,"failed",Data!$L:$L,"&gt;=100")</f>
        <v>26</v>
      </c>
      <c r="Y59" s="5">
        <f t="shared" si="11"/>
        <v>1.699346405228758E-2</v>
      </c>
      <c r="Z59" s="20">
        <f>COUNTIFS(Data!$L:$L,"&lt;150",Data!$F:$F,"canceled",Data!$L:$L,"&gt;=100")</f>
        <v>7</v>
      </c>
      <c r="AA59" s="5">
        <f t="shared" si="12"/>
        <v>2.0057306590257881E-2</v>
      </c>
      <c r="AB59" s="20">
        <f t="shared" si="13"/>
        <v>33.016993464052291</v>
      </c>
      <c r="AC59" s="5">
        <f t="shared" si="14"/>
        <v>1.7571577149575461E-2</v>
      </c>
      <c r="AJ59">
        <v>1</v>
      </c>
      <c r="AL59">
        <v>9</v>
      </c>
      <c r="AN59">
        <v>1</v>
      </c>
      <c r="AP59">
        <v>0</v>
      </c>
      <c r="AR59">
        <v>9</v>
      </c>
    </row>
    <row r="60" spans="1:44" x14ac:dyDescent="0.25">
      <c r="A60" t="s">
        <v>8219</v>
      </c>
      <c r="B60">
        <v>9</v>
      </c>
      <c r="D60" t="s">
        <v>8221</v>
      </c>
      <c r="E60">
        <v>0</v>
      </c>
      <c r="U60" s="35" t="s">
        <v>8445</v>
      </c>
      <c r="V60">
        <f>COUNTIFS(Data!$L:$L,"&lt;200",Data!$F:$F,"successful",Data!$L:$L,"&gt;=150")</f>
        <v>126</v>
      </c>
      <c r="W60" s="5">
        <f t="shared" si="10"/>
        <v>5.7665903890160186E-2</v>
      </c>
      <c r="X60" s="20">
        <f>COUNTIFS(Data!$L:$L,"&lt;200",Data!$F:$F,"failed",Data!$L:$L,"&gt;=150")</f>
        <v>11</v>
      </c>
      <c r="Y60" s="5">
        <f t="shared" si="11"/>
        <v>7.1895424836601303E-3</v>
      </c>
      <c r="Z60" s="20">
        <f>COUNTIFS(Data!$L:$L,"&lt;200",Data!$F:$F,"canceled",Data!$L:$L,"&gt;=150")</f>
        <v>2</v>
      </c>
      <c r="AA60" s="5">
        <f t="shared" si="12"/>
        <v>5.7306590257879654E-3</v>
      </c>
      <c r="AB60" s="20">
        <f t="shared" si="13"/>
        <v>13.00718954248366</v>
      </c>
      <c r="AC60" s="5">
        <f t="shared" si="14"/>
        <v>6.92239996938992E-3</v>
      </c>
      <c r="AJ60">
        <v>1</v>
      </c>
      <c r="AL60">
        <v>9</v>
      </c>
      <c r="AN60">
        <v>1</v>
      </c>
      <c r="AP60">
        <v>0</v>
      </c>
      <c r="AR60">
        <v>9</v>
      </c>
    </row>
    <row r="61" spans="1:44" x14ac:dyDescent="0.25">
      <c r="A61" t="s">
        <v>8219</v>
      </c>
      <c r="B61">
        <v>9</v>
      </c>
      <c r="D61" t="s">
        <v>8221</v>
      </c>
      <c r="E61">
        <v>0</v>
      </c>
      <c r="U61" s="35" t="s">
        <v>8446</v>
      </c>
      <c r="V61">
        <f>COUNTIFS(Data!$L:$L,"&lt;250",Data!$F:$F,"successful",Data!$L:$L,"&gt;=200")</f>
        <v>75</v>
      </c>
      <c r="W61" s="5">
        <f t="shared" si="10"/>
        <v>3.4324942791762014E-2</v>
      </c>
      <c r="X61" s="20">
        <f>COUNTIFS(Data!$L:$L,"&lt;250",Data!$F:$F,"failed",Data!$L:$L,"&gt;=200")</f>
        <v>5</v>
      </c>
      <c r="Y61" s="5">
        <f t="shared" si="11"/>
        <v>3.2679738562091504E-3</v>
      </c>
      <c r="Z61" s="20">
        <f>COUNTIFS(Data!$L:$L,"&lt;250",Data!$F:$F,"canceled",Data!$L:$L,"&gt;=200")</f>
        <v>2</v>
      </c>
      <c r="AA61" s="5">
        <f t="shared" si="12"/>
        <v>5.7306590257879654E-3</v>
      </c>
      <c r="AB61" s="20">
        <f t="shared" si="13"/>
        <v>7.0032679738562091</v>
      </c>
      <c r="AC61" s="5">
        <f t="shared" si="14"/>
        <v>3.7271250526110748E-3</v>
      </c>
      <c r="AJ61">
        <v>1</v>
      </c>
      <c r="AL61">
        <v>9</v>
      </c>
      <c r="AN61">
        <v>1</v>
      </c>
      <c r="AP61">
        <v>0</v>
      </c>
      <c r="AR61">
        <v>9</v>
      </c>
    </row>
    <row r="62" spans="1:44" x14ac:dyDescent="0.25">
      <c r="A62" t="s">
        <v>8219</v>
      </c>
      <c r="B62">
        <v>9</v>
      </c>
      <c r="D62" t="s">
        <v>8221</v>
      </c>
      <c r="E62">
        <v>0</v>
      </c>
      <c r="I62" s="20"/>
      <c r="J62" s="20"/>
      <c r="K62" s="5"/>
      <c r="M62" s="5"/>
      <c r="N62" s="20"/>
      <c r="O62" s="5"/>
      <c r="P62" s="20"/>
      <c r="Q62" s="5"/>
      <c r="U62" s="35" t="s">
        <v>8447</v>
      </c>
      <c r="V62">
        <f>COUNTIFS(Data!$L:$L,"&lt;300",Data!$F:$F,"successful",Data!$L:$L,"&gt;=250")</f>
        <v>58</v>
      </c>
      <c r="W62" s="5">
        <f t="shared" si="10"/>
        <v>2.6544622425629289E-2</v>
      </c>
      <c r="X62" s="20">
        <f>COUNTIFS(Data!$L:$L,"&lt;300",Data!$F:$F,"failed",Data!$L:$L,"&gt;=250")</f>
        <v>2</v>
      </c>
      <c r="Y62" s="5">
        <f t="shared" si="11"/>
        <v>1.30718954248366E-3</v>
      </c>
      <c r="Z62" s="20">
        <f>COUNTIFS(Data!$L:$L,"&lt;300",Data!$F:$F,"canceled",Data!$L:$L,"&gt;=250")</f>
        <v>2</v>
      </c>
      <c r="AA62" s="5">
        <f t="shared" si="12"/>
        <v>5.7306590257879654E-3</v>
      </c>
      <c r="AB62" s="20">
        <f t="shared" si="13"/>
        <v>4.0013071895424837</v>
      </c>
      <c r="AC62" s="5">
        <f t="shared" si="14"/>
        <v>2.1294875942216517E-3</v>
      </c>
      <c r="AJ62">
        <v>1</v>
      </c>
      <c r="AL62">
        <v>9</v>
      </c>
      <c r="AN62">
        <v>1</v>
      </c>
      <c r="AP62">
        <v>0</v>
      </c>
      <c r="AR62">
        <v>9</v>
      </c>
    </row>
    <row r="63" spans="1:44" x14ac:dyDescent="0.25">
      <c r="A63" t="s">
        <v>8219</v>
      </c>
      <c r="B63">
        <v>9</v>
      </c>
      <c r="D63" t="s">
        <v>8221</v>
      </c>
      <c r="E63">
        <v>0</v>
      </c>
      <c r="U63">
        <v>0</v>
      </c>
      <c r="V63"/>
      <c r="W63" s="5"/>
      <c r="X63" s="20">
        <f>COUNTIFS(Data!$F:$F,"failed",Data!$L:$L,"=0")</f>
        <v>287</v>
      </c>
      <c r="Y63" s="5">
        <f t="shared" si="11"/>
        <v>0.18758169934640523</v>
      </c>
      <c r="Z63" s="20">
        <f>COUNTIFS(Data!$F:$F,"canceled",Data!$L:$L,"=0")</f>
        <v>117</v>
      </c>
      <c r="AA63" s="5">
        <f t="shared" si="12"/>
        <v>0.33524355300859598</v>
      </c>
      <c r="AB63" s="20">
        <f t="shared" si="13"/>
        <v>404.18758169934642</v>
      </c>
      <c r="AC63" s="5">
        <f t="shared" si="14"/>
        <v>0.21510781357070061</v>
      </c>
      <c r="AJ63">
        <v>1</v>
      </c>
      <c r="AL63">
        <v>9</v>
      </c>
      <c r="AN63">
        <v>1</v>
      </c>
      <c r="AP63">
        <v>0</v>
      </c>
      <c r="AR63">
        <v>9</v>
      </c>
    </row>
    <row r="64" spans="1:44" x14ac:dyDescent="0.25">
      <c r="A64" t="s">
        <v>8219</v>
      </c>
      <c r="B64">
        <v>9</v>
      </c>
      <c r="D64" t="s">
        <v>8221</v>
      </c>
      <c r="E64">
        <v>0</v>
      </c>
      <c r="U64" s="20">
        <v>1</v>
      </c>
      <c r="V64" s="20"/>
      <c r="W64" s="5"/>
      <c r="X64" s="20">
        <f>COUNTIFS(Data!$F:$F,"failed",Data!$L:$L,"=1")</f>
        <v>205</v>
      </c>
      <c r="Y64" s="5">
        <f t="shared" si="11"/>
        <v>0.13398692810457516</v>
      </c>
      <c r="Z64" s="20">
        <f>COUNTIFS(Data!$F:$F,"canceled",Data!$L:$L,"=1")</f>
        <v>50</v>
      </c>
      <c r="AA64" s="5">
        <f t="shared" si="12"/>
        <v>0.14326647564469913</v>
      </c>
      <c r="AB64" s="20">
        <f t="shared" si="13"/>
        <v>255.13398692810458</v>
      </c>
      <c r="AC64" s="5">
        <f t="shared" si="14"/>
        <v>0.13578179187232814</v>
      </c>
      <c r="AJ64">
        <v>1</v>
      </c>
      <c r="AL64">
        <v>9</v>
      </c>
      <c r="AN64">
        <v>1</v>
      </c>
      <c r="AP64">
        <v>0</v>
      </c>
      <c r="AR64">
        <v>9</v>
      </c>
    </row>
    <row r="65" spans="1:44" x14ac:dyDescent="0.25">
      <c r="A65" t="s">
        <v>8219</v>
      </c>
      <c r="B65">
        <v>9</v>
      </c>
      <c r="D65" t="s">
        <v>8221</v>
      </c>
      <c r="E65">
        <v>0</v>
      </c>
      <c r="U65" s="20">
        <v>2</v>
      </c>
      <c r="V65" s="20"/>
      <c r="W65" s="5"/>
      <c r="X65" s="20">
        <f>COUNTIFS(Data!$F:$F,"failed",Data!$L:$L,"=2")</f>
        <v>152</v>
      </c>
      <c r="Y65" s="5">
        <f t="shared" si="11"/>
        <v>9.9346405228758164E-2</v>
      </c>
      <c r="Z65" s="20">
        <f>COUNTIFS(Data!$F:$F,"canceled",Data!$L:$L,"=2")</f>
        <v>19</v>
      </c>
      <c r="AA65" s="5">
        <f t="shared" si="12"/>
        <v>5.4441260744985676E-2</v>
      </c>
      <c r="AB65" s="20">
        <f t="shared" si="13"/>
        <v>171.09934640522877</v>
      </c>
      <c r="AC65" s="5">
        <f t="shared" si="14"/>
        <v>9.1058726133703444E-2</v>
      </c>
      <c r="AJ65">
        <v>1</v>
      </c>
      <c r="AL65">
        <v>9</v>
      </c>
      <c r="AN65">
        <v>1</v>
      </c>
      <c r="AP65">
        <v>0</v>
      </c>
      <c r="AR65">
        <v>9</v>
      </c>
    </row>
    <row r="66" spans="1:44" x14ac:dyDescent="0.25">
      <c r="A66" t="s">
        <v>8219</v>
      </c>
      <c r="B66">
        <v>9</v>
      </c>
      <c r="D66" t="s">
        <v>8221</v>
      </c>
      <c r="E66">
        <v>0</v>
      </c>
      <c r="U66" s="20">
        <v>3</v>
      </c>
      <c r="V66" s="20"/>
      <c r="W66" s="5"/>
      <c r="X66" s="20">
        <f>COUNTIFS(Data!$F:$F,"failed",Data!$L:$L,"=3")</f>
        <v>107</v>
      </c>
      <c r="Y66" s="5">
        <f t="shared" si="11"/>
        <v>6.9934640522875818E-2</v>
      </c>
      <c r="Z66" s="20">
        <f>COUNTIFS(Data!$F:$F,"canceled",Data!$L:$L,"=3")</f>
        <v>22</v>
      </c>
      <c r="AA66" s="5">
        <f t="shared" si="12"/>
        <v>6.3037249283667621E-2</v>
      </c>
      <c r="AB66" s="20">
        <f t="shared" si="13"/>
        <v>129.06993464052289</v>
      </c>
      <c r="AC66" s="5">
        <f t="shared" si="14"/>
        <v>6.8690758190805154E-2</v>
      </c>
      <c r="AJ66">
        <v>1</v>
      </c>
      <c r="AL66">
        <v>9</v>
      </c>
      <c r="AN66">
        <v>1</v>
      </c>
      <c r="AP66">
        <v>0</v>
      </c>
      <c r="AR66">
        <v>9</v>
      </c>
    </row>
    <row r="67" spans="1:44" x14ac:dyDescent="0.25">
      <c r="A67" t="s">
        <v>8219</v>
      </c>
      <c r="B67">
        <v>9</v>
      </c>
      <c r="D67" t="s">
        <v>8221</v>
      </c>
      <c r="E67">
        <v>0</v>
      </c>
      <c r="U67" s="20">
        <v>4</v>
      </c>
      <c r="V67" s="20"/>
      <c r="W67" s="5"/>
      <c r="X67" s="20">
        <f>COUNTIFS(Data!$F:$F,"failed",Data!$L:$L,"=4")</f>
        <v>98</v>
      </c>
      <c r="Y67" s="5">
        <f t="shared" si="11"/>
        <v>6.4052287581699341E-2</v>
      </c>
      <c r="Z67" s="20">
        <v>4</v>
      </c>
      <c r="AA67" s="5">
        <f t="shared" si="12"/>
        <v>1.1461318051575931E-2</v>
      </c>
      <c r="AB67" s="20">
        <f t="shared" si="13"/>
        <v>102.0640522875817</v>
      </c>
      <c r="AC67" s="5">
        <f t="shared" si="14"/>
        <v>5.4318282217978554E-2</v>
      </c>
      <c r="AJ67">
        <v>1</v>
      </c>
      <c r="AL67">
        <v>9</v>
      </c>
      <c r="AN67">
        <v>1</v>
      </c>
      <c r="AP67">
        <v>0</v>
      </c>
      <c r="AR67">
        <v>9</v>
      </c>
    </row>
    <row r="68" spans="1:44" x14ac:dyDescent="0.25">
      <c r="A68" t="s">
        <v>8219</v>
      </c>
      <c r="B68">
        <v>9</v>
      </c>
      <c r="D68" t="s">
        <v>8221</v>
      </c>
      <c r="E68">
        <v>0</v>
      </c>
      <c r="U68" s="20">
        <v>5</v>
      </c>
      <c r="V68" s="20"/>
      <c r="W68" s="5"/>
      <c r="X68" s="20">
        <f>COUNTIFS(Data!$F:$F,"failed",Data!$L:$L,"=5")</f>
        <v>61</v>
      </c>
      <c r="Y68" s="5">
        <f t="shared" si="11"/>
        <v>3.9869281045751631E-2</v>
      </c>
      <c r="Z68" s="20">
        <f>COUNTIFS(Data!$F:$F,"canceled",Data!$L:$L,"=5")</f>
        <v>6</v>
      </c>
      <c r="AA68" s="5">
        <f t="shared" si="12"/>
        <v>1.7191977077363897E-2</v>
      </c>
      <c r="AB68" s="20">
        <f t="shared" si="13"/>
        <v>67.039869281045753</v>
      </c>
      <c r="AC68" s="5">
        <f t="shared" si="14"/>
        <v>3.5678482853137711E-2</v>
      </c>
      <c r="AJ68">
        <v>1</v>
      </c>
      <c r="AL68">
        <v>9</v>
      </c>
      <c r="AN68">
        <v>1</v>
      </c>
      <c r="AP68">
        <v>0</v>
      </c>
      <c r="AR68">
        <v>9</v>
      </c>
    </row>
    <row r="69" spans="1:44" x14ac:dyDescent="0.25">
      <c r="A69" t="s">
        <v>8219</v>
      </c>
      <c r="B69">
        <v>9</v>
      </c>
      <c r="D69" t="s">
        <v>8221</v>
      </c>
      <c r="E69">
        <v>0</v>
      </c>
      <c r="U69" s="20">
        <v>6</v>
      </c>
      <c r="V69" s="20"/>
      <c r="W69" s="5"/>
      <c r="X69" s="20">
        <f>COUNTIFS(Data!$F:$F,"failed",Data!$L:$L,"=6")</f>
        <v>50</v>
      </c>
      <c r="Y69" s="5">
        <f t="shared" si="11"/>
        <v>3.2679738562091505E-2</v>
      </c>
      <c r="Z69" s="20">
        <f>COUNTIFS(Data!$F:$F,"canceled",Data!$L:$L,"=6")</f>
        <v>14</v>
      </c>
      <c r="AA69" s="5">
        <f t="shared" si="12"/>
        <v>4.0114613180515762E-2</v>
      </c>
      <c r="AB69" s="20">
        <f t="shared" si="13"/>
        <v>64.032679738562095</v>
      </c>
      <c r="AC69" s="5">
        <f t="shared" si="14"/>
        <v>3.4078062660224638E-2</v>
      </c>
      <c r="AJ69">
        <v>1</v>
      </c>
      <c r="AL69">
        <v>9</v>
      </c>
      <c r="AN69">
        <v>1</v>
      </c>
      <c r="AP69">
        <v>0</v>
      </c>
      <c r="AR69">
        <v>9</v>
      </c>
    </row>
    <row r="70" spans="1:44" x14ac:dyDescent="0.25">
      <c r="A70" t="s">
        <v>8219</v>
      </c>
      <c r="B70">
        <v>10</v>
      </c>
      <c r="D70" t="s">
        <v>8221</v>
      </c>
      <c r="E70">
        <v>0</v>
      </c>
      <c r="U70" s="20">
        <v>7</v>
      </c>
      <c r="V70" s="20"/>
      <c r="W70" s="5"/>
      <c r="X70" s="20">
        <f>COUNTIFS(Data!$F:$F,"failed",Data!$L:$L,"=7")</f>
        <v>47</v>
      </c>
      <c r="Y70" s="5">
        <f t="shared" si="11"/>
        <v>3.0718954248366011E-2</v>
      </c>
      <c r="Z70" s="20">
        <f>COUNTIFS(Data!$F:$F,"canceled",Data!$L:$L,"=7")</f>
        <v>6</v>
      </c>
      <c r="AA70" s="5">
        <f t="shared" si="12"/>
        <v>1.7191977077363897E-2</v>
      </c>
      <c r="AB70" s="20">
        <f t="shared" si="13"/>
        <v>53.030718954248364</v>
      </c>
      <c r="AC70" s="5">
        <f t="shared" si="14"/>
        <v>2.8222841380653733E-2</v>
      </c>
      <c r="AJ70">
        <v>1</v>
      </c>
      <c r="AL70">
        <v>10</v>
      </c>
      <c r="AN70">
        <v>1</v>
      </c>
      <c r="AP70">
        <v>0</v>
      </c>
      <c r="AR70">
        <v>10</v>
      </c>
    </row>
    <row r="71" spans="1:44" x14ac:dyDescent="0.25">
      <c r="A71" t="s">
        <v>8219</v>
      </c>
      <c r="B71">
        <v>10</v>
      </c>
      <c r="D71" t="s">
        <v>8221</v>
      </c>
      <c r="E71">
        <v>0</v>
      </c>
      <c r="U71" s="20">
        <v>8</v>
      </c>
      <c r="V71" s="20"/>
      <c r="W71" s="5"/>
      <c r="X71" s="20">
        <f>COUNTIFS(Data!$F:$F,"failed",Data!$L:$L,"=8")</f>
        <v>38</v>
      </c>
      <c r="Y71" s="5">
        <f t="shared" si="11"/>
        <v>2.4836601307189541E-2</v>
      </c>
      <c r="Z71" s="20">
        <f>COUNTIFS(Data!$F:$F,"canceled",Data!$L:$L,"=8")</f>
        <v>8</v>
      </c>
      <c r="AA71" s="5">
        <f t="shared" si="12"/>
        <v>2.2922636103151862E-2</v>
      </c>
      <c r="AB71" s="20">
        <f t="shared" si="13"/>
        <v>46.024836601307193</v>
      </c>
      <c r="AC71" s="5">
        <f t="shared" si="14"/>
        <v>2.4494324960780838E-2</v>
      </c>
      <c r="AJ71">
        <v>1</v>
      </c>
      <c r="AL71">
        <v>10</v>
      </c>
      <c r="AN71">
        <v>1</v>
      </c>
      <c r="AP71">
        <v>0</v>
      </c>
      <c r="AR71">
        <v>10</v>
      </c>
    </row>
    <row r="72" spans="1:44" x14ac:dyDescent="0.25">
      <c r="A72" t="s">
        <v>8219</v>
      </c>
      <c r="B72">
        <v>10</v>
      </c>
      <c r="D72" t="s">
        <v>8221</v>
      </c>
      <c r="E72">
        <v>0</v>
      </c>
      <c r="U72" s="20">
        <v>9</v>
      </c>
      <c r="V72" s="20"/>
      <c r="W72" s="5"/>
      <c r="X72" s="20">
        <f>COUNTIFS(Data!$F:$F,"failed",Data!$L:$L,"=9")</f>
        <v>36</v>
      </c>
      <c r="Y72" s="5">
        <f t="shared" si="11"/>
        <v>2.3529411764705882E-2</v>
      </c>
      <c r="Z72" s="20">
        <f>COUNTIFS(Data!$F:$F,"canceled",Data!$L:$L,"=9")</f>
        <v>5</v>
      </c>
      <c r="AA72" s="5">
        <f t="shared" si="12"/>
        <v>1.4326647564469915E-2</v>
      </c>
      <c r="AB72" s="20">
        <f t="shared" si="13"/>
        <v>41.023529411764706</v>
      </c>
      <c r="AC72" s="5">
        <f t="shared" si="14"/>
        <v>2.1832639388911498E-2</v>
      </c>
      <c r="AJ72">
        <v>1</v>
      </c>
      <c r="AL72">
        <v>10</v>
      </c>
      <c r="AN72">
        <v>1</v>
      </c>
      <c r="AP72">
        <v>0</v>
      </c>
      <c r="AR72">
        <v>10</v>
      </c>
    </row>
    <row r="73" spans="1:44" x14ac:dyDescent="0.25">
      <c r="A73" t="s">
        <v>8219</v>
      </c>
      <c r="B73">
        <v>10</v>
      </c>
      <c r="D73" t="s">
        <v>8221</v>
      </c>
      <c r="E73">
        <v>0</v>
      </c>
      <c r="AJ73">
        <v>1</v>
      </c>
      <c r="AL73">
        <v>10</v>
      </c>
      <c r="AN73">
        <v>1</v>
      </c>
      <c r="AP73">
        <v>0</v>
      </c>
      <c r="AR73">
        <v>10</v>
      </c>
    </row>
    <row r="74" spans="1:44" x14ac:dyDescent="0.25">
      <c r="A74" t="s">
        <v>8219</v>
      </c>
      <c r="B74">
        <v>10</v>
      </c>
      <c r="D74" t="s">
        <v>8221</v>
      </c>
      <c r="E74">
        <v>0</v>
      </c>
      <c r="AJ74">
        <v>1</v>
      </c>
      <c r="AL74">
        <v>10</v>
      </c>
      <c r="AN74">
        <v>1</v>
      </c>
      <c r="AP74">
        <v>0</v>
      </c>
      <c r="AR74">
        <v>10</v>
      </c>
    </row>
    <row r="75" spans="1:44" x14ac:dyDescent="0.25">
      <c r="A75" t="s">
        <v>8219</v>
      </c>
      <c r="B75">
        <v>10</v>
      </c>
      <c r="D75" t="s">
        <v>8221</v>
      </c>
      <c r="E75">
        <v>0</v>
      </c>
      <c r="AJ75">
        <v>1</v>
      </c>
      <c r="AL75">
        <v>10</v>
      </c>
      <c r="AN75">
        <v>1</v>
      </c>
      <c r="AP75">
        <v>0</v>
      </c>
      <c r="AR75">
        <v>10</v>
      </c>
    </row>
    <row r="76" spans="1:44" x14ac:dyDescent="0.25">
      <c r="A76" t="s">
        <v>8219</v>
      </c>
      <c r="B76">
        <v>10</v>
      </c>
      <c r="D76" t="s">
        <v>8221</v>
      </c>
      <c r="E76">
        <v>0</v>
      </c>
      <c r="AJ76">
        <v>1</v>
      </c>
      <c r="AL76">
        <v>10</v>
      </c>
      <c r="AN76">
        <v>1</v>
      </c>
      <c r="AP76">
        <v>0</v>
      </c>
      <c r="AR76">
        <v>10</v>
      </c>
    </row>
    <row r="77" spans="1:44" x14ac:dyDescent="0.25">
      <c r="A77" t="s">
        <v>8219</v>
      </c>
      <c r="B77">
        <v>10</v>
      </c>
      <c r="D77" t="s">
        <v>8221</v>
      </c>
      <c r="E77">
        <v>0</v>
      </c>
      <c r="AJ77">
        <v>1</v>
      </c>
      <c r="AL77">
        <v>10</v>
      </c>
      <c r="AN77">
        <v>1</v>
      </c>
      <c r="AP77">
        <v>0</v>
      </c>
      <c r="AR77">
        <v>10</v>
      </c>
    </row>
    <row r="78" spans="1:44" x14ac:dyDescent="0.25">
      <c r="A78" t="s">
        <v>8219</v>
      </c>
      <c r="B78">
        <v>10</v>
      </c>
      <c r="D78" t="s">
        <v>8221</v>
      </c>
      <c r="E78">
        <v>0</v>
      </c>
      <c r="AJ78">
        <v>1</v>
      </c>
      <c r="AL78">
        <v>10</v>
      </c>
      <c r="AN78">
        <v>1</v>
      </c>
      <c r="AP78">
        <v>0</v>
      </c>
      <c r="AR78">
        <v>10</v>
      </c>
    </row>
    <row r="79" spans="1:44" x14ac:dyDescent="0.25">
      <c r="A79" t="s">
        <v>8219</v>
      </c>
      <c r="B79">
        <v>10</v>
      </c>
      <c r="D79" t="s">
        <v>8221</v>
      </c>
      <c r="E79">
        <v>0</v>
      </c>
      <c r="AJ79">
        <v>1</v>
      </c>
      <c r="AL79">
        <v>10</v>
      </c>
      <c r="AN79">
        <v>1</v>
      </c>
      <c r="AP79">
        <v>0</v>
      </c>
      <c r="AR79">
        <v>10</v>
      </c>
    </row>
    <row r="80" spans="1:44" x14ac:dyDescent="0.25">
      <c r="A80" t="s">
        <v>8219</v>
      </c>
      <c r="B80">
        <v>10</v>
      </c>
      <c r="D80" t="s">
        <v>8221</v>
      </c>
      <c r="E80">
        <v>0</v>
      </c>
      <c r="AJ80">
        <v>1</v>
      </c>
      <c r="AL80">
        <v>10</v>
      </c>
      <c r="AN80">
        <v>1</v>
      </c>
      <c r="AP80">
        <v>0</v>
      </c>
      <c r="AR80">
        <v>10</v>
      </c>
    </row>
    <row r="81" spans="1:44" x14ac:dyDescent="0.25">
      <c r="A81" t="s">
        <v>8219</v>
      </c>
      <c r="B81">
        <v>10</v>
      </c>
      <c r="D81" t="s">
        <v>8221</v>
      </c>
      <c r="E81">
        <v>0</v>
      </c>
      <c r="AJ81">
        <v>1</v>
      </c>
      <c r="AL81">
        <v>10</v>
      </c>
      <c r="AN81">
        <v>1</v>
      </c>
      <c r="AP81">
        <v>0</v>
      </c>
      <c r="AR81">
        <v>10</v>
      </c>
    </row>
    <row r="82" spans="1:44" x14ac:dyDescent="0.25">
      <c r="A82" t="s">
        <v>8219</v>
      </c>
      <c r="B82">
        <v>10</v>
      </c>
      <c r="D82" t="s">
        <v>8221</v>
      </c>
      <c r="E82">
        <v>0</v>
      </c>
      <c r="AJ82">
        <v>1</v>
      </c>
      <c r="AL82">
        <v>10</v>
      </c>
      <c r="AN82">
        <v>1</v>
      </c>
      <c r="AP82">
        <v>0</v>
      </c>
      <c r="AR82">
        <v>10</v>
      </c>
    </row>
    <row r="83" spans="1:44" x14ac:dyDescent="0.25">
      <c r="A83" t="s">
        <v>8219</v>
      </c>
      <c r="B83">
        <v>10</v>
      </c>
      <c r="D83" t="s">
        <v>8221</v>
      </c>
      <c r="E83">
        <v>0</v>
      </c>
      <c r="AJ83">
        <v>1</v>
      </c>
      <c r="AL83">
        <v>10</v>
      </c>
      <c r="AN83">
        <v>1</v>
      </c>
      <c r="AP83">
        <v>0</v>
      </c>
      <c r="AR83">
        <v>10</v>
      </c>
    </row>
    <row r="84" spans="1:44" x14ac:dyDescent="0.25">
      <c r="A84" t="s">
        <v>8219</v>
      </c>
      <c r="B84">
        <v>10</v>
      </c>
      <c r="D84" t="s">
        <v>8221</v>
      </c>
      <c r="E84">
        <v>0</v>
      </c>
      <c r="AJ84">
        <v>1</v>
      </c>
      <c r="AL84">
        <v>10</v>
      </c>
      <c r="AN84">
        <v>1</v>
      </c>
      <c r="AP84">
        <v>0</v>
      </c>
      <c r="AR84">
        <v>10</v>
      </c>
    </row>
    <row r="85" spans="1:44" x14ac:dyDescent="0.25">
      <c r="A85" t="s">
        <v>8219</v>
      </c>
      <c r="B85">
        <v>11</v>
      </c>
      <c r="D85" t="s">
        <v>8221</v>
      </c>
      <c r="E85">
        <v>0</v>
      </c>
      <c r="AJ85">
        <v>1</v>
      </c>
      <c r="AL85">
        <v>11</v>
      </c>
      <c r="AN85">
        <v>1</v>
      </c>
      <c r="AP85">
        <v>0</v>
      </c>
      <c r="AR85">
        <v>11</v>
      </c>
    </row>
    <row r="86" spans="1:44" x14ac:dyDescent="0.25">
      <c r="A86" t="s">
        <v>8219</v>
      </c>
      <c r="B86">
        <v>11</v>
      </c>
      <c r="D86" t="s">
        <v>8221</v>
      </c>
      <c r="E86">
        <v>0</v>
      </c>
      <c r="AJ86">
        <v>1</v>
      </c>
      <c r="AL86">
        <v>11</v>
      </c>
      <c r="AN86">
        <v>1</v>
      </c>
      <c r="AP86">
        <v>0</v>
      </c>
      <c r="AR86">
        <v>11</v>
      </c>
    </row>
    <row r="87" spans="1:44" x14ac:dyDescent="0.25">
      <c r="A87" t="s">
        <v>8219</v>
      </c>
      <c r="B87">
        <v>11</v>
      </c>
      <c r="D87" t="s">
        <v>8221</v>
      </c>
      <c r="E87">
        <v>0</v>
      </c>
      <c r="AJ87">
        <v>1</v>
      </c>
      <c r="AL87">
        <v>11</v>
      </c>
      <c r="AN87">
        <v>1</v>
      </c>
      <c r="AP87">
        <v>0</v>
      </c>
      <c r="AR87">
        <v>11</v>
      </c>
    </row>
    <row r="88" spans="1:44" x14ac:dyDescent="0.25">
      <c r="A88" t="s">
        <v>8219</v>
      </c>
      <c r="B88">
        <v>11</v>
      </c>
      <c r="D88" t="s">
        <v>8221</v>
      </c>
      <c r="E88">
        <v>0</v>
      </c>
      <c r="AJ88">
        <v>1</v>
      </c>
      <c r="AL88">
        <v>11</v>
      </c>
      <c r="AN88">
        <v>1</v>
      </c>
      <c r="AP88">
        <v>0</v>
      </c>
      <c r="AR88">
        <v>11</v>
      </c>
    </row>
    <row r="89" spans="1:44" x14ac:dyDescent="0.25">
      <c r="A89" t="s">
        <v>8219</v>
      </c>
      <c r="B89">
        <v>11</v>
      </c>
      <c r="D89" t="s">
        <v>8221</v>
      </c>
      <c r="E89">
        <v>0</v>
      </c>
      <c r="AJ89">
        <v>1</v>
      </c>
      <c r="AL89">
        <v>11</v>
      </c>
      <c r="AN89">
        <v>1</v>
      </c>
      <c r="AP89">
        <v>0</v>
      </c>
      <c r="AR89">
        <v>11</v>
      </c>
    </row>
    <row r="90" spans="1:44" x14ac:dyDescent="0.25">
      <c r="A90" t="s">
        <v>8219</v>
      </c>
      <c r="B90">
        <v>11</v>
      </c>
      <c r="D90" t="s">
        <v>8221</v>
      </c>
      <c r="E90">
        <v>0</v>
      </c>
      <c r="AJ90">
        <v>1</v>
      </c>
      <c r="AL90">
        <v>11</v>
      </c>
      <c r="AN90">
        <v>1</v>
      </c>
      <c r="AP90">
        <v>0</v>
      </c>
      <c r="AR90">
        <v>11</v>
      </c>
    </row>
    <row r="91" spans="1:44" x14ac:dyDescent="0.25">
      <c r="A91" t="s">
        <v>8219</v>
      </c>
      <c r="B91">
        <v>11</v>
      </c>
      <c r="D91" t="s">
        <v>8221</v>
      </c>
      <c r="E91">
        <v>0</v>
      </c>
      <c r="AJ91">
        <v>1</v>
      </c>
      <c r="AL91">
        <v>11</v>
      </c>
      <c r="AN91">
        <v>1</v>
      </c>
      <c r="AP91">
        <v>0</v>
      </c>
      <c r="AR91">
        <v>11</v>
      </c>
    </row>
    <row r="92" spans="1:44" x14ac:dyDescent="0.25">
      <c r="A92" t="s">
        <v>8219</v>
      </c>
      <c r="B92">
        <v>11</v>
      </c>
      <c r="D92" t="s">
        <v>8221</v>
      </c>
      <c r="E92">
        <v>0</v>
      </c>
      <c r="AJ92">
        <v>1</v>
      </c>
      <c r="AL92">
        <v>11</v>
      </c>
      <c r="AN92">
        <v>1</v>
      </c>
      <c r="AP92">
        <v>0</v>
      </c>
      <c r="AR92">
        <v>11</v>
      </c>
    </row>
    <row r="93" spans="1:44" x14ac:dyDescent="0.25">
      <c r="A93" t="s">
        <v>8219</v>
      </c>
      <c r="B93">
        <v>11</v>
      </c>
      <c r="D93" t="s">
        <v>8221</v>
      </c>
      <c r="E93">
        <v>0</v>
      </c>
      <c r="AJ93">
        <v>1</v>
      </c>
      <c r="AL93">
        <v>11</v>
      </c>
      <c r="AN93">
        <v>1</v>
      </c>
      <c r="AP93">
        <v>0</v>
      </c>
      <c r="AR93">
        <v>11</v>
      </c>
    </row>
    <row r="94" spans="1:44" x14ac:dyDescent="0.25">
      <c r="A94" t="s">
        <v>8219</v>
      </c>
      <c r="B94">
        <v>11</v>
      </c>
      <c r="D94" t="s">
        <v>8221</v>
      </c>
      <c r="E94">
        <v>0</v>
      </c>
      <c r="AJ94">
        <v>1</v>
      </c>
      <c r="AL94">
        <v>11</v>
      </c>
      <c r="AN94">
        <v>1</v>
      </c>
      <c r="AP94">
        <v>0</v>
      </c>
      <c r="AR94">
        <v>11</v>
      </c>
    </row>
    <row r="95" spans="1:44" x14ac:dyDescent="0.25">
      <c r="A95" t="s">
        <v>8219</v>
      </c>
      <c r="B95">
        <v>11</v>
      </c>
      <c r="D95" t="s">
        <v>8221</v>
      </c>
      <c r="E95">
        <v>0</v>
      </c>
      <c r="AJ95">
        <v>1</v>
      </c>
      <c r="AL95">
        <v>11</v>
      </c>
      <c r="AN95">
        <v>1</v>
      </c>
      <c r="AP95">
        <v>0</v>
      </c>
      <c r="AR95">
        <v>11</v>
      </c>
    </row>
    <row r="96" spans="1:44" x14ac:dyDescent="0.25">
      <c r="A96" t="s">
        <v>8219</v>
      </c>
      <c r="B96">
        <v>11</v>
      </c>
      <c r="D96" t="s">
        <v>8221</v>
      </c>
      <c r="E96">
        <v>0</v>
      </c>
      <c r="AJ96">
        <v>1</v>
      </c>
      <c r="AL96">
        <v>11</v>
      </c>
      <c r="AN96">
        <v>1</v>
      </c>
      <c r="AP96">
        <v>0</v>
      </c>
      <c r="AR96">
        <v>11</v>
      </c>
    </row>
    <row r="97" spans="1:44" x14ac:dyDescent="0.25">
      <c r="A97" t="s">
        <v>8219</v>
      </c>
      <c r="B97">
        <v>11</v>
      </c>
      <c r="D97" t="s">
        <v>8221</v>
      </c>
      <c r="E97">
        <v>0</v>
      </c>
      <c r="AJ97">
        <v>1</v>
      </c>
      <c r="AL97">
        <v>11</v>
      </c>
      <c r="AN97">
        <v>1</v>
      </c>
      <c r="AP97">
        <v>0</v>
      </c>
      <c r="AR97">
        <v>11</v>
      </c>
    </row>
    <row r="98" spans="1:44" x14ac:dyDescent="0.25">
      <c r="A98" t="s">
        <v>8219</v>
      </c>
      <c r="B98">
        <v>11</v>
      </c>
      <c r="D98" t="s">
        <v>8221</v>
      </c>
      <c r="E98">
        <v>0</v>
      </c>
      <c r="AJ98">
        <v>1</v>
      </c>
      <c r="AL98">
        <v>11</v>
      </c>
      <c r="AN98">
        <v>1</v>
      </c>
      <c r="AP98">
        <v>0</v>
      </c>
      <c r="AR98">
        <v>11</v>
      </c>
    </row>
    <row r="99" spans="1:44" x14ac:dyDescent="0.25">
      <c r="A99" t="s">
        <v>8219</v>
      </c>
      <c r="B99">
        <v>11</v>
      </c>
      <c r="D99" t="s">
        <v>8221</v>
      </c>
      <c r="E99">
        <v>0</v>
      </c>
      <c r="AJ99">
        <v>1</v>
      </c>
      <c r="AL99">
        <v>11</v>
      </c>
      <c r="AN99">
        <v>1</v>
      </c>
      <c r="AP99">
        <v>0</v>
      </c>
      <c r="AR99">
        <v>11</v>
      </c>
    </row>
    <row r="100" spans="1:44" x14ac:dyDescent="0.25">
      <c r="A100" t="s">
        <v>8219</v>
      </c>
      <c r="B100">
        <v>12</v>
      </c>
      <c r="D100" t="s">
        <v>8221</v>
      </c>
      <c r="E100">
        <v>0</v>
      </c>
      <c r="AJ100">
        <v>1</v>
      </c>
      <c r="AL100">
        <v>12</v>
      </c>
      <c r="AN100">
        <v>1</v>
      </c>
      <c r="AP100">
        <v>0</v>
      </c>
      <c r="AR100">
        <v>12</v>
      </c>
    </row>
    <row r="101" spans="1:44" x14ac:dyDescent="0.25">
      <c r="A101" t="s">
        <v>8219</v>
      </c>
      <c r="B101">
        <v>12</v>
      </c>
      <c r="D101" t="s">
        <v>8221</v>
      </c>
      <c r="E101">
        <v>0</v>
      </c>
      <c r="AJ101">
        <v>1</v>
      </c>
      <c r="AL101">
        <v>12</v>
      </c>
      <c r="AN101">
        <v>1</v>
      </c>
      <c r="AP101">
        <v>0</v>
      </c>
      <c r="AR101">
        <v>12</v>
      </c>
    </row>
    <row r="102" spans="1:44" x14ac:dyDescent="0.25">
      <c r="A102" t="s">
        <v>8219</v>
      </c>
      <c r="B102">
        <v>12</v>
      </c>
      <c r="D102" t="s">
        <v>8221</v>
      </c>
      <c r="E102">
        <v>0</v>
      </c>
      <c r="AJ102">
        <v>1</v>
      </c>
      <c r="AL102">
        <v>12</v>
      </c>
      <c r="AN102">
        <v>1</v>
      </c>
      <c r="AP102">
        <v>0</v>
      </c>
      <c r="AR102">
        <v>12</v>
      </c>
    </row>
    <row r="103" spans="1:44" x14ac:dyDescent="0.25">
      <c r="A103" t="s">
        <v>8219</v>
      </c>
      <c r="B103">
        <v>12</v>
      </c>
      <c r="D103" t="s">
        <v>8221</v>
      </c>
      <c r="E103">
        <v>0</v>
      </c>
      <c r="AJ103">
        <v>1</v>
      </c>
      <c r="AL103">
        <v>12</v>
      </c>
      <c r="AN103">
        <v>1</v>
      </c>
      <c r="AP103">
        <v>0</v>
      </c>
      <c r="AR103">
        <v>12</v>
      </c>
    </row>
    <row r="104" spans="1:44" x14ac:dyDescent="0.25">
      <c r="A104" t="s">
        <v>8219</v>
      </c>
      <c r="B104">
        <v>12</v>
      </c>
      <c r="D104" t="s">
        <v>8221</v>
      </c>
      <c r="E104">
        <v>0</v>
      </c>
      <c r="AJ104">
        <v>1</v>
      </c>
      <c r="AL104">
        <v>12</v>
      </c>
      <c r="AN104">
        <v>1</v>
      </c>
      <c r="AP104">
        <v>0</v>
      </c>
      <c r="AR104">
        <v>12</v>
      </c>
    </row>
    <row r="105" spans="1:44" x14ac:dyDescent="0.25">
      <c r="A105" t="s">
        <v>8219</v>
      </c>
      <c r="B105">
        <v>12</v>
      </c>
      <c r="D105" t="s">
        <v>8221</v>
      </c>
      <c r="E105">
        <v>0</v>
      </c>
      <c r="AJ105">
        <v>1</v>
      </c>
      <c r="AL105">
        <v>12</v>
      </c>
      <c r="AN105">
        <v>1</v>
      </c>
      <c r="AP105">
        <v>0</v>
      </c>
      <c r="AR105">
        <v>12</v>
      </c>
    </row>
    <row r="106" spans="1:44" x14ac:dyDescent="0.25">
      <c r="A106" t="s">
        <v>8219</v>
      </c>
      <c r="B106">
        <v>12</v>
      </c>
      <c r="D106" t="s">
        <v>8221</v>
      </c>
      <c r="E106">
        <v>0</v>
      </c>
      <c r="AJ106">
        <v>1</v>
      </c>
      <c r="AL106">
        <v>12</v>
      </c>
      <c r="AN106">
        <v>1</v>
      </c>
      <c r="AP106">
        <v>0</v>
      </c>
      <c r="AR106">
        <v>12</v>
      </c>
    </row>
    <row r="107" spans="1:44" x14ac:dyDescent="0.25">
      <c r="A107" t="s">
        <v>8219</v>
      </c>
      <c r="B107">
        <v>12</v>
      </c>
      <c r="D107" t="s">
        <v>8221</v>
      </c>
      <c r="E107">
        <v>0</v>
      </c>
      <c r="AJ107">
        <v>1</v>
      </c>
      <c r="AL107">
        <v>12</v>
      </c>
      <c r="AN107">
        <v>1</v>
      </c>
      <c r="AP107">
        <v>0</v>
      </c>
      <c r="AR107">
        <v>12</v>
      </c>
    </row>
    <row r="108" spans="1:44" x14ac:dyDescent="0.25">
      <c r="A108" t="s">
        <v>8219</v>
      </c>
      <c r="B108">
        <v>12</v>
      </c>
      <c r="D108" t="s">
        <v>8221</v>
      </c>
      <c r="E108">
        <v>0</v>
      </c>
      <c r="AJ108">
        <v>1</v>
      </c>
      <c r="AL108">
        <v>12</v>
      </c>
      <c r="AN108">
        <v>1</v>
      </c>
      <c r="AP108">
        <v>0</v>
      </c>
      <c r="AR108">
        <v>12</v>
      </c>
    </row>
    <row r="109" spans="1:44" x14ac:dyDescent="0.25">
      <c r="A109" t="s">
        <v>8219</v>
      </c>
      <c r="B109">
        <v>12</v>
      </c>
      <c r="D109" t="s">
        <v>8221</v>
      </c>
      <c r="E109">
        <v>0</v>
      </c>
      <c r="AJ109">
        <v>1</v>
      </c>
      <c r="AL109">
        <v>12</v>
      </c>
      <c r="AN109">
        <v>1</v>
      </c>
      <c r="AP109">
        <v>0</v>
      </c>
      <c r="AR109">
        <v>12</v>
      </c>
    </row>
    <row r="110" spans="1:44" x14ac:dyDescent="0.25">
      <c r="A110" t="s">
        <v>8219</v>
      </c>
      <c r="B110">
        <v>12</v>
      </c>
      <c r="D110" t="s">
        <v>8221</v>
      </c>
      <c r="E110">
        <v>0</v>
      </c>
      <c r="AJ110">
        <v>1</v>
      </c>
      <c r="AL110">
        <v>12</v>
      </c>
      <c r="AN110">
        <v>1</v>
      </c>
      <c r="AP110">
        <v>0</v>
      </c>
      <c r="AR110">
        <v>12</v>
      </c>
    </row>
    <row r="111" spans="1:44" x14ac:dyDescent="0.25">
      <c r="A111" t="s">
        <v>8219</v>
      </c>
      <c r="B111">
        <v>13</v>
      </c>
      <c r="D111" t="s">
        <v>8221</v>
      </c>
      <c r="E111">
        <v>0</v>
      </c>
      <c r="AJ111">
        <v>1</v>
      </c>
      <c r="AL111">
        <v>13</v>
      </c>
      <c r="AN111">
        <v>1</v>
      </c>
      <c r="AP111">
        <v>0</v>
      </c>
      <c r="AR111">
        <v>13</v>
      </c>
    </row>
    <row r="112" spans="1:44" x14ac:dyDescent="0.25">
      <c r="A112" t="s">
        <v>8219</v>
      </c>
      <c r="B112">
        <v>13</v>
      </c>
      <c r="D112" t="s">
        <v>8221</v>
      </c>
      <c r="E112">
        <v>0</v>
      </c>
      <c r="AJ112">
        <v>1</v>
      </c>
      <c r="AL112">
        <v>13</v>
      </c>
      <c r="AN112">
        <v>1</v>
      </c>
      <c r="AP112">
        <v>0</v>
      </c>
      <c r="AR112">
        <v>13</v>
      </c>
    </row>
    <row r="113" spans="1:44" x14ac:dyDescent="0.25">
      <c r="A113" t="s">
        <v>8219</v>
      </c>
      <c r="B113">
        <v>13</v>
      </c>
      <c r="D113" t="s">
        <v>8221</v>
      </c>
      <c r="E113">
        <v>0</v>
      </c>
      <c r="AJ113">
        <v>1</v>
      </c>
      <c r="AL113">
        <v>13</v>
      </c>
      <c r="AN113">
        <v>1</v>
      </c>
      <c r="AP113">
        <v>0</v>
      </c>
      <c r="AR113">
        <v>13</v>
      </c>
    </row>
    <row r="114" spans="1:44" x14ac:dyDescent="0.25">
      <c r="A114" t="s">
        <v>8219</v>
      </c>
      <c r="B114">
        <v>13</v>
      </c>
      <c r="D114" t="s">
        <v>8221</v>
      </c>
      <c r="E114">
        <v>0</v>
      </c>
      <c r="AJ114">
        <v>1</v>
      </c>
      <c r="AL114">
        <v>13</v>
      </c>
      <c r="AN114">
        <v>1</v>
      </c>
      <c r="AP114">
        <v>0</v>
      </c>
      <c r="AR114">
        <v>13</v>
      </c>
    </row>
    <row r="115" spans="1:44" x14ac:dyDescent="0.25">
      <c r="A115" t="s">
        <v>8219</v>
      </c>
      <c r="B115">
        <v>13</v>
      </c>
      <c r="D115" t="s">
        <v>8221</v>
      </c>
      <c r="E115">
        <v>0</v>
      </c>
      <c r="AJ115">
        <v>1</v>
      </c>
      <c r="AL115">
        <v>13</v>
      </c>
      <c r="AN115">
        <v>1</v>
      </c>
      <c r="AP115">
        <v>0</v>
      </c>
      <c r="AR115">
        <v>13</v>
      </c>
    </row>
    <row r="116" spans="1:44" x14ac:dyDescent="0.25">
      <c r="A116" t="s">
        <v>8219</v>
      </c>
      <c r="B116">
        <v>13</v>
      </c>
      <c r="D116" t="s">
        <v>8221</v>
      </c>
      <c r="E116">
        <v>0</v>
      </c>
      <c r="AJ116">
        <v>1</v>
      </c>
      <c r="AL116">
        <v>13</v>
      </c>
      <c r="AN116">
        <v>1</v>
      </c>
      <c r="AP116">
        <v>0</v>
      </c>
      <c r="AR116">
        <v>13</v>
      </c>
    </row>
    <row r="117" spans="1:44" x14ac:dyDescent="0.25">
      <c r="A117" t="s">
        <v>8219</v>
      </c>
      <c r="B117">
        <v>13</v>
      </c>
      <c r="D117" t="s">
        <v>8221</v>
      </c>
      <c r="E117">
        <v>0</v>
      </c>
      <c r="AJ117">
        <v>1</v>
      </c>
      <c r="AL117">
        <v>13</v>
      </c>
      <c r="AN117">
        <v>1</v>
      </c>
      <c r="AP117">
        <v>0</v>
      </c>
      <c r="AR117">
        <v>13</v>
      </c>
    </row>
    <row r="118" spans="1:44" x14ac:dyDescent="0.25">
      <c r="A118" t="s">
        <v>8219</v>
      </c>
      <c r="B118">
        <v>13</v>
      </c>
      <c r="D118" t="s">
        <v>8221</v>
      </c>
      <c r="E118">
        <v>0</v>
      </c>
      <c r="AJ118">
        <v>1</v>
      </c>
      <c r="AL118">
        <v>13</v>
      </c>
      <c r="AN118">
        <v>1</v>
      </c>
      <c r="AP118">
        <v>0</v>
      </c>
      <c r="AR118">
        <v>13</v>
      </c>
    </row>
    <row r="119" spans="1:44" x14ac:dyDescent="0.25">
      <c r="A119" t="s">
        <v>8219</v>
      </c>
      <c r="B119">
        <v>13</v>
      </c>
      <c r="D119" t="s">
        <v>8221</v>
      </c>
      <c r="E119">
        <v>0</v>
      </c>
      <c r="AJ119">
        <v>1</v>
      </c>
      <c r="AL119">
        <v>13</v>
      </c>
      <c r="AN119">
        <v>1</v>
      </c>
      <c r="AP119">
        <v>0</v>
      </c>
      <c r="AR119">
        <v>13</v>
      </c>
    </row>
    <row r="120" spans="1:44" x14ac:dyDescent="0.25">
      <c r="A120" t="s">
        <v>8219</v>
      </c>
      <c r="B120">
        <v>13</v>
      </c>
      <c r="D120" t="s">
        <v>8221</v>
      </c>
      <c r="E120">
        <v>0</v>
      </c>
      <c r="AJ120">
        <v>1</v>
      </c>
      <c r="AL120">
        <v>13</v>
      </c>
      <c r="AN120">
        <v>1</v>
      </c>
      <c r="AP120">
        <v>0</v>
      </c>
      <c r="AR120">
        <v>13</v>
      </c>
    </row>
    <row r="121" spans="1:44" x14ac:dyDescent="0.25">
      <c r="A121" t="s">
        <v>8219</v>
      </c>
      <c r="B121">
        <v>13</v>
      </c>
      <c r="D121" t="s">
        <v>8221</v>
      </c>
      <c r="E121">
        <v>0</v>
      </c>
      <c r="AJ121">
        <v>1</v>
      </c>
      <c r="AL121">
        <v>13</v>
      </c>
      <c r="AN121">
        <v>1</v>
      </c>
      <c r="AP121">
        <v>0</v>
      </c>
      <c r="AR121">
        <v>13</v>
      </c>
    </row>
    <row r="122" spans="1:44" x14ac:dyDescent="0.25">
      <c r="A122" t="s">
        <v>8219</v>
      </c>
      <c r="B122">
        <v>13</v>
      </c>
      <c r="D122" t="s">
        <v>8221</v>
      </c>
      <c r="E122">
        <v>0</v>
      </c>
      <c r="AJ122">
        <v>1</v>
      </c>
      <c r="AL122">
        <v>13</v>
      </c>
      <c r="AN122">
        <v>1</v>
      </c>
      <c r="AP122">
        <v>0</v>
      </c>
      <c r="AR122">
        <v>13</v>
      </c>
    </row>
    <row r="123" spans="1:44" x14ac:dyDescent="0.25">
      <c r="A123" t="s">
        <v>8219</v>
      </c>
      <c r="B123">
        <v>13</v>
      </c>
      <c r="D123" t="s">
        <v>8221</v>
      </c>
      <c r="E123">
        <v>0</v>
      </c>
      <c r="AJ123">
        <v>1</v>
      </c>
      <c r="AL123">
        <v>13</v>
      </c>
      <c r="AN123">
        <v>1</v>
      </c>
      <c r="AP123">
        <v>0</v>
      </c>
      <c r="AR123">
        <v>13</v>
      </c>
    </row>
    <row r="124" spans="1:44" x14ac:dyDescent="0.25">
      <c r="A124" t="s">
        <v>8219</v>
      </c>
      <c r="B124">
        <v>13</v>
      </c>
      <c r="D124" t="s">
        <v>8221</v>
      </c>
      <c r="E124">
        <v>0</v>
      </c>
      <c r="AJ124">
        <v>1</v>
      </c>
      <c r="AL124">
        <v>13</v>
      </c>
      <c r="AN124">
        <v>1</v>
      </c>
      <c r="AP124">
        <v>0</v>
      </c>
      <c r="AR124">
        <v>13</v>
      </c>
    </row>
    <row r="125" spans="1:44" x14ac:dyDescent="0.25">
      <c r="A125" t="s">
        <v>8219</v>
      </c>
      <c r="B125">
        <v>13</v>
      </c>
      <c r="D125" t="s">
        <v>8221</v>
      </c>
      <c r="E125">
        <v>0</v>
      </c>
      <c r="AJ125">
        <v>1</v>
      </c>
      <c r="AL125">
        <v>13</v>
      </c>
      <c r="AN125">
        <v>1</v>
      </c>
      <c r="AP125">
        <v>0</v>
      </c>
      <c r="AR125">
        <v>13</v>
      </c>
    </row>
    <row r="126" spans="1:44" x14ac:dyDescent="0.25">
      <c r="A126" t="s">
        <v>8219</v>
      </c>
      <c r="B126">
        <v>13</v>
      </c>
      <c r="D126" t="s">
        <v>8221</v>
      </c>
      <c r="E126">
        <v>0</v>
      </c>
      <c r="AJ126">
        <v>1</v>
      </c>
      <c r="AL126">
        <v>13</v>
      </c>
      <c r="AN126">
        <v>1</v>
      </c>
      <c r="AP126">
        <v>0</v>
      </c>
      <c r="AR126">
        <v>13</v>
      </c>
    </row>
    <row r="127" spans="1:44" x14ac:dyDescent="0.25">
      <c r="A127" t="s">
        <v>8219</v>
      </c>
      <c r="B127">
        <v>13</v>
      </c>
      <c r="D127" t="s">
        <v>8221</v>
      </c>
      <c r="E127">
        <v>0</v>
      </c>
      <c r="AJ127">
        <v>1</v>
      </c>
      <c r="AL127">
        <v>13</v>
      </c>
      <c r="AN127">
        <v>1</v>
      </c>
      <c r="AP127">
        <v>0</v>
      </c>
      <c r="AR127">
        <v>13</v>
      </c>
    </row>
    <row r="128" spans="1:44" x14ac:dyDescent="0.25">
      <c r="A128" t="s">
        <v>8219</v>
      </c>
      <c r="B128">
        <v>13</v>
      </c>
      <c r="D128" t="s">
        <v>8221</v>
      </c>
      <c r="E128">
        <v>0</v>
      </c>
      <c r="AJ128">
        <v>1</v>
      </c>
      <c r="AL128">
        <v>13</v>
      </c>
      <c r="AN128">
        <v>1</v>
      </c>
      <c r="AP128">
        <v>0</v>
      </c>
      <c r="AR128">
        <v>13</v>
      </c>
    </row>
    <row r="129" spans="1:44" x14ac:dyDescent="0.25">
      <c r="A129" t="s">
        <v>8219</v>
      </c>
      <c r="B129">
        <v>13</v>
      </c>
      <c r="D129" t="s">
        <v>8221</v>
      </c>
      <c r="E129">
        <v>0</v>
      </c>
      <c r="AJ129">
        <v>1</v>
      </c>
      <c r="AL129">
        <v>13</v>
      </c>
      <c r="AN129">
        <v>1</v>
      </c>
      <c r="AP129">
        <v>0</v>
      </c>
      <c r="AR129">
        <v>13</v>
      </c>
    </row>
    <row r="130" spans="1:44" x14ac:dyDescent="0.25">
      <c r="A130" t="s">
        <v>8219</v>
      </c>
      <c r="B130">
        <v>13</v>
      </c>
      <c r="D130" t="s">
        <v>8221</v>
      </c>
      <c r="E130">
        <v>0</v>
      </c>
      <c r="AJ130">
        <v>1</v>
      </c>
      <c r="AL130">
        <v>13</v>
      </c>
      <c r="AN130">
        <v>1</v>
      </c>
      <c r="AP130">
        <v>0</v>
      </c>
      <c r="AR130">
        <v>13</v>
      </c>
    </row>
    <row r="131" spans="1:44" x14ac:dyDescent="0.25">
      <c r="A131" t="s">
        <v>8219</v>
      </c>
      <c r="B131">
        <v>13</v>
      </c>
      <c r="D131" t="s">
        <v>8221</v>
      </c>
      <c r="E131">
        <v>0</v>
      </c>
      <c r="AJ131">
        <v>1</v>
      </c>
      <c r="AL131">
        <v>13</v>
      </c>
      <c r="AN131">
        <v>1</v>
      </c>
      <c r="AP131">
        <v>0</v>
      </c>
      <c r="AR131">
        <v>13</v>
      </c>
    </row>
    <row r="132" spans="1:44" x14ac:dyDescent="0.25">
      <c r="A132" t="s">
        <v>8219</v>
      </c>
      <c r="B132">
        <v>13</v>
      </c>
      <c r="D132" t="s">
        <v>8221</v>
      </c>
      <c r="E132">
        <v>0</v>
      </c>
      <c r="AJ132">
        <v>1</v>
      </c>
      <c r="AL132">
        <v>13</v>
      </c>
      <c r="AN132">
        <v>1</v>
      </c>
      <c r="AP132">
        <v>0</v>
      </c>
      <c r="AR132">
        <v>13</v>
      </c>
    </row>
    <row r="133" spans="1:44" x14ac:dyDescent="0.25">
      <c r="A133" t="s">
        <v>8219</v>
      </c>
      <c r="B133">
        <v>13</v>
      </c>
      <c r="D133" t="s">
        <v>8221</v>
      </c>
      <c r="E133">
        <v>0</v>
      </c>
      <c r="AJ133">
        <v>1</v>
      </c>
      <c r="AL133">
        <v>13</v>
      </c>
      <c r="AN133">
        <v>1</v>
      </c>
      <c r="AP133">
        <v>0</v>
      </c>
      <c r="AR133">
        <v>13</v>
      </c>
    </row>
    <row r="134" spans="1:44" x14ac:dyDescent="0.25">
      <c r="A134" t="s">
        <v>8219</v>
      </c>
      <c r="B134">
        <v>14</v>
      </c>
      <c r="D134" t="s">
        <v>8221</v>
      </c>
      <c r="E134">
        <v>0</v>
      </c>
      <c r="AJ134">
        <v>1</v>
      </c>
      <c r="AL134">
        <v>14</v>
      </c>
      <c r="AN134">
        <v>1</v>
      </c>
      <c r="AP134">
        <v>0</v>
      </c>
      <c r="AR134">
        <v>14</v>
      </c>
    </row>
    <row r="135" spans="1:44" x14ac:dyDescent="0.25">
      <c r="A135" t="s">
        <v>8219</v>
      </c>
      <c r="B135">
        <v>14</v>
      </c>
      <c r="D135" t="s">
        <v>8221</v>
      </c>
      <c r="E135">
        <v>0</v>
      </c>
      <c r="AJ135">
        <v>1</v>
      </c>
      <c r="AL135">
        <v>14</v>
      </c>
      <c r="AN135">
        <v>1</v>
      </c>
      <c r="AP135">
        <v>0</v>
      </c>
      <c r="AR135">
        <v>14</v>
      </c>
    </row>
    <row r="136" spans="1:44" x14ac:dyDescent="0.25">
      <c r="A136" t="s">
        <v>8219</v>
      </c>
      <c r="B136">
        <v>14</v>
      </c>
      <c r="D136" t="s">
        <v>8221</v>
      </c>
      <c r="E136">
        <v>0</v>
      </c>
      <c r="AJ136">
        <v>1</v>
      </c>
      <c r="AL136">
        <v>14</v>
      </c>
      <c r="AN136">
        <v>1</v>
      </c>
      <c r="AP136">
        <v>0</v>
      </c>
      <c r="AR136">
        <v>14</v>
      </c>
    </row>
    <row r="137" spans="1:44" x14ac:dyDescent="0.25">
      <c r="A137" t="s">
        <v>8219</v>
      </c>
      <c r="B137">
        <v>14</v>
      </c>
      <c r="D137" t="s">
        <v>8221</v>
      </c>
      <c r="E137">
        <v>0</v>
      </c>
      <c r="AJ137">
        <v>1</v>
      </c>
      <c r="AL137">
        <v>14</v>
      </c>
      <c r="AN137">
        <v>1</v>
      </c>
      <c r="AP137">
        <v>0</v>
      </c>
      <c r="AR137">
        <v>14</v>
      </c>
    </row>
    <row r="138" spans="1:44" x14ac:dyDescent="0.25">
      <c r="A138" t="s">
        <v>8219</v>
      </c>
      <c r="B138">
        <v>14</v>
      </c>
      <c r="D138" t="s">
        <v>8221</v>
      </c>
      <c r="E138">
        <v>0</v>
      </c>
      <c r="AJ138">
        <v>1</v>
      </c>
      <c r="AL138">
        <v>14</v>
      </c>
      <c r="AN138">
        <v>1</v>
      </c>
      <c r="AP138">
        <v>0</v>
      </c>
      <c r="AR138">
        <v>14</v>
      </c>
    </row>
    <row r="139" spans="1:44" x14ac:dyDescent="0.25">
      <c r="A139" t="s">
        <v>8219</v>
      </c>
      <c r="B139">
        <v>14</v>
      </c>
      <c r="D139" t="s">
        <v>8221</v>
      </c>
      <c r="E139">
        <v>0</v>
      </c>
      <c r="AJ139">
        <v>1</v>
      </c>
      <c r="AL139">
        <v>14</v>
      </c>
      <c r="AN139">
        <v>1</v>
      </c>
      <c r="AP139">
        <v>0</v>
      </c>
      <c r="AR139">
        <v>14</v>
      </c>
    </row>
    <row r="140" spans="1:44" x14ac:dyDescent="0.25">
      <c r="A140" t="s">
        <v>8219</v>
      </c>
      <c r="B140">
        <v>14</v>
      </c>
      <c r="D140" t="s">
        <v>8221</v>
      </c>
      <c r="E140">
        <v>0</v>
      </c>
      <c r="AJ140">
        <v>1</v>
      </c>
      <c r="AL140">
        <v>14</v>
      </c>
      <c r="AN140">
        <v>1</v>
      </c>
      <c r="AP140">
        <v>0</v>
      </c>
      <c r="AR140">
        <v>14</v>
      </c>
    </row>
    <row r="141" spans="1:44" x14ac:dyDescent="0.25">
      <c r="A141" t="s">
        <v>8219</v>
      </c>
      <c r="B141">
        <v>14</v>
      </c>
      <c r="D141" t="s">
        <v>8221</v>
      </c>
      <c r="E141">
        <v>0</v>
      </c>
      <c r="AJ141">
        <v>1</v>
      </c>
      <c r="AL141">
        <v>14</v>
      </c>
      <c r="AN141">
        <v>1</v>
      </c>
      <c r="AP141">
        <v>0</v>
      </c>
      <c r="AR141">
        <v>14</v>
      </c>
    </row>
    <row r="142" spans="1:44" x14ac:dyDescent="0.25">
      <c r="A142" t="s">
        <v>8219</v>
      </c>
      <c r="B142">
        <v>14</v>
      </c>
      <c r="D142" t="s">
        <v>8221</v>
      </c>
      <c r="E142">
        <v>0</v>
      </c>
      <c r="AJ142">
        <v>1</v>
      </c>
      <c r="AL142">
        <v>14</v>
      </c>
      <c r="AN142">
        <v>1</v>
      </c>
      <c r="AP142">
        <v>0</v>
      </c>
      <c r="AR142">
        <v>14</v>
      </c>
    </row>
    <row r="143" spans="1:44" x14ac:dyDescent="0.25">
      <c r="A143" t="s">
        <v>8219</v>
      </c>
      <c r="B143">
        <v>14</v>
      </c>
      <c r="D143" t="s">
        <v>8221</v>
      </c>
      <c r="E143">
        <v>0</v>
      </c>
      <c r="AJ143">
        <v>1</v>
      </c>
      <c r="AL143">
        <v>14</v>
      </c>
      <c r="AN143">
        <v>1</v>
      </c>
      <c r="AP143">
        <v>0</v>
      </c>
      <c r="AR143">
        <v>14</v>
      </c>
    </row>
    <row r="144" spans="1:44" x14ac:dyDescent="0.25">
      <c r="A144" t="s">
        <v>8219</v>
      </c>
      <c r="B144">
        <v>14</v>
      </c>
      <c r="D144" t="s">
        <v>8221</v>
      </c>
      <c r="E144">
        <v>0</v>
      </c>
      <c r="AJ144">
        <v>1</v>
      </c>
      <c r="AL144">
        <v>14</v>
      </c>
      <c r="AN144">
        <v>1</v>
      </c>
      <c r="AP144">
        <v>0</v>
      </c>
      <c r="AR144">
        <v>14</v>
      </c>
    </row>
    <row r="145" spans="1:44" x14ac:dyDescent="0.25">
      <c r="A145" t="s">
        <v>8219</v>
      </c>
      <c r="B145">
        <v>14</v>
      </c>
      <c r="D145" t="s">
        <v>8221</v>
      </c>
      <c r="E145">
        <v>0</v>
      </c>
      <c r="AJ145">
        <v>1</v>
      </c>
      <c r="AL145">
        <v>14</v>
      </c>
      <c r="AN145">
        <v>1</v>
      </c>
      <c r="AP145">
        <v>0</v>
      </c>
      <c r="AR145">
        <v>14</v>
      </c>
    </row>
    <row r="146" spans="1:44" x14ac:dyDescent="0.25">
      <c r="A146" t="s">
        <v>8219</v>
      </c>
      <c r="B146">
        <v>14</v>
      </c>
      <c r="D146" t="s">
        <v>8221</v>
      </c>
      <c r="E146">
        <v>0</v>
      </c>
      <c r="AJ146">
        <v>1</v>
      </c>
      <c r="AL146">
        <v>14</v>
      </c>
      <c r="AN146">
        <v>1</v>
      </c>
      <c r="AP146">
        <v>0</v>
      </c>
      <c r="AR146">
        <v>14</v>
      </c>
    </row>
    <row r="147" spans="1:44" x14ac:dyDescent="0.25">
      <c r="A147" t="s">
        <v>8219</v>
      </c>
      <c r="B147">
        <v>14</v>
      </c>
      <c r="D147" t="s">
        <v>8221</v>
      </c>
      <c r="E147">
        <v>0</v>
      </c>
      <c r="AJ147">
        <v>1</v>
      </c>
      <c r="AL147">
        <v>14</v>
      </c>
      <c r="AN147">
        <v>1</v>
      </c>
      <c r="AP147">
        <v>0</v>
      </c>
      <c r="AR147">
        <v>14</v>
      </c>
    </row>
    <row r="148" spans="1:44" x14ac:dyDescent="0.25">
      <c r="A148" t="s">
        <v>8219</v>
      </c>
      <c r="B148">
        <v>14</v>
      </c>
      <c r="D148" t="s">
        <v>8221</v>
      </c>
      <c r="E148">
        <v>0</v>
      </c>
      <c r="AJ148">
        <v>1</v>
      </c>
      <c r="AL148">
        <v>14</v>
      </c>
      <c r="AN148">
        <v>1</v>
      </c>
      <c r="AP148">
        <v>0</v>
      </c>
      <c r="AR148">
        <v>14</v>
      </c>
    </row>
    <row r="149" spans="1:44" x14ac:dyDescent="0.25">
      <c r="A149" t="s">
        <v>8219</v>
      </c>
      <c r="B149">
        <v>14</v>
      </c>
      <c r="D149" t="s">
        <v>8221</v>
      </c>
      <c r="E149">
        <v>0</v>
      </c>
      <c r="AJ149">
        <v>1</v>
      </c>
      <c r="AL149">
        <v>14</v>
      </c>
      <c r="AN149">
        <v>1</v>
      </c>
      <c r="AP149">
        <v>0</v>
      </c>
      <c r="AR149">
        <v>14</v>
      </c>
    </row>
    <row r="150" spans="1:44" x14ac:dyDescent="0.25">
      <c r="A150" t="s">
        <v>8219</v>
      </c>
      <c r="B150">
        <v>14</v>
      </c>
      <c r="D150" t="s">
        <v>8221</v>
      </c>
      <c r="E150">
        <v>0</v>
      </c>
      <c r="AJ150">
        <v>1</v>
      </c>
      <c r="AL150">
        <v>14</v>
      </c>
      <c r="AN150">
        <v>1</v>
      </c>
      <c r="AP150">
        <v>0</v>
      </c>
      <c r="AR150">
        <v>14</v>
      </c>
    </row>
    <row r="151" spans="1:44" x14ac:dyDescent="0.25">
      <c r="A151" t="s">
        <v>8219</v>
      </c>
      <c r="B151">
        <v>14</v>
      </c>
      <c r="D151" t="s">
        <v>8221</v>
      </c>
      <c r="E151">
        <v>0</v>
      </c>
      <c r="AJ151">
        <v>1</v>
      </c>
      <c r="AL151">
        <v>14</v>
      </c>
      <c r="AN151">
        <v>1</v>
      </c>
      <c r="AP151">
        <v>0</v>
      </c>
      <c r="AR151">
        <v>14</v>
      </c>
    </row>
    <row r="152" spans="1:44" x14ac:dyDescent="0.25">
      <c r="A152" t="s">
        <v>8219</v>
      </c>
      <c r="B152">
        <v>14</v>
      </c>
      <c r="D152" t="s">
        <v>8221</v>
      </c>
      <c r="E152">
        <v>0</v>
      </c>
      <c r="AJ152">
        <v>1</v>
      </c>
      <c r="AL152">
        <v>14</v>
      </c>
      <c r="AN152">
        <v>1</v>
      </c>
      <c r="AP152">
        <v>0</v>
      </c>
      <c r="AR152">
        <v>14</v>
      </c>
    </row>
    <row r="153" spans="1:44" x14ac:dyDescent="0.25">
      <c r="A153" t="s">
        <v>8219</v>
      </c>
      <c r="B153">
        <v>14</v>
      </c>
      <c r="D153" t="s">
        <v>8221</v>
      </c>
      <c r="E153">
        <v>0</v>
      </c>
      <c r="AJ153">
        <v>1</v>
      </c>
      <c r="AL153">
        <v>14</v>
      </c>
      <c r="AN153">
        <v>1</v>
      </c>
      <c r="AP153">
        <v>0</v>
      </c>
      <c r="AR153">
        <v>14</v>
      </c>
    </row>
    <row r="154" spans="1:44" x14ac:dyDescent="0.25">
      <c r="A154" t="s">
        <v>8219</v>
      </c>
      <c r="B154">
        <v>14</v>
      </c>
      <c r="D154" t="s">
        <v>8221</v>
      </c>
      <c r="E154">
        <v>0</v>
      </c>
      <c r="AJ154">
        <v>1</v>
      </c>
      <c r="AL154">
        <v>14</v>
      </c>
      <c r="AN154">
        <v>1</v>
      </c>
      <c r="AP154">
        <v>0</v>
      </c>
      <c r="AR154">
        <v>14</v>
      </c>
    </row>
    <row r="155" spans="1:44" x14ac:dyDescent="0.25">
      <c r="A155" t="s">
        <v>8219</v>
      </c>
      <c r="B155">
        <v>14</v>
      </c>
      <c r="D155" t="s">
        <v>8221</v>
      </c>
      <c r="E155">
        <v>0</v>
      </c>
      <c r="AJ155">
        <v>1</v>
      </c>
      <c r="AL155">
        <v>14</v>
      </c>
      <c r="AN155">
        <v>1</v>
      </c>
      <c r="AP155">
        <v>0</v>
      </c>
      <c r="AR155">
        <v>14</v>
      </c>
    </row>
    <row r="156" spans="1:44" x14ac:dyDescent="0.25">
      <c r="A156" t="s">
        <v>8219</v>
      </c>
      <c r="B156">
        <v>14</v>
      </c>
      <c r="D156" t="s">
        <v>8221</v>
      </c>
      <c r="E156">
        <v>0</v>
      </c>
      <c r="AJ156">
        <v>1</v>
      </c>
      <c r="AL156">
        <v>14</v>
      </c>
      <c r="AN156">
        <v>1</v>
      </c>
      <c r="AP156">
        <v>0</v>
      </c>
      <c r="AR156">
        <v>14</v>
      </c>
    </row>
    <row r="157" spans="1:44" x14ac:dyDescent="0.25">
      <c r="A157" t="s">
        <v>8219</v>
      </c>
      <c r="B157">
        <v>14</v>
      </c>
      <c r="D157" t="s">
        <v>8221</v>
      </c>
      <c r="E157">
        <v>0</v>
      </c>
      <c r="AJ157">
        <v>1</v>
      </c>
      <c r="AL157">
        <v>14</v>
      </c>
      <c r="AN157">
        <v>1</v>
      </c>
      <c r="AP157">
        <v>0</v>
      </c>
      <c r="AR157">
        <v>14</v>
      </c>
    </row>
    <row r="158" spans="1:44" x14ac:dyDescent="0.25">
      <c r="A158" t="s">
        <v>8219</v>
      </c>
      <c r="B158">
        <v>14</v>
      </c>
      <c r="D158" t="s">
        <v>8221</v>
      </c>
      <c r="E158">
        <v>0</v>
      </c>
      <c r="AJ158">
        <v>1</v>
      </c>
      <c r="AL158">
        <v>14</v>
      </c>
      <c r="AN158">
        <v>1</v>
      </c>
      <c r="AP158">
        <v>0</v>
      </c>
      <c r="AR158">
        <v>14</v>
      </c>
    </row>
    <row r="159" spans="1:44" x14ac:dyDescent="0.25">
      <c r="A159" t="s">
        <v>8219</v>
      </c>
      <c r="B159">
        <v>14</v>
      </c>
      <c r="D159" t="s">
        <v>8221</v>
      </c>
      <c r="E159">
        <v>0</v>
      </c>
      <c r="AJ159">
        <v>1</v>
      </c>
      <c r="AL159">
        <v>14</v>
      </c>
      <c r="AN159">
        <v>1</v>
      </c>
      <c r="AP159">
        <v>0</v>
      </c>
      <c r="AR159">
        <v>14</v>
      </c>
    </row>
    <row r="160" spans="1:44" x14ac:dyDescent="0.25">
      <c r="A160" t="s">
        <v>8219</v>
      </c>
      <c r="B160">
        <v>14</v>
      </c>
      <c r="D160" t="s">
        <v>8221</v>
      </c>
      <c r="E160">
        <v>0</v>
      </c>
      <c r="AJ160">
        <v>1</v>
      </c>
      <c r="AL160">
        <v>14</v>
      </c>
      <c r="AN160">
        <v>1</v>
      </c>
      <c r="AP160">
        <v>0</v>
      </c>
      <c r="AR160">
        <v>14</v>
      </c>
    </row>
    <row r="161" spans="1:44" x14ac:dyDescent="0.25">
      <c r="A161" t="s">
        <v>8219</v>
      </c>
      <c r="B161">
        <v>14</v>
      </c>
      <c r="D161" t="s">
        <v>8221</v>
      </c>
      <c r="E161">
        <v>0</v>
      </c>
      <c r="AJ161">
        <v>1</v>
      </c>
      <c r="AL161">
        <v>14</v>
      </c>
      <c r="AN161">
        <v>1</v>
      </c>
      <c r="AP161">
        <v>0</v>
      </c>
      <c r="AR161">
        <v>14</v>
      </c>
    </row>
    <row r="162" spans="1:44" x14ac:dyDescent="0.25">
      <c r="A162" t="s">
        <v>8219</v>
      </c>
      <c r="B162">
        <v>14</v>
      </c>
      <c r="D162" t="s">
        <v>8221</v>
      </c>
      <c r="E162">
        <v>0</v>
      </c>
      <c r="AJ162">
        <v>1</v>
      </c>
      <c r="AL162">
        <v>14</v>
      </c>
      <c r="AN162">
        <v>1</v>
      </c>
      <c r="AP162">
        <v>0</v>
      </c>
      <c r="AR162">
        <v>14</v>
      </c>
    </row>
    <row r="163" spans="1:44" x14ac:dyDescent="0.25">
      <c r="A163" t="s">
        <v>8219</v>
      </c>
      <c r="B163">
        <v>14</v>
      </c>
      <c r="D163" t="s">
        <v>8221</v>
      </c>
      <c r="E163">
        <v>0</v>
      </c>
      <c r="AJ163">
        <v>1</v>
      </c>
      <c r="AL163">
        <v>14</v>
      </c>
      <c r="AN163">
        <v>1</v>
      </c>
      <c r="AP163">
        <v>0</v>
      </c>
      <c r="AR163">
        <v>14</v>
      </c>
    </row>
    <row r="164" spans="1:44" x14ac:dyDescent="0.25">
      <c r="A164" t="s">
        <v>8219</v>
      </c>
      <c r="B164">
        <v>14</v>
      </c>
      <c r="D164" t="s">
        <v>8221</v>
      </c>
      <c r="E164">
        <v>0</v>
      </c>
      <c r="AJ164">
        <v>1</v>
      </c>
      <c r="AL164">
        <v>14</v>
      </c>
      <c r="AN164">
        <v>1</v>
      </c>
      <c r="AP164">
        <v>0</v>
      </c>
      <c r="AR164">
        <v>14</v>
      </c>
    </row>
    <row r="165" spans="1:44" x14ac:dyDescent="0.25">
      <c r="A165" t="s">
        <v>8219</v>
      </c>
      <c r="B165">
        <v>15</v>
      </c>
      <c r="D165" t="s">
        <v>8221</v>
      </c>
      <c r="E165">
        <v>0</v>
      </c>
      <c r="AJ165">
        <v>1</v>
      </c>
      <c r="AL165">
        <v>15</v>
      </c>
      <c r="AN165">
        <v>1</v>
      </c>
      <c r="AP165">
        <v>0</v>
      </c>
      <c r="AR165">
        <v>15</v>
      </c>
    </row>
    <row r="166" spans="1:44" x14ac:dyDescent="0.25">
      <c r="A166" t="s">
        <v>8219</v>
      </c>
      <c r="B166">
        <v>15</v>
      </c>
      <c r="D166" t="s">
        <v>8221</v>
      </c>
      <c r="E166">
        <v>0</v>
      </c>
      <c r="AJ166">
        <v>1</v>
      </c>
      <c r="AL166">
        <v>15</v>
      </c>
      <c r="AN166">
        <v>1</v>
      </c>
      <c r="AP166">
        <v>0</v>
      </c>
      <c r="AR166">
        <v>15</v>
      </c>
    </row>
    <row r="167" spans="1:44" x14ac:dyDescent="0.25">
      <c r="A167" t="s">
        <v>8219</v>
      </c>
      <c r="B167">
        <v>15</v>
      </c>
      <c r="D167" t="s">
        <v>8221</v>
      </c>
      <c r="E167">
        <v>0</v>
      </c>
      <c r="AJ167">
        <v>1</v>
      </c>
      <c r="AL167">
        <v>15</v>
      </c>
      <c r="AN167">
        <v>1</v>
      </c>
      <c r="AP167">
        <v>0</v>
      </c>
      <c r="AR167">
        <v>15</v>
      </c>
    </row>
    <row r="168" spans="1:44" x14ac:dyDescent="0.25">
      <c r="A168" t="s">
        <v>8219</v>
      </c>
      <c r="B168">
        <v>15</v>
      </c>
      <c r="D168" t="s">
        <v>8221</v>
      </c>
      <c r="E168">
        <v>0</v>
      </c>
      <c r="AJ168">
        <v>1</v>
      </c>
      <c r="AL168">
        <v>15</v>
      </c>
      <c r="AN168">
        <v>1</v>
      </c>
      <c r="AP168">
        <v>0</v>
      </c>
      <c r="AR168">
        <v>15</v>
      </c>
    </row>
    <row r="169" spans="1:44" x14ac:dyDescent="0.25">
      <c r="A169" t="s">
        <v>8219</v>
      </c>
      <c r="B169">
        <v>15</v>
      </c>
      <c r="D169" t="s">
        <v>8221</v>
      </c>
      <c r="E169">
        <v>0</v>
      </c>
      <c r="AJ169">
        <v>1</v>
      </c>
      <c r="AL169">
        <v>15</v>
      </c>
      <c r="AN169">
        <v>1</v>
      </c>
      <c r="AP169">
        <v>0</v>
      </c>
      <c r="AR169">
        <v>15</v>
      </c>
    </row>
    <row r="170" spans="1:44" x14ac:dyDescent="0.25">
      <c r="A170" t="s">
        <v>8219</v>
      </c>
      <c r="B170">
        <v>15</v>
      </c>
      <c r="D170" t="s">
        <v>8221</v>
      </c>
      <c r="E170">
        <v>0</v>
      </c>
      <c r="AJ170">
        <v>1</v>
      </c>
      <c r="AL170">
        <v>15</v>
      </c>
      <c r="AN170">
        <v>1</v>
      </c>
      <c r="AP170">
        <v>0</v>
      </c>
      <c r="AR170">
        <v>15</v>
      </c>
    </row>
    <row r="171" spans="1:44" x14ac:dyDescent="0.25">
      <c r="A171" t="s">
        <v>8219</v>
      </c>
      <c r="B171">
        <v>15</v>
      </c>
      <c r="D171" t="s">
        <v>8221</v>
      </c>
      <c r="E171">
        <v>0</v>
      </c>
      <c r="AJ171">
        <v>1</v>
      </c>
      <c r="AL171">
        <v>15</v>
      </c>
      <c r="AN171">
        <v>1</v>
      </c>
      <c r="AP171">
        <v>0</v>
      </c>
      <c r="AR171">
        <v>15</v>
      </c>
    </row>
    <row r="172" spans="1:44" x14ac:dyDescent="0.25">
      <c r="A172" t="s">
        <v>8219</v>
      </c>
      <c r="B172">
        <v>15</v>
      </c>
      <c r="D172" t="s">
        <v>8221</v>
      </c>
      <c r="E172">
        <v>0</v>
      </c>
      <c r="AJ172">
        <v>1</v>
      </c>
      <c r="AL172">
        <v>15</v>
      </c>
      <c r="AN172">
        <v>1</v>
      </c>
      <c r="AP172">
        <v>0</v>
      </c>
      <c r="AR172">
        <v>15</v>
      </c>
    </row>
    <row r="173" spans="1:44" x14ac:dyDescent="0.25">
      <c r="A173" t="s">
        <v>8219</v>
      </c>
      <c r="B173">
        <v>15</v>
      </c>
      <c r="D173" t="s">
        <v>8221</v>
      </c>
      <c r="E173">
        <v>0</v>
      </c>
      <c r="AJ173">
        <v>1</v>
      </c>
      <c r="AL173">
        <v>15</v>
      </c>
      <c r="AN173">
        <v>1</v>
      </c>
      <c r="AP173">
        <v>0</v>
      </c>
      <c r="AR173">
        <v>15</v>
      </c>
    </row>
    <row r="174" spans="1:44" x14ac:dyDescent="0.25">
      <c r="A174" t="s">
        <v>8219</v>
      </c>
      <c r="B174">
        <v>15</v>
      </c>
      <c r="D174" t="s">
        <v>8221</v>
      </c>
      <c r="E174">
        <v>0</v>
      </c>
      <c r="AJ174">
        <v>1</v>
      </c>
      <c r="AL174">
        <v>15</v>
      </c>
      <c r="AN174">
        <v>1</v>
      </c>
      <c r="AP174">
        <v>0</v>
      </c>
      <c r="AR174">
        <v>15</v>
      </c>
    </row>
    <row r="175" spans="1:44" x14ac:dyDescent="0.25">
      <c r="A175" t="s">
        <v>8219</v>
      </c>
      <c r="B175">
        <v>15</v>
      </c>
      <c r="D175" t="s">
        <v>8221</v>
      </c>
      <c r="E175">
        <v>0</v>
      </c>
      <c r="AJ175">
        <v>1</v>
      </c>
      <c r="AL175">
        <v>15</v>
      </c>
      <c r="AN175">
        <v>1</v>
      </c>
      <c r="AP175">
        <v>0</v>
      </c>
      <c r="AR175">
        <v>15</v>
      </c>
    </row>
    <row r="176" spans="1:44" x14ac:dyDescent="0.25">
      <c r="A176" t="s">
        <v>8219</v>
      </c>
      <c r="B176">
        <v>15</v>
      </c>
      <c r="D176" t="s">
        <v>8221</v>
      </c>
      <c r="E176">
        <v>0</v>
      </c>
      <c r="AJ176">
        <v>1</v>
      </c>
      <c r="AL176">
        <v>15</v>
      </c>
      <c r="AN176">
        <v>1</v>
      </c>
      <c r="AP176">
        <v>0</v>
      </c>
      <c r="AR176">
        <v>15</v>
      </c>
    </row>
    <row r="177" spans="1:44" x14ac:dyDescent="0.25">
      <c r="A177" t="s">
        <v>8219</v>
      </c>
      <c r="B177">
        <v>15</v>
      </c>
      <c r="D177" t="s">
        <v>8221</v>
      </c>
      <c r="E177">
        <v>0</v>
      </c>
      <c r="AJ177">
        <v>1</v>
      </c>
      <c r="AL177">
        <v>15</v>
      </c>
      <c r="AN177">
        <v>1</v>
      </c>
      <c r="AP177">
        <v>0</v>
      </c>
      <c r="AR177">
        <v>15</v>
      </c>
    </row>
    <row r="178" spans="1:44" x14ac:dyDescent="0.25">
      <c r="A178" t="s">
        <v>8219</v>
      </c>
      <c r="B178">
        <v>15</v>
      </c>
      <c r="D178" t="s">
        <v>8221</v>
      </c>
      <c r="E178">
        <v>0</v>
      </c>
      <c r="AJ178">
        <v>1</v>
      </c>
      <c r="AL178">
        <v>15</v>
      </c>
      <c r="AN178">
        <v>1</v>
      </c>
      <c r="AP178">
        <v>0</v>
      </c>
      <c r="AR178">
        <v>15</v>
      </c>
    </row>
    <row r="179" spans="1:44" x14ac:dyDescent="0.25">
      <c r="A179" t="s">
        <v>8219</v>
      </c>
      <c r="B179">
        <v>15</v>
      </c>
      <c r="D179" t="s">
        <v>8221</v>
      </c>
      <c r="E179">
        <v>0</v>
      </c>
      <c r="AJ179">
        <v>1</v>
      </c>
      <c r="AL179">
        <v>15</v>
      </c>
      <c r="AN179">
        <v>1</v>
      </c>
      <c r="AP179">
        <v>0</v>
      </c>
      <c r="AR179">
        <v>15</v>
      </c>
    </row>
    <row r="180" spans="1:44" x14ac:dyDescent="0.25">
      <c r="A180" t="s">
        <v>8219</v>
      </c>
      <c r="B180">
        <v>15</v>
      </c>
      <c r="D180" t="s">
        <v>8221</v>
      </c>
      <c r="E180">
        <v>0</v>
      </c>
      <c r="AJ180">
        <v>1</v>
      </c>
      <c r="AL180">
        <v>15</v>
      </c>
      <c r="AN180">
        <v>1</v>
      </c>
      <c r="AP180">
        <v>0</v>
      </c>
      <c r="AR180">
        <v>15</v>
      </c>
    </row>
    <row r="181" spans="1:44" x14ac:dyDescent="0.25">
      <c r="A181" t="s">
        <v>8219</v>
      </c>
      <c r="B181">
        <v>15</v>
      </c>
      <c r="D181" t="s">
        <v>8221</v>
      </c>
      <c r="E181">
        <v>0</v>
      </c>
      <c r="AJ181">
        <v>1</v>
      </c>
      <c r="AL181">
        <v>15</v>
      </c>
      <c r="AN181">
        <v>1</v>
      </c>
      <c r="AP181">
        <v>0</v>
      </c>
      <c r="AR181">
        <v>15</v>
      </c>
    </row>
    <row r="182" spans="1:44" x14ac:dyDescent="0.25">
      <c r="A182" t="s">
        <v>8219</v>
      </c>
      <c r="B182">
        <v>15</v>
      </c>
      <c r="D182" t="s">
        <v>8221</v>
      </c>
      <c r="E182">
        <v>0</v>
      </c>
      <c r="AJ182">
        <v>1</v>
      </c>
      <c r="AL182">
        <v>15</v>
      </c>
      <c r="AN182">
        <v>1</v>
      </c>
      <c r="AP182">
        <v>0</v>
      </c>
      <c r="AR182">
        <v>15</v>
      </c>
    </row>
    <row r="183" spans="1:44" x14ac:dyDescent="0.25">
      <c r="A183" t="s">
        <v>8219</v>
      </c>
      <c r="B183">
        <v>15</v>
      </c>
      <c r="D183" t="s">
        <v>8221</v>
      </c>
      <c r="E183">
        <v>0</v>
      </c>
      <c r="AJ183">
        <v>1</v>
      </c>
      <c r="AL183">
        <v>15</v>
      </c>
      <c r="AN183">
        <v>1</v>
      </c>
      <c r="AP183">
        <v>0</v>
      </c>
      <c r="AR183">
        <v>15</v>
      </c>
    </row>
    <row r="184" spans="1:44" x14ac:dyDescent="0.25">
      <c r="A184" t="s">
        <v>8219</v>
      </c>
      <c r="B184">
        <v>15</v>
      </c>
      <c r="D184" t="s">
        <v>8221</v>
      </c>
      <c r="E184">
        <v>0</v>
      </c>
      <c r="AJ184">
        <v>1</v>
      </c>
      <c r="AL184">
        <v>15</v>
      </c>
      <c r="AN184">
        <v>1</v>
      </c>
      <c r="AP184">
        <v>0</v>
      </c>
      <c r="AR184">
        <v>15</v>
      </c>
    </row>
    <row r="185" spans="1:44" x14ac:dyDescent="0.25">
      <c r="A185" t="s">
        <v>8219</v>
      </c>
      <c r="B185">
        <v>15</v>
      </c>
      <c r="D185" t="s">
        <v>8221</v>
      </c>
      <c r="E185">
        <v>0</v>
      </c>
      <c r="AJ185">
        <v>1</v>
      </c>
      <c r="AL185">
        <v>15</v>
      </c>
      <c r="AN185">
        <v>1</v>
      </c>
      <c r="AP185">
        <v>0</v>
      </c>
      <c r="AR185">
        <v>15</v>
      </c>
    </row>
    <row r="186" spans="1:44" x14ac:dyDescent="0.25">
      <c r="A186" t="s">
        <v>8219</v>
      </c>
      <c r="B186">
        <v>15</v>
      </c>
      <c r="D186" t="s">
        <v>8221</v>
      </c>
      <c r="E186">
        <v>0</v>
      </c>
      <c r="AJ186">
        <v>1</v>
      </c>
      <c r="AL186">
        <v>15</v>
      </c>
      <c r="AN186">
        <v>1</v>
      </c>
      <c r="AP186">
        <v>0</v>
      </c>
      <c r="AR186">
        <v>15</v>
      </c>
    </row>
    <row r="187" spans="1:44" x14ac:dyDescent="0.25">
      <c r="A187" t="s">
        <v>8219</v>
      </c>
      <c r="B187">
        <v>15</v>
      </c>
      <c r="D187" t="s">
        <v>8221</v>
      </c>
      <c r="E187">
        <v>0</v>
      </c>
      <c r="AJ187">
        <v>1</v>
      </c>
      <c r="AL187">
        <v>15</v>
      </c>
      <c r="AN187">
        <v>1</v>
      </c>
      <c r="AP187">
        <v>0</v>
      </c>
      <c r="AR187">
        <v>15</v>
      </c>
    </row>
    <row r="188" spans="1:44" x14ac:dyDescent="0.25">
      <c r="A188" t="s">
        <v>8219</v>
      </c>
      <c r="B188">
        <v>15</v>
      </c>
      <c r="D188" t="s">
        <v>8221</v>
      </c>
      <c r="E188">
        <v>0</v>
      </c>
      <c r="AJ188">
        <v>1</v>
      </c>
      <c r="AL188">
        <v>15</v>
      </c>
      <c r="AN188">
        <v>1</v>
      </c>
      <c r="AP188">
        <v>0</v>
      </c>
      <c r="AR188">
        <v>15</v>
      </c>
    </row>
    <row r="189" spans="1:44" x14ac:dyDescent="0.25">
      <c r="A189" t="s">
        <v>8219</v>
      </c>
      <c r="B189">
        <v>15</v>
      </c>
      <c r="D189" t="s">
        <v>8221</v>
      </c>
      <c r="E189">
        <v>0</v>
      </c>
      <c r="AJ189">
        <v>1</v>
      </c>
      <c r="AL189">
        <v>15</v>
      </c>
      <c r="AN189">
        <v>1</v>
      </c>
      <c r="AP189">
        <v>0</v>
      </c>
      <c r="AR189">
        <v>15</v>
      </c>
    </row>
    <row r="190" spans="1:44" x14ac:dyDescent="0.25">
      <c r="A190" t="s">
        <v>8219</v>
      </c>
      <c r="B190">
        <v>15</v>
      </c>
      <c r="D190" t="s">
        <v>8221</v>
      </c>
      <c r="E190">
        <v>0</v>
      </c>
      <c r="AJ190">
        <v>1</v>
      </c>
      <c r="AL190">
        <v>15</v>
      </c>
      <c r="AN190">
        <v>1</v>
      </c>
      <c r="AP190">
        <v>0</v>
      </c>
      <c r="AR190">
        <v>15</v>
      </c>
    </row>
    <row r="191" spans="1:44" x14ac:dyDescent="0.25">
      <c r="A191" t="s">
        <v>8219</v>
      </c>
      <c r="B191">
        <v>16</v>
      </c>
      <c r="D191" t="s">
        <v>8221</v>
      </c>
      <c r="E191">
        <v>0</v>
      </c>
      <c r="AJ191">
        <v>1</v>
      </c>
      <c r="AL191">
        <v>16</v>
      </c>
      <c r="AN191">
        <v>1</v>
      </c>
      <c r="AP191">
        <v>0</v>
      </c>
      <c r="AR191">
        <v>16</v>
      </c>
    </row>
    <row r="192" spans="1:44" x14ac:dyDescent="0.25">
      <c r="A192" t="s">
        <v>8219</v>
      </c>
      <c r="B192">
        <v>16</v>
      </c>
      <c r="D192" t="s">
        <v>8221</v>
      </c>
      <c r="E192">
        <v>0</v>
      </c>
      <c r="AJ192">
        <v>1</v>
      </c>
      <c r="AL192">
        <v>16</v>
      </c>
      <c r="AN192">
        <v>1</v>
      </c>
      <c r="AP192">
        <v>0</v>
      </c>
      <c r="AR192">
        <v>16</v>
      </c>
    </row>
    <row r="193" spans="1:44" x14ac:dyDescent="0.25">
      <c r="A193" t="s">
        <v>8219</v>
      </c>
      <c r="B193">
        <v>16</v>
      </c>
      <c r="D193" t="s">
        <v>8221</v>
      </c>
      <c r="E193">
        <v>0</v>
      </c>
      <c r="AJ193">
        <v>1</v>
      </c>
      <c r="AL193">
        <v>16</v>
      </c>
      <c r="AN193">
        <v>1</v>
      </c>
      <c r="AP193">
        <v>0</v>
      </c>
      <c r="AR193">
        <v>16</v>
      </c>
    </row>
    <row r="194" spans="1:44" x14ac:dyDescent="0.25">
      <c r="A194" t="s">
        <v>8219</v>
      </c>
      <c r="B194">
        <v>16</v>
      </c>
      <c r="D194" t="s">
        <v>8221</v>
      </c>
      <c r="E194">
        <v>0</v>
      </c>
      <c r="AJ194">
        <v>1</v>
      </c>
      <c r="AL194">
        <v>16</v>
      </c>
      <c r="AN194">
        <v>1</v>
      </c>
      <c r="AP194">
        <v>0</v>
      </c>
      <c r="AR194">
        <v>16</v>
      </c>
    </row>
    <row r="195" spans="1:44" x14ac:dyDescent="0.25">
      <c r="A195" t="s">
        <v>8219</v>
      </c>
      <c r="B195">
        <v>16</v>
      </c>
      <c r="D195" t="s">
        <v>8221</v>
      </c>
      <c r="E195">
        <v>0</v>
      </c>
      <c r="AJ195">
        <v>1</v>
      </c>
      <c r="AL195">
        <v>16</v>
      </c>
      <c r="AN195">
        <v>1</v>
      </c>
      <c r="AP195">
        <v>0</v>
      </c>
      <c r="AR195">
        <v>16</v>
      </c>
    </row>
    <row r="196" spans="1:44" x14ac:dyDescent="0.25">
      <c r="A196" t="s">
        <v>8219</v>
      </c>
      <c r="B196">
        <v>16</v>
      </c>
      <c r="D196" t="s">
        <v>8221</v>
      </c>
      <c r="E196">
        <v>0</v>
      </c>
      <c r="AJ196">
        <v>1</v>
      </c>
      <c r="AL196">
        <v>16</v>
      </c>
      <c r="AN196">
        <v>1</v>
      </c>
      <c r="AP196">
        <v>0</v>
      </c>
      <c r="AR196">
        <v>16</v>
      </c>
    </row>
    <row r="197" spans="1:44" x14ac:dyDescent="0.25">
      <c r="A197" t="s">
        <v>8219</v>
      </c>
      <c r="B197">
        <v>16</v>
      </c>
      <c r="D197" t="s">
        <v>8221</v>
      </c>
      <c r="E197">
        <v>0</v>
      </c>
      <c r="AJ197">
        <v>1</v>
      </c>
      <c r="AL197">
        <v>16</v>
      </c>
      <c r="AN197">
        <v>1</v>
      </c>
      <c r="AP197">
        <v>0</v>
      </c>
      <c r="AR197">
        <v>16</v>
      </c>
    </row>
    <row r="198" spans="1:44" x14ac:dyDescent="0.25">
      <c r="A198" t="s">
        <v>8219</v>
      </c>
      <c r="B198">
        <v>16</v>
      </c>
      <c r="D198" t="s">
        <v>8221</v>
      </c>
      <c r="E198">
        <v>0</v>
      </c>
      <c r="AJ198">
        <v>1</v>
      </c>
      <c r="AL198">
        <v>16</v>
      </c>
      <c r="AN198">
        <v>1</v>
      </c>
      <c r="AP198">
        <v>0</v>
      </c>
      <c r="AR198">
        <v>16</v>
      </c>
    </row>
    <row r="199" spans="1:44" x14ac:dyDescent="0.25">
      <c r="A199" t="s">
        <v>8219</v>
      </c>
      <c r="B199">
        <v>16</v>
      </c>
      <c r="D199" t="s">
        <v>8221</v>
      </c>
      <c r="E199">
        <v>0</v>
      </c>
      <c r="AJ199">
        <v>1</v>
      </c>
      <c r="AL199">
        <v>16</v>
      </c>
      <c r="AN199">
        <v>1</v>
      </c>
      <c r="AP199">
        <v>0</v>
      </c>
      <c r="AR199">
        <v>16</v>
      </c>
    </row>
    <row r="200" spans="1:44" x14ac:dyDescent="0.25">
      <c r="A200" t="s">
        <v>8219</v>
      </c>
      <c r="B200">
        <v>16</v>
      </c>
      <c r="D200" t="s">
        <v>8221</v>
      </c>
      <c r="E200">
        <v>0</v>
      </c>
      <c r="AJ200">
        <v>1</v>
      </c>
      <c r="AL200">
        <v>16</v>
      </c>
      <c r="AN200">
        <v>1</v>
      </c>
      <c r="AP200">
        <v>0</v>
      </c>
      <c r="AR200">
        <v>16</v>
      </c>
    </row>
    <row r="201" spans="1:44" x14ac:dyDescent="0.25">
      <c r="A201" t="s">
        <v>8219</v>
      </c>
      <c r="B201">
        <v>16</v>
      </c>
      <c r="D201" t="s">
        <v>8221</v>
      </c>
      <c r="E201">
        <v>0</v>
      </c>
      <c r="AJ201">
        <v>1</v>
      </c>
      <c r="AL201">
        <v>16</v>
      </c>
      <c r="AN201">
        <v>1</v>
      </c>
      <c r="AP201">
        <v>0</v>
      </c>
      <c r="AR201">
        <v>16</v>
      </c>
    </row>
    <row r="202" spans="1:44" x14ac:dyDescent="0.25">
      <c r="A202" t="s">
        <v>8219</v>
      </c>
      <c r="B202">
        <v>16</v>
      </c>
      <c r="D202" t="s">
        <v>8221</v>
      </c>
      <c r="E202">
        <v>0</v>
      </c>
      <c r="AJ202">
        <v>1</v>
      </c>
      <c r="AL202">
        <v>16</v>
      </c>
      <c r="AN202">
        <v>1</v>
      </c>
      <c r="AP202">
        <v>0</v>
      </c>
      <c r="AR202">
        <v>16</v>
      </c>
    </row>
    <row r="203" spans="1:44" x14ac:dyDescent="0.25">
      <c r="A203" t="s">
        <v>8219</v>
      </c>
      <c r="B203">
        <v>16</v>
      </c>
      <c r="D203" t="s">
        <v>8221</v>
      </c>
      <c r="E203">
        <v>0</v>
      </c>
      <c r="AJ203">
        <v>1</v>
      </c>
      <c r="AL203">
        <v>16</v>
      </c>
      <c r="AN203">
        <v>1</v>
      </c>
      <c r="AP203">
        <v>0</v>
      </c>
      <c r="AR203">
        <v>16</v>
      </c>
    </row>
    <row r="204" spans="1:44" x14ac:dyDescent="0.25">
      <c r="A204" t="s">
        <v>8219</v>
      </c>
      <c r="B204">
        <v>17</v>
      </c>
      <c r="D204" t="s">
        <v>8221</v>
      </c>
      <c r="E204">
        <v>0</v>
      </c>
      <c r="AJ204">
        <v>1</v>
      </c>
      <c r="AL204">
        <v>17</v>
      </c>
      <c r="AN204">
        <v>1</v>
      </c>
      <c r="AP204">
        <v>0</v>
      </c>
      <c r="AR204">
        <v>17</v>
      </c>
    </row>
    <row r="205" spans="1:44" x14ac:dyDescent="0.25">
      <c r="A205" t="s">
        <v>8219</v>
      </c>
      <c r="B205">
        <v>17</v>
      </c>
      <c r="D205" t="s">
        <v>8221</v>
      </c>
      <c r="E205">
        <v>0</v>
      </c>
      <c r="AJ205">
        <v>1</v>
      </c>
      <c r="AL205">
        <v>17</v>
      </c>
      <c r="AN205">
        <v>1</v>
      </c>
      <c r="AP205">
        <v>0</v>
      </c>
      <c r="AR205">
        <v>17</v>
      </c>
    </row>
    <row r="206" spans="1:44" x14ac:dyDescent="0.25">
      <c r="A206" t="s">
        <v>8219</v>
      </c>
      <c r="B206">
        <v>17</v>
      </c>
      <c r="D206" t="s">
        <v>8221</v>
      </c>
      <c r="E206">
        <v>0</v>
      </c>
      <c r="AJ206">
        <v>1</v>
      </c>
      <c r="AL206">
        <v>17</v>
      </c>
      <c r="AN206">
        <v>1</v>
      </c>
      <c r="AP206">
        <v>0</v>
      </c>
      <c r="AR206">
        <v>17</v>
      </c>
    </row>
    <row r="207" spans="1:44" x14ac:dyDescent="0.25">
      <c r="A207" t="s">
        <v>8219</v>
      </c>
      <c r="B207">
        <v>17</v>
      </c>
      <c r="D207" t="s">
        <v>8221</v>
      </c>
      <c r="E207">
        <v>0</v>
      </c>
      <c r="AJ207">
        <v>2</v>
      </c>
      <c r="AL207">
        <v>17</v>
      </c>
      <c r="AN207">
        <v>2</v>
      </c>
      <c r="AP207">
        <v>0</v>
      </c>
      <c r="AR207">
        <v>17</v>
      </c>
    </row>
    <row r="208" spans="1:44" x14ac:dyDescent="0.25">
      <c r="A208" t="s">
        <v>8219</v>
      </c>
      <c r="B208">
        <v>17</v>
      </c>
      <c r="D208" t="s">
        <v>8221</v>
      </c>
      <c r="E208">
        <v>0</v>
      </c>
      <c r="AJ208">
        <v>2</v>
      </c>
      <c r="AL208">
        <v>17</v>
      </c>
      <c r="AN208">
        <v>2</v>
      </c>
      <c r="AP208">
        <v>0</v>
      </c>
      <c r="AR208">
        <v>17</v>
      </c>
    </row>
    <row r="209" spans="1:44" x14ac:dyDescent="0.25">
      <c r="A209" t="s">
        <v>8219</v>
      </c>
      <c r="B209">
        <v>17</v>
      </c>
      <c r="D209" t="s">
        <v>8221</v>
      </c>
      <c r="E209">
        <v>0</v>
      </c>
      <c r="AJ209">
        <v>2</v>
      </c>
      <c r="AL209">
        <v>17</v>
      </c>
      <c r="AN209">
        <v>2</v>
      </c>
      <c r="AP209">
        <v>0</v>
      </c>
      <c r="AR209">
        <v>17</v>
      </c>
    </row>
    <row r="210" spans="1:44" x14ac:dyDescent="0.25">
      <c r="A210" t="s">
        <v>8219</v>
      </c>
      <c r="B210">
        <v>17</v>
      </c>
      <c r="D210" t="s">
        <v>8221</v>
      </c>
      <c r="E210">
        <v>0</v>
      </c>
      <c r="AJ210">
        <v>2</v>
      </c>
      <c r="AL210">
        <v>17</v>
      </c>
      <c r="AN210">
        <v>2</v>
      </c>
      <c r="AP210">
        <v>0</v>
      </c>
      <c r="AR210">
        <v>17</v>
      </c>
    </row>
    <row r="211" spans="1:44" x14ac:dyDescent="0.25">
      <c r="A211" t="s">
        <v>8219</v>
      </c>
      <c r="B211">
        <v>17</v>
      </c>
      <c r="D211" t="s">
        <v>8221</v>
      </c>
      <c r="E211">
        <v>0</v>
      </c>
      <c r="AJ211">
        <v>2</v>
      </c>
      <c r="AL211">
        <v>17</v>
      </c>
      <c r="AN211">
        <v>2</v>
      </c>
      <c r="AP211">
        <v>0</v>
      </c>
      <c r="AR211">
        <v>17</v>
      </c>
    </row>
    <row r="212" spans="1:44" x14ac:dyDescent="0.25">
      <c r="A212" t="s">
        <v>8219</v>
      </c>
      <c r="B212">
        <v>17</v>
      </c>
      <c r="D212" t="s">
        <v>8221</v>
      </c>
      <c r="E212">
        <v>0</v>
      </c>
      <c r="AJ212">
        <v>2</v>
      </c>
      <c r="AL212">
        <v>17</v>
      </c>
      <c r="AN212">
        <v>2</v>
      </c>
      <c r="AP212">
        <v>0</v>
      </c>
      <c r="AR212">
        <v>17</v>
      </c>
    </row>
    <row r="213" spans="1:44" x14ac:dyDescent="0.25">
      <c r="A213" t="s">
        <v>8219</v>
      </c>
      <c r="B213">
        <v>17</v>
      </c>
      <c r="D213" t="s">
        <v>8221</v>
      </c>
      <c r="E213">
        <v>0</v>
      </c>
      <c r="AJ213">
        <v>2</v>
      </c>
      <c r="AL213">
        <v>17</v>
      </c>
      <c r="AN213">
        <v>2</v>
      </c>
      <c r="AP213">
        <v>0</v>
      </c>
      <c r="AR213">
        <v>17</v>
      </c>
    </row>
    <row r="214" spans="1:44" x14ac:dyDescent="0.25">
      <c r="A214" t="s">
        <v>8219</v>
      </c>
      <c r="B214">
        <v>17</v>
      </c>
      <c r="D214" t="s">
        <v>8221</v>
      </c>
      <c r="E214">
        <v>0</v>
      </c>
      <c r="AJ214">
        <v>2</v>
      </c>
      <c r="AL214">
        <v>17</v>
      </c>
      <c r="AN214">
        <v>2</v>
      </c>
      <c r="AP214">
        <v>0</v>
      </c>
      <c r="AR214">
        <v>17</v>
      </c>
    </row>
    <row r="215" spans="1:44" x14ac:dyDescent="0.25">
      <c r="A215" t="s">
        <v>8219</v>
      </c>
      <c r="B215">
        <v>17</v>
      </c>
      <c r="D215" t="s">
        <v>8221</v>
      </c>
      <c r="E215">
        <v>0</v>
      </c>
      <c r="AJ215">
        <v>2</v>
      </c>
      <c r="AL215">
        <v>17</v>
      </c>
      <c r="AN215">
        <v>2</v>
      </c>
      <c r="AP215">
        <v>0</v>
      </c>
      <c r="AR215">
        <v>17</v>
      </c>
    </row>
    <row r="216" spans="1:44" x14ac:dyDescent="0.25">
      <c r="A216" t="s">
        <v>8219</v>
      </c>
      <c r="B216">
        <v>17</v>
      </c>
      <c r="D216" t="s">
        <v>8221</v>
      </c>
      <c r="E216">
        <v>0</v>
      </c>
      <c r="AJ216">
        <v>2</v>
      </c>
      <c r="AL216">
        <v>17</v>
      </c>
      <c r="AN216">
        <v>2</v>
      </c>
      <c r="AP216">
        <v>0</v>
      </c>
      <c r="AR216">
        <v>17</v>
      </c>
    </row>
    <row r="217" spans="1:44" x14ac:dyDescent="0.25">
      <c r="A217" t="s">
        <v>8219</v>
      </c>
      <c r="B217">
        <v>17</v>
      </c>
      <c r="D217" t="s">
        <v>8221</v>
      </c>
      <c r="E217">
        <v>0</v>
      </c>
      <c r="AJ217">
        <v>2</v>
      </c>
      <c r="AL217">
        <v>17</v>
      </c>
      <c r="AN217">
        <v>2</v>
      </c>
      <c r="AP217">
        <v>0</v>
      </c>
      <c r="AR217">
        <v>17</v>
      </c>
    </row>
    <row r="218" spans="1:44" x14ac:dyDescent="0.25">
      <c r="A218" t="s">
        <v>8219</v>
      </c>
      <c r="B218">
        <v>17</v>
      </c>
      <c r="D218" t="s">
        <v>8221</v>
      </c>
      <c r="E218">
        <v>0</v>
      </c>
      <c r="AJ218">
        <v>2</v>
      </c>
      <c r="AL218">
        <v>17</v>
      </c>
      <c r="AN218">
        <v>2</v>
      </c>
      <c r="AP218">
        <v>0</v>
      </c>
      <c r="AR218">
        <v>17</v>
      </c>
    </row>
    <row r="219" spans="1:44" x14ac:dyDescent="0.25">
      <c r="A219" t="s">
        <v>8219</v>
      </c>
      <c r="B219">
        <v>17</v>
      </c>
      <c r="D219" t="s">
        <v>8221</v>
      </c>
      <c r="E219">
        <v>0</v>
      </c>
      <c r="AJ219">
        <v>2</v>
      </c>
      <c r="AL219">
        <v>17</v>
      </c>
      <c r="AN219">
        <v>2</v>
      </c>
      <c r="AP219">
        <v>0</v>
      </c>
      <c r="AR219">
        <v>17</v>
      </c>
    </row>
    <row r="220" spans="1:44" x14ac:dyDescent="0.25">
      <c r="A220" t="s">
        <v>8219</v>
      </c>
      <c r="B220">
        <v>17</v>
      </c>
      <c r="D220" t="s">
        <v>8221</v>
      </c>
      <c r="E220">
        <v>0</v>
      </c>
      <c r="AJ220">
        <v>2</v>
      </c>
      <c r="AL220">
        <v>17</v>
      </c>
      <c r="AN220">
        <v>2</v>
      </c>
      <c r="AP220">
        <v>0</v>
      </c>
      <c r="AR220">
        <v>17</v>
      </c>
    </row>
    <row r="221" spans="1:44" x14ac:dyDescent="0.25">
      <c r="A221" t="s">
        <v>8219</v>
      </c>
      <c r="B221">
        <v>17</v>
      </c>
      <c r="D221" t="s">
        <v>8221</v>
      </c>
      <c r="E221">
        <v>0</v>
      </c>
      <c r="AJ221">
        <v>2</v>
      </c>
      <c r="AL221">
        <v>17</v>
      </c>
      <c r="AN221">
        <v>2</v>
      </c>
      <c r="AP221">
        <v>0</v>
      </c>
      <c r="AR221">
        <v>17</v>
      </c>
    </row>
    <row r="222" spans="1:44" x14ac:dyDescent="0.25">
      <c r="A222" t="s">
        <v>8219</v>
      </c>
      <c r="B222">
        <v>17</v>
      </c>
      <c r="D222" t="s">
        <v>8221</v>
      </c>
      <c r="E222">
        <v>0</v>
      </c>
      <c r="AJ222">
        <v>2</v>
      </c>
      <c r="AL222">
        <v>17</v>
      </c>
      <c r="AN222">
        <v>2</v>
      </c>
      <c r="AP222">
        <v>0</v>
      </c>
      <c r="AR222">
        <v>17</v>
      </c>
    </row>
    <row r="223" spans="1:44" x14ac:dyDescent="0.25">
      <c r="A223" t="s">
        <v>8219</v>
      </c>
      <c r="B223">
        <v>17</v>
      </c>
      <c r="D223" t="s">
        <v>8221</v>
      </c>
      <c r="E223">
        <v>0</v>
      </c>
      <c r="AJ223">
        <v>2</v>
      </c>
      <c r="AL223">
        <v>17</v>
      </c>
      <c r="AN223">
        <v>2</v>
      </c>
      <c r="AP223">
        <v>0</v>
      </c>
      <c r="AR223">
        <v>17</v>
      </c>
    </row>
    <row r="224" spans="1:44" x14ac:dyDescent="0.25">
      <c r="A224" t="s">
        <v>8219</v>
      </c>
      <c r="B224">
        <v>17</v>
      </c>
      <c r="D224" t="s">
        <v>8221</v>
      </c>
      <c r="E224">
        <v>0</v>
      </c>
      <c r="AJ224">
        <v>2</v>
      </c>
      <c r="AL224">
        <v>17</v>
      </c>
      <c r="AN224">
        <v>2</v>
      </c>
      <c r="AP224">
        <v>0</v>
      </c>
      <c r="AR224">
        <v>17</v>
      </c>
    </row>
    <row r="225" spans="1:44" x14ac:dyDescent="0.25">
      <c r="A225" t="s">
        <v>8219</v>
      </c>
      <c r="B225">
        <v>17</v>
      </c>
      <c r="D225" t="s">
        <v>8221</v>
      </c>
      <c r="E225">
        <v>0</v>
      </c>
      <c r="AJ225">
        <v>2</v>
      </c>
      <c r="AL225">
        <v>17</v>
      </c>
      <c r="AN225">
        <v>2</v>
      </c>
      <c r="AP225">
        <v>0</v>
      </c>
      <c r="AR225">
        <v>17</v>
      </c>
    </row>
    <row r="226" spans="1:44" x14ac:dyDescent="0.25">
      <c r="A226" t="s">
        <v>8219</v>
      </c>
      <c r="B226">
        <v>17</v>
      </c>
      <c r="D226" t="s">
        <v>8221</v>
      </c>
      <c r="E226">
        <v>0</v>
      </c>
      <c r="AJ226">
        <v>2</v>
      </c>
      <c r="AL226">
        <v>17</v>
      </c>
      <c r="AN226">
        <v>2</v>
      </c>
      <c r="AP226">
        <v>0</v>
      </c>
      <c r="AR226">
        <v>17</v>
      </c>
    </row>
    <row r="227" spans="1:44" x14ac:dyDescent="0.25">
      <c r="A227" t="s">
        <v>8219</v>
      </c>
      <c r="B227">
        <v>17</v>
      </c>
      <c r="D227" t="s">
        <v>8221</v>
      </c>
      <c r="E227">
        <v>0</v>
      </c>
      <c r="AJ227">
        <v>2</v>
      </c>
      <c r="AL227">
        <v>17</v>
      </c>
      <c r="AN227">
        <v>2</v>
      </c>
      <c r="AP227">
        <v>0</v>
      </c>
      <c r="AR227">
        <v>17</v>
      </c>
    </row>
    <row r="228" spans="1:44" x14ac:dyDescent="0.25">
      <c r="A228" t="s">
        <v>8219</v>
      </c>
      <c r="B228">
        <v>17</v>
      </c>
      <c r="D228" t="s">
        <v>8221</v>
      </c>
      <c r="E228">
        <v>0</v>
      </c>
      <c r="AJ228">
        <v>2</v>
      </c>
      <c r="AL228">
        <v>17</v>
      </c>
      <c r="AN228">
        <v>2</v>
      </c>
      <c r="AP228">
        <v>0</v>
      </c>
      <c r="AR228">
        <v>17</v>
      </c>
    </row>
    <row r="229" spans="1:44" x14ac:dyDescent="0.25">
      <c r="A229" t="s">
        <v>8219</v>
      </c>
      <c r="B229">
        <v>17</v>
      </c>
      <c r="D229" t="s">
        <v>8221</v>
      </c>
      <c r="E229">
        <v>0</v>
      </c>
      <c r="AJ229">
        <v>2</v>
      </c>
      <c r="AL229">
        <v>17</v>
      </c>
      <c r="AN229">
        <v>2</v>
      </c>
      <c r="AP229">
        <v>0</v>
      </c>
      <c r="AR229">
        <v>17</v>
      </c>
    </row>
    <row r="230" spans="1:44" x14ac:dyDescent="0.25">
      <c r="A230" t="s">
        <v>8219</v>
      </c>
      <c r="B230">
        <v>17</v>
      </c>
      <c r="D230" t="s">
        <v>8221</v>
      </c>
      <c r="E230">
        <v>0</v>
      </c>
      <c r="AJ230">
        <v>2</v>
      </c>
      <c r="AL230">
        <v>17</v>
      </c>
      <c r="AN230">
        <v>2</v>
      </c>
      <c r="AP230">
        <v>0</v>
      </c>
      <c r="AR230">
        <v>17</v>
      </c>
    </row>
    <row r="231" spans="1:44" x14ac:dyDescent="0.25">
      <c r="A231" t="s">
        <v>8219</v>
      </c>
      <c r="B231">
        <v>17</v>
      </c>
      <c r="D231" t="s">
        <v>8221</v>
      </c>
      <c r="E231">
        <v>0</v>
      </c>
      <c r="AJ231">
        <v>2</v>
      </c>
      <c r="AL231">
        <v>17</v>
      </c>
      <c r="AN231">
        <v>2</v>
      </c>
      <c r="AP231">
        <v>0</v>
      </c>
      <c r="AR231">
        <v>17</v>
      </c>
    </row>
    <row r="232" spans="1:44" x14ac:dyDescent="0.25">
      <c r="A232" t="s">
        <v>8219</v>
      </c>
      <c r="B232">
        <v>17</v>
      </c>
      <c r="D232" t="s">
        <v>8221</v>
      </c>
      <c r="E232">
        <v>0</v>
      </c>
      <c r="AJ232">
        <v>2</v>
      </c>
      <c r="AL232">
        <v>17</v>
      </c>
      <c r="AN232">
        <v>2</v>
      </c>
      <c r="AP232">
        <v>0</v>
      </c>
      <c r="AR232">
        <v>17</v>
      </c>
    </row>
    <row r="233" spans="1:44" x14ac:dyDescent="0.25">
      <c r="A233" t="s">
        <v>8219</v>
      </c>
      <c r="B233">
        <v>17</v>
      </c>
      <c r="D233" t="s">
        <v>8221</v>
      </c>
      <c r="E233">
        <v>0</v>
      </c>
      <c r="AJ233">
        <v>2</v>
      </c>
      <c r="AL233">
        <v>17</v>
      </c>
      <c r="AN233">
        <v>2</v>
      </c>
      <c r="AP233">
        <v>0</v>
      </c>
      <c r="AR233">
        <v>17</v>
      </c>
    </row>
    <row r="234" spans="1:44" x14ac:dyDescent="0.25">
      <c r="A234" t="s">
        <v>8219</v>
      </c>
      <c r="B234">
        <v>17</v>
      </c>
      <c r="D234" t="s">
        <v>8221</v>
      </c>
      <c r="E234">
        <v>0</v>
      </c>
      <c r="AJ234">
        <v>2</v>
      </c>
      <c r="AL234">
        <v>17</v>
      </c>
      <c r="AN234">
        <v>2</v>
      </c>
      <c r="AP234">
        <v>0</v>
      </c>
      <c r="AR234">
        <v>17</v>
      </c>
    </row>
    <row r="235" spans="1:44" x14ac:dyDescent="0.25">
      <c r="A235" t="s">
        <v>8219</v>
      </c>
      <c r="B235">
        <v>17</v>
      </c>
      <c r="D235" t="s">
        <v>8221</v>
      </c>
      <c r="E235">
        <v>0</v>
      </c>
      <c r="AJ235">
        <v>2</v>
      </c>
      <c r="AL235">
        <v>17</v>
      </c>
      <c r="AN235">
        <v>2</v>
      </c>
      <c r="AP235">
        <v>0</v>
      </c>
      <c r="AR235">
        <v>17</v>
      </c>
    </row>
    <row r="236" spans="1:44" x14ac:dyDescent="0.25">
      <c r="A236" t="s">
        <v>8219</v>
      </c>
      <c r="B236">
        <v>17</v>
      </c>
      <c r="D236" t="s">
        <v>8221</v>
      </c>
      <c r="E236">
        <v>0</v>
      </c>
      <c r="AJ236">
        <v>2</v>
      </c>
      <c r="AL236">
        <v>17</v>
      </c>
      <c r="AN236">
        <v>2</v>
      </c>
      <c r="AP236">
        <v>0</v>
      </c>
      <c r="AR236">
        <v>17</v>
      </c>
    </row>
    <row r="237" spans="1:44" x14ac:dyDescent="0.25">
      <c r="A237" t="s">
        <v>8219</v>
      </c>
      <c r="B237">
        <v>17</v>
      </c>
      <c r="D237" t="s">
        <v>8221</v>
      </c>
      <c r="E237">
        <v>0</v>
      </c>
      <c r="AJ237">
        <v>2</v>
      </c>
      <c r="AL237">
        <v>17</v>
      </c>
      <c r="AN237">
        <v>2</v>
      </c>
      <c r="AP237">
        <v>0</v>
      </c>
      <c r="AR237">
        <v>17</v>
      </c>
    </row>
    <row r="238" spans="1:44" x14ac:dyDescent="0.25">
      <c r="A238" t="s">
        <v>8219</v>
      </c>
      <c r="B238">
        <v>18</v>
      </c>
      <c r="D238" t="s">
        <v>8221</v>
      </c>
      <c r="E238">
        <v>0</v>
      </c>
      <c r="AJ238">
        <v>2</v>
      </c>
      <c r="AL238">
        <v>18</v>
      </c>
      <c r="AN238">
        <v>2</v>
      </c>
      <c r="AP238">
        <v>0</v>
      </c>
      <c r="AR238">
        <v>18</v>
      </c>
    </row>
    <row r="239" spans="1:44" x14ac:dyDescent="0.25">
      <c r="A239" t="s">
        <v>8219</v>
      </c>
      <c r="B239">
        <v>18</v>
      </c>
      <c r="D239" t="s">
        <v>8221</v>
      </c>
      <c r="E239">
        <v>0</v>
      </c>
      <c r="AJ239">
        <v>2</v>
      </c>
      <c r="AL239">
        <v>18</v>
      </c>
      <c r="AN239">
        <v>2</v>
      </c>
      <c r="AP239">
        <v>0</v>
      </c>
      <c r="AR239">
        <v>18</v>
      </c>
    </row>
    <row r="240" spans="1:44" x14ac:dyDescent="0.25">
      <c r="A240" t="s">
        <v>8219</v>
      </c>
      <c r="B240">
        <v>18</v>
      </c>
      <c r="D240" t="s">
        <v>8221</v>
      </c>
      <c r="E240">
        <v>0</v>
      </c>
      <c r="AJ240">
        <v>2</v>
      </c>
      <c r="AL240">
        <v>18</v>
      </c>
      <c r="AN240">
        <v>2</v>
      </c>
      <c r="AP240">
        <v>0</v>
      </c>
      <c r="AR240">
        <v>18</v>
      </c>
    </row>
    <row r="241" spans="1:44" x14ac:dyDescent="0.25">
      <c r="A241" t="s">
        <v>8219</v>
      </c>
      <c r="B241">
        <v>18</v>
      </c>
      <c r="D241" t="s">
        <v>8221</v>
      </c>
      <c r="E241">
        <v>0</v>
      </c>
      <c r="AJ241">
        <v>2</v>
      </c>
      <c r="AL241">
        <v>18</v>
      </c>
      <c r="AN241">
        <v>2</v>
      </c>
      <c r="AP241">
        <v>0</v>
      </c>
      <c r="AR241">
        <v>18</v>
      </c>
    </row>
    <row r="242" spans="1:44" x14ac:dyDescent="0.25">
      <c r="A242" t="s">
        <v>8219</v>
      </c>
      <c r="B242">
        <v>18</v>
      </c>
      <c r="D242" t="s">
        <v>8221</v>
      </c>
      <c r="E242">
        <v>0</v>
      </c>
      <c r="AJ242">
        <v>2</v>
      </c>
      <c r="AL242">
        <v>18</v>
      </c>
      <c r="AN242">
        <v>2</v>
      </c>
      <c r="AP242">
        <v>0</v>
      </c>
      <c r="AR242">
        <v>18</v>
      </c>
    </row>
    <row r="243" spans="1:44" x14ac:dyDescent="0.25">
      <c r="A243" t="s">
        <v>8219</v>
      </c>
      <c r="B243">
        <v>18</v>
      </c>
      <c r="D243" t="s">
        <v>8221</v>
      </c>
      <c r="E243">
        <v>0</v>
      </c>
      <c r="AJ243">
        <v>2</v>
      </c>
      <c r="AL243">
        <v>18</v>
      </c>
      <c r="AN243">
        <v>2</v>
      </c>
      <c r="AP243">
        <v>0</v>
      </c>
      <c r="AR243">
        <v>18</v>
      </c>
    </row>
    <row r="244" spans="1:44" x14ac:dyDescent="0.25">
      <c r="A244" t="s">
        <v>8219</v>
      </c>
      <c r="B244">
        <v>18</v>
      </c>
      <c r="D244" t="s">
        <v>8221</v>
      </c>
      <c r="E244">
        <v>0</v>
      </c>
      <c r="AJ244">
        <v>2</v>
      </c>
      <c r="AL244">
        <v>18</v>
      </c>
      <c r="AN244">
        <v>2</v>
      </c>
      <c r="AP244">
        <v>0</v>
      </c>
      <c r="AR244">
        <v>18</v>
      </c>
    </row>
    <row r="245" spans="1:44" x14ac:dyDescent="0.25">
      <c r="A245" t="s">
        <v>8219</v>
      </c>
      <c r="B245">
        <v>18</v>
      </c>
      <c r="D245" t="s">
        <v>8221</v>
      </c>
      <c r="E245">
        <v>0</v>
      </c>
      <c r="AJ245">
        <v>2</v>
      </c>
      <c r="AL245">
        <v>18</v>
      </c>
      <c r="AN245">
        <v>2</v>
      </c>
      <c r="AP245">
        <v>0</v>
      </c>
      <c r="AR245">
        <v>18</v>
      </c>
    </row>
    <row r="246" spans="1:44" x14ac:dyDescent="0.25">
      <c r="A246" t="s">
        <v>8219</v>
      </c>
      <c r="B246">
        <v>18</v>
      </c>
      <c r="D246" t="s">
        <v>8221</v>
      </c>
      <c r="E246">
        <v>0</v>
      </c>
      <c r="AJ246">
        <v>2</v>
      </c>
      <c r="AL246">
        <v>18</v>
      </c>
      <c r="AN246">
        <v>2</v>
      </c>
      <c r="AP246">
        <v>0</v>
      </c>
      <c r="AR246">
        <v>18</v>
      </c>
    </row>
    <row r="247" spans="1:44" x14ac:dyDescent="0.25">
      <c r="A247" t="s">
        <v>8219</v>
      </c>
      <c r="B247">
        <v>18</v>
      </c>
      <c r="D247" t="s">
        <v>8221</v>
      </c>
      <c r="E247">
        <v>0</v>
      </c>
      <c r="AJ247">
        <v>2</v>
      </c>
      <c r="AL247">
        <v>18</v>
      </c>
      <c r="AN247">
        <v>2</v>
      </c>
      <c r="AP247">
        <v>0</v>
      </c>
      <c r="AR247">
        <v>18</v>
      </c>
    </row>
    <row r="248" spans="1:44" x14ac:dyDescent="0.25">
      <c r="A248" t="s">
        <v>8219</v>
      </c>
      <c r="B248">
        <v>18</v>
      </c>
      <c r="D248" t="s">
        <v>8221</v>
      </c>
      <c r="E248">
        <v>0</v>
      </c>
      <c r="AJ248">
        <v>2</v>
      </c>
      <c r="AL248">
        <v>18</v>
      </c>
      <c r="AN248">
        <v>2</v>
      </c>
      <c r="AP248">
        <v>0</v>
      </c>
      <c r="AR248">
        <v>18</v>
      </c>
    </row>
    <row r="249" spans="1:44" x14ac:dyDescent="0.25">
      <c r="A249" t="s">
        <v>8219</v>
      </c>
      <c r="B249">
        <v>18</v>
      </c>
      <c r="D249" t="s">
        <v>8221</v>
      </c>
      <c r="E249">
        <v>0</v>
      </c>
      <c r="AJ249">
        <v>2</v>
      </c>
      <c r="AL249">
        <v>18</v>
      </c>
      <c r="AN249">
        <v>2</v>
      </c>
      <c r="AP249">
        <v>0</v>
      </c>
      <c r="AR249">
        <v>18</v>
      </c>
    </row>
    <row r="250" spans="1:44" x14ac:dyDescent="0.25">
      <c r="A250" t="s">
        <v>8219</v>
      </c>
      <c r="B250">
        <v>18</v>
      </c>
      <c r="D250" t="s">
        <v>8221</v>
      </c>
      <c r="E250">
        <v>0</v>
      </c>
      <c r="AJ250">
        <v>2</v>
      </c>
      <c r="AL250">
        <v>18</v>
      </c>
      <c r="AN250">
        <v>2</v>
      </c>
      <c r="AP250">
        <v>0</v>
      </c>
      <c r="AR250">
        <v>18</v>
      </c>
    </row>
    <row r="251" spans="1:44" x14ac:dyDescent="0.25">
      <c r="A251" t="s">
        <v>8219</v>
      </c>
      <c r="B251">
        <v>18</v>
      </c>
      <c r="D251" t="s">
        <v>8221</v>
      </c>
      <c r="E251">
        <v>0</v>
      </c>
      <c r="AJ251">
        <v>2</v>
      </c>
      <c r="AL251">
        <v>18</v>
      </c>
      <c r="AN251">
        <v>2</v>
      </c>
      <c r="AP251">
        <v>0</v>
      </c>
      <c r="AR251">
        <v>18</v>
      </c>
    </row>
    <row r="252" spans="1:44" x14ac:dyDescent="0.25">
      <c r="A252" t="s">
        <v>8219</v>
      </c>
      <c r="B252">
        <v>18</v>
      </c>
      <c r="D252" t="s">
        <v>8221</v>
      </c>
      <c r="E252">
        <v>0</v>
      </c>
      <c r="AJ252">
        <v>2</v>
      </c>
      <c r="AL252">
        <v>18</v>
      </c>
      <c r="AN252">
        <v>2</v>
      </c>
      <c r="AP252">
        <v>0</v>
      </c>
      <c r="AR252">
        <v>18</v>
      </c>
    </row>
    <row r="253" spans="1:44" x14ac:dyDescent="0.25">
      <c r="A253" t="s">
        <v>8219</v>
      </c>
      <c r="B253">
        <v>18</v>
      </c>
      <c r="D253" t="s">
        <v>8221</v>
      </c>
      <c r="E253">
        <v>0</v>
      </c>
      <c r="AJ253">
        <v>2</v>
      </c>
      <c r="AL253">
        <v>18</v>
      </c>
      <c r="AN253">
        <v>2</v>
      </c>
      <c r="AP253">
        <v>0</v>
      </c>
      <c r="AR253">
        <v>18</v>
      </c>
    </row>
    <row r="254" spans="1:44" x14ac:dyDescent="0.25">
      <c r="A254" t="s">
        <v>8219</v>
      </c>
      <c r="B254">
        <v>18</v>
      </c>
      <c r="D254" t="s">
        <v>8221</v>
      </c>
      <c r="E254">
        <v>0</v>
      </c>
      <c r="AJ254">
        <v>2</v>
      </c>
      <c r="AL254">
        <v>18</v>
      </c>
      <c r="AN254">
        <v>2</v>
      </c>
      <c r="AP254">
        <v>0</v>
      </c>
      <c r="AR254">
        <v>18</v>
      </c>
    </row>
    <row r="255" spans="1:44" x14ac:dyDescent="0.25">
      <c r="A255" t="s">
        <v>8219</v>
      </c>
      <c r="B255">
        <v>18</v>
      </c>
      <c r="D255" t="s">
        <v>8221</v>
      </c>
      <c r="E255">
        <v>0</v>
      </c>
      <c r="AJ255">
        <v>2</v>
      </c>
      <c r="AL255">
        <v>18</v>
      </c>
      <c r="AN255">
        <v>2</v>
      </c>
      <c r="AP255">
        <v>0</v>
      </c>
      <c r="AR255">
        <v>18</v>
      </c>
    </row>
    <row r="256" spans="1:44" x14ac:dyDescent="0.25">
      <c r="A256" t="s">
        <v>8219</v>
      </c>
      <c r="B256">
        <v>18</v>
      </c>
      <c r="D256" t="s">
        <v>8221</v>
      </c>
      <c r="E256">
        <v>0</v>
      </c>
      <c r="AJ256">
        <v>2</v>
      </c>
      <c r="AL256">
        <v>18</v>
      </c>
      <c r="AN256">
        <v>2</v>
      </c>
      <c r="AP256">
        <v>0</v>
      </c>
      <c r="AR256">
        <v>18</v>
      </c>
    </row>
    <row r="257" spans="1:44" x14ac:dyDescent="0.25">
      <c r="A257" t="s">
        <v>8219</v>
      </c>
      <c r="B257">
        <v>18</v>
      </c>
      <c r="D257" t="s">
        <v>8221</v>
      </c>
      <c r="E257">
        <v>0</v>
      </c>
      <c r="AJ257">
        <v>2</v>
      </c>
      <c r="AL257">
        <v>18</v>
      </c>
      <c r="AN257">
        <v>2</v>
      </c>
      <c r="AP257">
        <v>0</v>
      </c>
      <c r="AR257">
        <v>18</v>
      </c>
    </row>
    <row r="258" spans="1:44" x14ac:dyDescent="0.25">
      <c r="A258" t="s">
        <v>8219</v>
      </c>
      <c r="B258">
        <v>18</v>
      </c>
      <c r="D258" t="s">
        <v>8221</v>
      </c>
      <c r="E258">
        <v>0</v>
      </c>
      <c r="AJ258">
        <v>2</v>
      </c>
      <c r="AL258">
        <v>18</v>
      </c>
      <c r="AN258">
        <v>2</v>
      </c>
      <c r="AP258">
        <v>0</v>
      </c>
      <c r="AR258">
        <v>18</v>
      </c>
    </row>
    <row r="259" spans="1:44" x14ac:dyDescent="0.25">
      <c r="A259" t="s">
        <v>8219</v>
      </c>
      <c r="B259">
        <v>19</v>
      </c>
      <c r="D259" t="s">
        <v>8221</v>
      </c>
      <c r="E259">
        <v>0</v>
      </c>
      <c r="AJ259">
        <v>2</v>
      </c>
      <c r="AL259">
        <v>19</v>
      </c>
      <c r="AN259">
        <v>2</v>
      </c>
      <c r="AP259">
        <v>0</v>
      </c>
      <c r="AR259">
        <v>19</v>
      </c>
    </row>
    <row r="260" spans="1:44" x14ac:dyDescent="0.25">
      <c r="A260" t="s">
        <v>8219</v>
      </c>
      <c r="B260">
        <v>19</v>
      </c>
      <c r="D260" t="s">
        <v>8221</v>
      </c>
      <c r="E260">
        <v>0</v>
      </c>
      <c r="AJ260">
        <v>2</v>
      </c>
      <c r="AL260">
        <v>19</v>
      </c>
      <c r="AN260">
        <v>2</v>
      </c>
      <c r="AP260">
        <v>0</v>
      </c>
      <c r="AR260">
        <v>19</v>
      </c>
    </row>
    <row r="261" spans="1:44" x14ac:dyDescent="0.25">
      <c r="A261" t="s">
        <v>8219</v>
      </c>
      <c r="B261">
        <v>19</v>
      </c>
      <c r="D261" t="s">
        <v>8221</v>
      </c>
      <c r="E261">
        <v>0</v>
      </c>
      <c r="AJ261">
        <v>2</v>
      </c>
      <c r="AL261">
        <v>19</v>
      </c>
      <c r="AN261">
        <v>2</v>
      </c>
      <c r="AP261">
        <v>0</v>
      </c>
      <c r="AR261">
        <v>19</v>
      </c>
    </row>
    <row r="262" spans="1:44" x14ac:dyDescent="0.25">
      <c r="A262" t="s">
        <v>8219</v>
      </c>
      <c r="B262">
        <v>19</v>
      </c>
      <c r="D262" t="s">
        <v>8221</v>
      </c>
      <c r="E262">
        <v>0</v>
      </c>
      <c r="AJ262">
        <v>2</v>
      </c>
      <c r="AL262">
        <v>19</v>
      </c>
      <c r="AN262">
        <v>2</v>
      </c>
      <c r="AP262">
        <v>0</v>
      </c>
      <c r="AR262">
        <v>19</v>
      </c>
    </row>
    <row r="263" spans="1:44" x14ac:dyDescent="0.25">
      <c r="A263" t="s">
        <v>8219</v>
      </c>
      <c r="B263">
        <v>19</v>
      </c>
      <c r="D263" t="s">
        <v>8221</v>
      </c>
      <c r="E263">
        <v>0</v>
      </c>
      <c r="AJ263">
        <v>2</v>
      </c>
      <c r="AL263">
        <v>19</v>
      </c>
      <c r="AN263">
        <v>2</v>
      </c>
      <c r="AP263">
        <v>0</v>
      </c>
      <c r="AR263">
        <v>19</v>
      </c>
    </row>
    <row r="264" spans="1:44" x14ac:dyDescent="0.25">
      <c r="A264" t="s">
        <v>8219</v>
      </c>
      <c r="B264">
        <v>19</v>
      </c>
      <c r="D264" t="s">
        <v>8221</v>
      </c>
      <c r="E264">
        <v>0</v>
      </c>
      <c r="AJ264">
        <v>2</v>
      </c>
      <c r="AL264">
        <v>19</v>
      </c>
      <c r="AN264">
        <v>2</v>
      </c>
      <c r="AP264">
        <v>0</v>
      </c>
      <c r="AR264">
        <v>19</v>
      </c>
    </row>
    <row r="265" spans="1:44" x14ac:dyDescent="0.25">
      <c r="A265" t="s">
        <v>8219</v>
      </c>
      <c r="B265">
        <v>19</v>
      </c>
      <c r="D265" t="s">
        <v>8221</v>
      </c>
      <c r="E265">
        <v>0</v>
      </c>
      <c r="AJ265">
        <v>2</v>
      </c>
      <c r="AL265">
        <v>19</v>
      </c>
      <c r="AN265">
        <v>2</v>
      </c>
      <c r="AP265">
        <v>0</v>
      </c>
      <c r="AR265">
        <v>19</v>
      </c>
    </row>
    <row r="266" spans="1:44" x14ac:dyDescent="0.25">
      <c r="A266" t="s">
        <v>8219</v>
      </c>
      <c r="B266">
        <v>19</v>
      </c>
      <c r="D266" t="s">
        <v>8221</v>
      </c>
      <c r="E266">
        <v>0</v>
      </c>
      <c r="AJ266">
        <v>2</v>
      </c>
      <c r="AL266">
        <v>19</v>
      </c>
      <c r="AN266">
        <v>2</v>
      </c>
      <c r="AP266">
        <v>0</v>
      </c>
      <c r="AR266">
        <v>19</v>
      </c>
    </row>
    <row r="267" spans="1:44" x14ac:dyDescent="0.25">
      <c r="A267" t="s">
        <v>8219</v>
      </c>
      <c r="B267">
        <v>19</v>
      </c>
      <c r="D267" t="s">
        <v>8221</v>
      </c>
      <c r="E267">
        <v>0</v>
      </c>
      <c r="AJ267">
        <v>2</v>
      </c>
      <c r="AL267">
        <v>19</v>
      </c>
      <c r="AN267">
        <v>2</v>
      </c>
      <c r="AP267">
        <v>0</v>
      </c>
      <c r="AR267">
        <v>19</v>
      </c>
    </row>
    <row r="268" spans="1:44" x14ac:dyDescent="0.25">
      <c r="A268" t="s">
        <v>8219</v>
      </c>
      <c r="B268">
        <v>19</v>
      </c>
      <c r="D268" t="s">
        <v>8221</v>
      </c>
      <c r="E268">
        <v>0</v>
      </c>
      <c r="AJ268">
        <v>2</v>
      </c>
      <c r="AL268">
        <v>19</v>
      </c>
      <c r="AN268">
        <v>2</v>
      </c>
      <c r="AP268">
        <v>0</v>
      </c>
      <c r="AR268">
        <v>19</v>
      </c>
    </row>
    <row r="269" spans="1:44" x14ac:dyDescent="0.25">
      <c r="A269" t="s">
        <v>8219</v>
      </c>
      <c r="B269">
        <v>19</v>
      </c>
      <c r="D269" t="s">
        <v>8221</v>
      </c>
      <c r="E269">
        <v>0</v>
      </c>
      <c r="AJ269">
        <v>2</v>
      </c>
      <c r="AL269">
        <v>19</v>
      </c>
      <c r="AN269">
        <v>2</v>
      </c>
      <c r="AP269">
        <v>0</v>
      </c>
      <c r="AR269">
        <v>19</v>
      </c>
    </row>
    <row r="270" spans="1:44" x14ac:dyDescent="0.25">
      <c r="A270" t="s">
        <v>8219</v>
      </c>
      <c r="B270">
        <v>19</v>
      </c>
      <c r="D270" t="s">
        <v>8221</v>
      </c>
      <c r="E270">
        <v>0</v>
      </c>
      <c r="AJ270">
        <v>2</v>
      </c>
      <c r="AL270">
        <v>19</v>
      </c>
      <c r="AN270">
        <v>2</v>
      </c>
      <c r="AP270">
        <v>0</v>
      </c>
      <c r="AR270">
        <v>19</v>
      </c>
    </row>
    <row r="271" spans="1:44" x14ac:dyDescent="0.25">
      <c r="A271" t="s">
        <v>8219</v>
      </c>
      <c r="B271">
        <v>19</v>
      </c>
      <c r="D271" t="s">
        <v>8221</v>
      </c>
      <c r="E271">
        <v>0</v>
      </c>
      <c r="AJ271">
        <v>2</v>
      </c>
      <c r="AL271">
        <v>19</v>
      </c>
      <c r="AN271">
        <v>2</v>
      </c>
      <c r="AP271">
        <v>0</v>
      </c>
      <c r="AR271">
        <v>19</v>
      </c>
    </row>
    <row r="272" spans="1:44" x14ac:dyDescent="0.25">
      <c r="A272" t="s">
        <v>8219</v>
      </c>
      <c r="B272">
        <v>19</v>
      </c>
      <c r="D272" t="s">
        <v>8221</v>
      </c>
      <c r="E272">
        <v>0</v>
      </c>
      <c r="AJ272">
        <v>2</v>
      </c>
      <c r="AL272">
        <v>19</v>
      </c>
      <c r="AN272">
        <v>2</v>
      </c>
      <c r="AP272">
        <v>0</v>
      </c>
      <c r="AR272">
        <v>19</v>
      </c>
    </row>
    <row r="273" spans="1:44" x14ac:dyDescent="0.25">
      <c r="A273" t="s">
        <v>8219</v>
      </c>
      <c r="B273">
        <v>19</v>
      </c>
      <c r="D273" t="s">
        <v>8221</v>
      </c>
      <c r="E273">
        <v>0</v>
      </c>
      <c r="AJ273">
        <v>2</v>
      </c>
      <c r="AL273">
        <v>19</v>
      </c>
      <c r="AN273">
        <v>2</v>
      </c>
      <c r="AP273">
        <v>0</v>
      </c>
      <c r="AR273">
        <v>19</v>
      </c>
    </row>
    <row r="274" spans="1:44" x14ac:dyDescent="0.25">
      <c r="A274" t="s">
        <v>8219</v>
      </c>
      <c r="B274">
        <v>19</v>
      </c>
      <c r="D274" t="s">
        <v>8221</v>
      </c>
      <c r="E274">
        <v>0</v>
      </c>
      <c r="AJ274">
        <v>2</v>
      </c>
      <c r="AL274">
        <v>19</v>
      </c>
      <c r="AN274">
        <v>2</v>
      </c>
      <c r="AP274">
        <v>0</v>
      </c>
      <c r="AR274">
        <v>19</v>
      </c>
    </row>
    <row r="275" spans="1:44" x14ac:dyDescent="0.25">
      <c r="A275" t="s">
        <v>8219</v>
      </c>
      <c r="B275">
        <v>19</v>
      </c>
      <c r="D275" t="s">
        <v>8221</v>
      </c>
      <c r="E275">
        <v>0</v>
      </c>
      <c r="AJ275">
        <v>2</v>
      </c>
      <c r="AL275">
        <v>19</v>
      </c>
      <c r="AN275">
        <v>2</v>
      </c>
      <c r="AP275">
        <v>0</v>
      </c>
      <c r="AR275">
        <v>19</v>
      </c>
    </row>
    <row r="276" spans="1:44" x14ac:dyDescent="0.25">
      <c r="A276" t="s">
        <v>8219</v>
      </c>
      <c r="B276">
        <v>19</v>
      </c>
      <c r="D276" t="s">
        <v>8221</v>
      </c>
      <c r="E276">
        <v>0</v>
      </c>
      <c r="AJ276">
        <v>2</v>
      </c>
      <c r="AL276">
        <v>19</v>
      </c>
      <c r="AN276">
        <v>2</v>
      </c>
      <c r="AP276">
        <v>0</v>
      </c>
      <c r="AR276">
        <v>19</v>
      </c>
    </row>
    <row r="277" spans="1:44" x14ac:dyDescent="0.25">
      <c r="A277" t="s">
        <v>8219</v>
      </c>
      <c r="B277">
        <v>19</v>
      </c>
      <c r="D277" t="s">
        <v>8221</v>
      </c>
      <c r="E277">
        <v>0</v>
      </c>
      <c r="AJ277">
        <v>2</v>
      </c>
      <c r="AL277">
        <v>19</v>
      </c>
      <c r="AN277">
        <v>2</v>
      </c>
      <c r="AP277">
        <v>0</v>
      </c>
      <c r="AR277">
        <v>19</v>
      </c>
    </row>
    <row r="278" spans="1:44" x14ac:dyDescent="0.25">
      <c r="A278" t="s">
        <v>8219</v>
      </c>
      <c r="B278">
        <v>19</v>
      </c>
      <c r="D278" t="s">
        <v>8221</v>
      </c>
      <c r="E278">
        <v>0</v>
      </c>
      <c r="AJ278">
        <v>2</v>
      </c>
      <c r="AL278">
        <v>19</v>
      </c>
      <c r="AN278">
        <v>2</v>
      </c>
      <c r="AP278">
        <v>0</v>
      </c>
      <c r="AR278">
        <v>19</v>
      </c>
    </row>
    <row r="279" spans="1:44" x14ac:dyDescent="0.25">
      <c r="A279" t="s">
        <v>8219</v>
      </c>
      <c r="B279">
        <v>19</v>
      </c>
      <c r="D279" t="s">
        <v>8221</v>
      </c>
      <c r="E279">
        <v>0</v>
      </c>
      <c r="AJ279">
        <v>2</v>
      </c>
      <c r="AL279">
        <v>19</v>
      </c>
      <c r="AN279">
        <v>2</v>
      </c>
      <c r="AP279">
        <v>0</v>
      </c>
      <c r="AR279">
        <v>19</v>
      </c>
    </row>
    <row r="280" spans="1:44" x14ac:dyDescent="0.25">
      <c r="A280" t="s">
        <v>8219</v>
      </c>
      <c r="B280">
        <v>19</v>
      </c>
      <c r="D280" t="s">
        <v>8221</v>
      </c>
      <c r="E280">
        <v>0</v>
      </c>
      <c r="AJ280">
        <v>2</v>
      </c>
      <c r="AL280">
        <v>19</v>
      </c>
      <c r="AN280">
        <v>2</v>
      </c>
      <c r="AP280">
        <v>0</v>
      </c>
      <c r="AR280">
        <v>19</v>
      </c>
    </row>
    <row r="281" spans="1:44" x14ac:dyDescent="0.25">
      <c r="A281" t="s">
        <v>8219</v>
      </c>
      <c r="B281">
        <v>19</v>
      </c>
      <c r="D281" t="s">
        <v>8221</v>
      </c>
      <c r="E281">
        <v>0</v>
      </c>
      <c r="AJ281">
        <v>2</v>
      </c>
      <c r="AL281">
        <v>19</v>
      </c>
      <c r="AN281">
        <v>2</v>
      </c>
      <c r="AP281">
        <v>0</v>
      </c>
      <c r="AR281">
        <v>19</v>
      </c>
    </row>
    <row r="282" spans="1:44" x14ac:dyDescent="0.25">
      <c r="A282" t="s">
        <v>8219</v>
      </c>
      <c r="B282">
        <v>19</v>
      </c>
      <c r="D282" t="s">
        <v>8221</v>
      </c>
      <c r="E282">
        <v>0</v>
      </c>
      <c r="AJ282">
        <v>2</v>
      </c>
      <c r="AL282">
        <v>19</v>
      </c>
      <c r="AN282">
        <v>2</v>
      </c>
      <c r="AP282">
        <v>0</v>
      </c>
      <c r="AR282">
        <v>19</v>
      </c>
    </row>
    <row r="283" spans="1:44" x14ac:dyDescent="0.25">
      <c r="A283" t="s">
        <v>8219</v>
      </c>
      <c r="B283">
        <v>19</v>
      </c>
      <c r="D283" t="s">
        <v>8221</v>
      </c>
      <c r="E283">
        <v>0</v>
      </c>
      <c r="AJ283">
        <v>2</v>
      </c>
      <c r="AL283">
        <v>19</v>
      </c>
      <c r="AN283">
        <v>2</v>
      </c>
      <c r="AP283">
        <v>0</v>
      </c>
      <c r="AR283">
        <v>19</v>
      </c>
    </row>
    <row r="284" spans="1:44" x14ac:dyDescent="0.25">
      <c r="A284" t="s">
        <v>8219</v>
      </c>
      <c r="B284">
        <v>20</v>
      </c>
      <c r="D284" t="s">
        <v>8221</v>
      </c>
      <c r="E284">
        <v>0</v>
      </c>
      <c r="AJ284">
        <v>2</v>
      </c>
      <c r="AL284">
        <v>20</v>
      </c>
      <c r="AN284">
        <v>2</v>
      </c>
      <c r="AP284">
        <v>0</v>
      </c>
      <c r="AR284">
        <v>20</v>
      </c>
    </row>
    <row r="285" spans="1:44" x14ac:dyDescent="0.25">
      <c r="A285" t="s">
        <v>8219</v>
      </c>
      <c r="B285">
        <v>20</v>
      </c>
      <c r="D285" t="s">
        <v>8221</v>
      </c>
      <c r="E285">
        <v>0</v>
      </c>
      <c r="AJ285">
        <v>2</v>
      </c>
      <c r="AL285">
        <v>20</v>
      </c>
      <c r="AN285">
        <v>2</v>
      </c>
      <c r="AP285">
        <v>0</v>
      </c>
      <c r="AR285">
        <v>20</v>
      </c>
    </row>
    <row r="286" spans="1:44" x14ac:dyDescent="0.25">
      <c r="A286" t="s">
        <v>8219</v>
      </c>
      <c r="B286">
        <v>20</v>
      </c>
      <c r="D286" t="s">
        <v>8221</v>
      </c>
      <c r="E286">
        <v>0</v>
      </c>
      <c r="AJ286">
        <v>2</v>
      </c>
      <c r="AL286">
        <v>20</v>
      </c>
      <c r="AN286">
        <v>2</v>
      </c>
      <c r="AP286">
        <v>0</v>
      </c>
      <c r="AR286">
        <v>20</v>
      </c>
    </row>
    <row r="287" spans="1:44" x14ac:dyDescent="0.25">
      <c r="A287" t="s">
        <v>8219</v>
      </c>
      <c r="B287">
        <v>20</v>
      </c>
      <c r="D287" t="s">
        <v>8221</v>
      </c>
      <c r="E287">
        <v>0</v>
      </c>
      <c r="AJ287">
        <v>2</v>
      </c>
      <c r="AL287">
        <v>20</v>
      </c>
      <c r="AN287">
        <v>2</v>
      </c>
      <c r="AP287">
        <v>0</v>
      </c>
      <c r="AR287">
        <v>20</v>
      </c>
    </row>
    <row r="288" spans="1:44" x14ac:dyDescent="0.25">
      <c r="A288" t="s">
        <v>8219</v>
      </c>
      <c r="B288">
        <v>20</v>
      </c>
      <c r="D288" t="s">
        <v>8221</v>
      </c>
      <c r="E288">
        <v>0</v>
      </c>
      <c r="AJ288">
        <v>2</v>
      </c>
      <c r="AL288">
        <v>20</v>
      </c>
      <c r="AN288">
        <v>2</v>
      </c>
      <c r="AP288">
        <v>0</v>
      </c>
      <c r="AR288">
        <v>20</v>
      </c>
    </row>
    <row r="289" spans="1:44" x14ac:dyDescent="0.25">
      <c r="A289" t="s">
        <v>8219</v>
      </c>
      <c r="B289">
        <v>20</v>
      </c>
      <c r="D289" t="s">
        <v>8221</v>
      </c>
      <c r="E289">
        <v>1</v>
      </c>
      <c r="AJ289">
        <v>2</v>
      </c>
      <c r="AL289">
        <v>20</v>
      </c>
      <c r="AN289">
        <v>2</v>
      </c>
      <c r="AP289">
        <v>1</v>
      </c>
      <c r="AR289">
        <v>20</v>
      </c>
    </row>
    <row r="290" spans="1:44" x14ac:dyDescent="0.25">
      <c r="A290" t="s">
        <v>8219</v>
      </c>
      <c r="B290">
        <v>20</v>
      </c>
      <c r="D290" t="s">
        <v>8221</v>
      </c>
      <c r="E290">
        <v>1</v>
      </c>
      <c r="AJ290">
        <v>2</v>
      </c>
      <c r="AL290">
        <v>20</v>
      </c>
      <c r="AN290">
        <v>2</v>
      </c>
      <c r="AP290">
        <v>1</v>
      </c>
      <c r="AR290">
        <v>20</v>
      </c>
    </row>
    <row r="291" spans="1:44" x14ac:dyDescent="0.25">
      <c r="A291" t="s">
        <v>8219</v>
      </c>
      <c r="B291">
        <v>20</v>
      </c>
      <c r="D291" t="s">
        <v>8221</v>
      </c>
      <c r="E291">
        <v>1</v>
      </c>
      <c r="AJ291">
        <v>2</v>
      </c>
      <c r="AL291">
        <v>20</v>
      </c>
      <c r="AN291">
        <v>2</v>
      </c>
      <c r="AP291">
        <v>1</v>
      </c>
      <c r="AR291">
        <v>20</v>
      </c>
    </row>
    <row r="292" spans="1:44" x14ac:dyDescent="0.25">
      <c r="A292" t="s">
        <v>8219</v>
      </c>
      <c r="B292">
        <v>20</v>
      </c>
      <c r="D292" t="s">
        <v>8221</v>
      </c>
      <c r="E292">
        <v>1</v>
      </c>
      <c r="AJ292">
        <v>2</v>
      </c>
      <c r="AL292">
        <v>20</v>
      </c>
      <c r="AN292">
        <v>2</v>
      </c>
      <c r="AP292">
        <v>1</v>
      </c>
      <c r="AR292">
        <v>20</v>
      </c>
    </row>
    <row r="293" spans="1:44" x14ac:dyDescent="0.25">
      <c r="A293" t="s">
        <v>8219</v>
      </c>
      <c r="B293">
        <v>20</v>
      </c>
      <c r="D293" t="s">
        <v>8221</v>
      </c>
      <c r="E293">
        <v>1</v>
      </c>
      <c r="AJ293">
        <v>2</v>
      </c>
      <c r="AL293">
        <v>20</v>
      </c>
      <c r="AN293">
        <v>2</v>
      </c>
      <c r="AP293">
        <v>1</v>
      </c>
      <c r="AR293">
        <v>20</v>
      </c>
    </row>
    <row r="294" spans="1:44" x14ac:dyDescent="0.25">
      <c r="A294" t="s">
        <v>8219</v>
      </c>
      <c r="B294">
        <v>20</v>
      </c>
      <c r="D294" t="s">
        <v>8221</v>
      </c>
      <c r="E294">
        <v>1</v>
      </c>
      <c r="AJ294">
        <v>2</v>
      </c>
      <c r="AL294">
        <v>20</v>
      </c>
      <c r="AN294">
        <v>2</v>
      </c>
      <c r="AP294">
        <v>1</v>
      </c>
      <c r="AR294">
        <v>20</v>
      </c>
    </row>
    <row r="295" spans="1:44" x14ac:dyDescent="0.25">
      <c r="A295" t="s">
        <v>8219</v>
      </c>
      <c r="B295">
        <v>20</v>
      </c>
      <c r="D295" t="s">
        <v>8221</v>
      </c>
      <c r="E295">
        <v>1</v>
      </c>
      <c r="AJ295">
        <v>2</v>
      </c>
      <c r="AL295">
        <v>20</v>
      </c>
      <c r="AN295">
        <v>2</v>
      </c>
      <c r="AP295">
        <v>1</v>
      </c>
      <c r="AR295">
        <v>20</v>
      </c>
    </row>
    <row r="296" spans="1:44" x14ac:dyDescent="0.25">
      <c r="A296" t="s">
        <v>8219</v>
      </c>
      <c r="B296">
        <v>20</v>
      </c>
      <c r="D296" t="s">
        <v>8221</v>
      </c>
      <c r="E296">
        <v>1</v>
      </c>
      <c r="AJ296">
        <v>2</v>
      </c>
      <c r="AL296">
        <v>20</v>
      </c>
      <c r="AN296">
        <v>2</v>
      </c>
      <c r="AP296">
        <v>1</v>
      </c>
      <c r="AR296">
        <v>20</v>
      </c>
    </row>
    <row r="297" spans="1:44" x14ac:dyDescent="0.25">
      <c r="A297" t="s">
        <v>8219</v>
      </c>
      <c r="B297">
        <v>20</v>
      </c>
      <c r="D297" t="s">
        <v>8221</v>
      </c>
      <c r="E297">
        <v>1</v>
      </c>
      <c r="AJ297">
        <v>2</v>
      </c>
      <c r="AL297">
        <v>20</v>
      </c>
      <c r="AN297">
        <v>2</v>
      </c>
      <c r="AP297">
        <v>1</v>
      </c>
      <c r="AR297">
        <v>20</v>
      </c>
    </row>
    <row r="298" spans="1:44" x14ac:dyDescent="0.25">
      <c r="A298" t="s">
        <v>8219</v>
      </c>
      <c r="B298">
        <v>20</v>
      </c>
      <c r="D298" t="s">
        <v>8221</v>
      </c>
      <c r="E298">
        <v>1</v>
      </c>
      <c r="AJ298">
        <v>2</v>
      </c>
      <c r="AL298">
        <v>20</v>
      </c>
      <c r="AN298">
        <v>2</v>
      </c>
      <c r="AP298">
        <v>1</v>
      </c>
      <c r="AR298">
        <v>20</v>
      </c>
    </row>
    <row r="299" spans="1:44" x14ac:dyDescent="0.25">
      <c r="A299" t="s">
        <v>8219</v>
      </c>
      <c r="B299">
        <v>20</v>
      </c>
      <c r="D299" t="s">
        <v>8221</v>
      </c>
      <c r="E299">
        <v>1</v>
      </c>
      <c r="AJ299">
        <v>2</v>
      </c>
      <c r="AL299">
        <v>20</v>
      </c>
      <c r="AN299">
        <v>2</v>
      </c>
      <c r="AP299">
        <v>1</v>
      </c>
      <c r="AR299">
        <v>20</v>
      </c>
    </row>
    <row r="300" spans="1:44" x14ac:dyDescent="0.25">
      <c r="A300" t="s">
        <v>8219</v>
      </c>
      <c r="B300">
        <v>20</v>
      </c>
      <c r="D300" t="s">
        <v>8221</v>
      </c>
      <c r="E300">
        <v>1</v>
      </c>
      <c r="AJ300">
        <v>2</v>
      </c>
      <c r="AL300">
        <v>20</v>
      </c>
      <c r="AN300">
        <v>2</v>
      </c>
      <c r="AP300">
        <v>1</v>
      </c>
      <c r="AR300">
        <v>20</v>
      </c>
    </row>
    <row r="301" spans="1:44" x14ac:dyDescent="0.25">
      <c r="A301" t="s">
        <v>8219</v>
      </c>
      <c r="B301">
        <v>20</v>
      </c>
      <c r="D301" t="s">
        <v>8221</v>
      </c>
      <c r="E301">
        <v>1</v>
      </c>
      <c r="AJ301">
        <v>2</v>
      </c>
      <c r="AL301">
        <v>20</v>
      </c>
      <c r="AN301">
        <v>2</v>
      </c>
      <c r="AP301">
        <v>1</v>
      </c>
      <c r="AR301">
        <v>20</v>
      </c>
    </row>
    <row r="302" spans="1:44" x14ac:dyDescent="0.25">
      <c r="A302" t="s">
        <v>8219</v>
      </c>
      <c r="B302">
        <v>20</v>
      </c>
      <c r="D302" t="s">
        <v>8221</v>
      </c>
      <c r="E302">
        <v>1</v>
      </c>
      <c r="AJ302">
        <v>2</v>
      </c>
      <c r="AL302">
        <v>20</v>
      </c>
      <c r="AN302">
        <v>2</v>
      </c>
      <c r="AP302">
        <v>1</v>
      </c>
      <c r="AR302">
        <v>20</v>
      </c>
    </row>
    <row r="303" spans="1:44" x14ac:dyDescent="0.25">
      <c r="A303" t="s">
        <v>8219</v>
      </c>
      <c r="B303">
        <v>20</v>
      </c>
      <c r="D303" t="s">
        <v>8221</v>
      </c>
      <c r="E303">
        <v>1</v>
      </c>
      <c r="AJ303">
        <v>2</v>
      </c>
      <c r="AL303">
        <v>20</v>
      </c>
      <c r="AN303">
        <v>2</v>
      </c>
      <c r="AP303">
        <v>1</v>
      </c>
      <c r="AR303">
        <v>20</v>
      </c>
    </row>
    <row r="304" spans="1:44" x14ac:dyDescent="0.25">
      <c r="A304" t="s">
        <v>8219</v>
      </c>
      <c r="B304">
        <v>20</v>
      </c>
      <c r="D304" t="s">
        <v>8221</v>
      </c>
      <c r="E304">
        <v>1</v>
      </c>
      <c r="AJ304">
        <v>2</v>
      </c>
      <c r="AL304">
        <v>20</v>
      </c>
      <c r="AN304">
        <v>2</v>
      </c>
      <c r="AP304">
        <v>1</v>
      </c>
      <c r="AR304">
        <v>20</v>
      </c>
    </row>
    <row r="305" spans="1:44" x14ac:dyDescent="0.25">
      <c r="A305" t="s">
        <v>8219</v>
      </c>
      <c r="B305">
        <v>20</v>
      </c>
      <c r="D305" t="s">
        <v>8221</v>
      </c>
      <c r="E305">
        <v>1</v>
      </c>
      <c r="AJ305">
        <v>2</v>
      </c>
      <c r="AL305">
        <v>20</v>
      </c>
      <c r="AN305">
        <v>2</v>
      </c>
      <c r="AP305">
        <v>1</v>
      </c>
      <c r="AR305">
        <v>20</v>
      </c>
    </row>
    <row r="306" spans="1:44" x14ac:dyDescent="0.25">
      <c r="A306" t="s">
        <v>8219</v>
      </c>
      <c r="B306">
        <v>20</v>
      </c>
      <c r="D306" t="s">
        <v>8221</v>
      </c>
      <c r="E306">
        <v>1</v>
      </c>
      <c r="AJ306">
        <v>2</v>
      </c>
      <c r="AL306">
        <v>20</v>
      </c>
      <c r="AN306">
        <v>2</v>
      </c>
      <c r="AP306">
        <v>1</v>
      </c>
      <c r="AR306">
        <v>20</v>
      </c>
    </row>
    <row r="307" spans="1:44" x14ac:dyDescent="0.25">
      <c r="A307" t="s">
        <v>8219</v>
      </c>
      <c r="B307">
        <v>20</v>
      </c>
      <c r="D307" t="s">
        <v>8221</v>
      </c>
      <c r="E307">
        <v>1</v>
      </c>
      <c r="AJ307">
        <v>2</v>
      </c>
      <c r="AL307">
        <v>20</v>
      </c>
      <c r="AN307">
        <v>2</v>
      </c>
      <c r="AP307">
        <v>1</v>
      </c>
      <c r="AR307">
        <v>20</v>
      </c>
    </row>
    <row r="308" spans="1:44" x14ac:dyDescent="0.25">
      <c r="A308" t="s">
        <v>8219</v>
      </c>
      <c r="B308">
        <v>20</v>
      </c>
      <c r="D308" t="s">
        <v>8221</v>
      </c>
      <c r="E308">
        <v>1</v>
      </c>
      <c r="AJ308">
        <v>2</v>
      </c>
      <c r="AL308">
        <v>20</v>
      </c>
      <c r="AN308">
        <v>2</v>
      </c>
      <c r="AP308">
        <v>1</v>
      </c>
      <c r="AR308">
        <v>20</v>
      </c>
    </row>
    <row r="309" spans="1:44" x14ac:dyDescent="0.25">
      <c r="A309" t="s">
        <v>8219</v>
      </c>
      <c r="B309">
        <v>20</v>
      </c>
      <c r="D309" t="s">
        <v>8221</v>
      </c>
      <c r="E309">
        <v>1</v>
      </c>
      <c r="AJ309">
        <v>2</v>
      </c>
      <c r="AL309">
        <v>20</v>
      </c>
      <c r="AN309">
        <v>2</v>
      </c>
      <c r="AP309">
        <v>1</v>
      </c>
      <c r="AR309">
        <v>20</v>
      </c>
    </row>
    <row r="310" spans="1:44" x14ac:dyDescent="0.25">
      <c r="A310" t="s">
        <v>8219</v>
      </c>
      <c r="B310">
        <v>20</v>
      </c>
      <c r="D310" t="s">
        <v>8221</v>
      </c>
      <c r="E310">
        <v>1</v>
      </c>
      <c r="AJ310">
        <v>2</v>
      </c>
      <c r="AL310">
        <v>20</v>
      </c>
      <c r="AN310">
        <v>2</v>
      </c>
      <c r="AP310">
        <v>1</v>
      </c>
      <c r="AR310">
        <v>20</v>
      </c>
    </row>
    <row r="311" spans="1:44" x14ac:dyDescent="0.25">
      <c r="A311" t="s">
        <v>8219</v>
      </c>
      <c r="B311">
        <v>20</v>
      </c>
      <c r="D311" t="s">
        <v>8221</v>
      </c>
      <c r="E311">
        <v>1</v>
      </c>
      <c r="AJ311">
        <v>2</v>
      </c>
      <c r="AL311">
        <v>20</v>
      </c>
      <c r="AN311">
        <v>2</v>
      </c>
      <c r="AP311">
        <v>1</v>
      </c>
      <c r="AR311">
        <v>20</v>
      </c>
    </row>
    <row r="312" spans="1:44" x14ac:dyDescent="0.25">
      <c r="A312" t="s">
        <v>8219</v>
      </c>
      <c r="B312">
        <v>20</v>
      </c>
      <c r="D312" t="s">
        <v>8221</v>
      </c>
      <c r="E312">
        <v>1</v>
      </c>
      <c r="AJ312">
        <v>2</v>
      </c>
      <c r="AL312">
        <v>20</v>
      </c>
      <c r="AN312">
        <v>2</v>
      </c>
      <c r="AP312">
        <v>1</v>
      </c>
      <c r="AR312">
        <v>20</v>
      </c>
    </row>
    <row r="313" spans="1:44" x14ac:dyDescent="0.25">
      <c r="A313" t="s">
        <v>8219</v>
      </c>
      <c r="B313">
        <v>20</v>
      </c>
      <c r="D313" t="s">
        <v>8221</v>
      </c>
      <c r="E313">
        <v>1</v>
      </c>
      <c r="AJ313">
        <v>2</v>
      </c>
      <c r="AL313">
        <v>20</v>
      </c>
      <c r="AN313">
        <v>2</v>
      </c>
      <c r="AP313">
        <v>1</v>
      </c>
      <c r="AR313">
        <v>20</v>
      </c>
    </row>
    <row r="314" spans="1:44" x14ac:dyDescent="0.25">
      <c r="A314" t="s">
        <v>8219</v>
      </c>
      <c r="B314">
        <v>20</v>
      </c>
      <c r="D314" t="s">
        <v>8221</v>
      </c>
      <c r="E314">
        <v>1</v>
      </c>
      <c r="AJ314">
        <v>2</v>
      </c>
      <c r="AL314">
        <v>20</v>
      </c>
      <c r="AN314">
        <v>2</v>
      </c>
      <c r="AP314">
        <v>1</v>
      </c>
      <c r="AR314">
        <v>20</v>
      </c>
    </row>
    <row r="315" spans="1:44" x14ac:dyDescent="0.25">
      <c r="A315" t="s">
        <v>8219</v>
      </c>
      <c r="B315">
        <v>20</v>
      </c>
      <c r="D315" t="s">
        <v>8221</v>
      </c>
      <c r="E315">
        <v>1</v>
      </c>
      <c r="AJ315">
        <v>2</v>
      </c>
      <c r="AL315">
        <v>20</v>
      </c>
      <c r="AN315">
        <v>2</v>
      </c>
      <c r="AP315">
        <v>1</v>
      </c>
      <c r="AR315">
        <v>20</v>
      </c>
    </row>
    <row r="316" spans="1:44" x14ac:dyDescent="0.25">
      <c r="A316" t="s">
        <v>8219</v>
      </c>
      <c r="B316">
        <v>20</v>
      </c>
      <c r="D316" t="s">
        <v>8221</v>
      </c>
      <c r="E316">
        <v>1</v>
      </c>
      <c r="AJ316">
        <v>2</v>
      </c>
      <c r="AL316">
        <v>20</v>
      </c>
      <c r="AN316">
        <v>2</v>
      </c>
      <c r="AP316">
        <v>1</v>
      </c>
      <c r="AR316">
        <v>20</v>
      </c>
    </row>
    <row r="317" spans="1:44" x14ac:dyDescent="0.25">
      <c r="A317" t="s">
        <v>8219</v>
      </c>
      <c r="B317">
        <v>20</v>
      </c>
      <c r="D317" t="s">
        <v>8221</v>
      </c>
      <c r="E317">
        <v>1</v>
      </c>
      <c r="AJ317">
        <v>2</v>
      </c>
      <c r="AL317">
        <v>20</v>
      </c>
      <c r="AN317">
        <v>2</v>
      </c>
      <c r="AP317">
        <v>1</v>
      </c>
      <c r="AR317">
        <v>20</v>
      </c>
    </row>
    <row r="318" spans="1:44" x14ac:dyDescent="0.25">
      <c r="A318" t="s">
        <v>8219</v>
      </c>
      <c r="B318">
        <v>20</v>
      </c>
      <c r="D318" t="s">
        <v>8221</v>
      </c>
      <c r="E318">
        <v>1</v>
      </c>
      <c r="AJ318">
        <v>2</v>
      </c>
      <c r="AL318">
        <v>20</v>
      </c>
      <c r="AN318">
        <v>2</v>
      </c>
      <c r="AP318">
        <v>1</v>
      </c>
      <c r="AR318">
        <v>20</v>
      </c>
    </row>
    <row r="319" spans="1:44" x14ac:dyDescent="0.25">
      <c r="A319" t="s">
        <v>8219</v>
      </c>
      <c r="B319">
        <v>21</v>
      </c>
      <c r="D319" t="s">
        <v>8221</v>
      </c>
      <c r="E319">
        <v>1</v>
      </c>
      <c r="AJ319">
        <v>2</v>
      </c>
      <c r="AL319">
        <v>21</v>
      </c>
      <c r="AN319">
        <v>2</v>
      </c>
      <c r="AP319">
        <v>1</v>
      </c>
      <c r="AR319">
        <v>21</v>
      </c>
    </row>
    <row r="320" spans="1:44" x14ac:dyDescent="0.25">
      <c r="A320" t="s">
        <v>8219</v>
      </c>
      <c r="B320">
        <v>21</v>
      </c>
      <c r="D320" t="s">
        <v>8221</v>
      </c>
      <c r="E320">
        <v>1</v>
      </c>
      <c r="AJ320">
        <v>2</v>
      </c>
      <c r="AL320">
        <v>21</v>
      </c>
      <c r="AN320">
        <v>2</v>
      </c>
      <c r="AP320">
        <v>1</v>
      </c>
      <c r="AR320">
        <v>21</v>
      </c>
    </row>
    <row r="321" spans="1:44" x14ac:dyDescent="0.25">
      <c r="A321" t="s">
        <v>8219</v>
      </c>
      <c r="B321">
        <v>21</v>
      </c>
      <c r="D321" t="s">
        <v>8221</v>
      </c>
      <c r="E321">
        <v>1</v>
      </c>
      <c r="AJ321">
        <v>2</v>
      </c>
      <c r="AL321">
        <v>21</v>
      </c>
      <c r="AN321">
        <v>2</v>
      </c>
      <c r="AP321">
        <v>1</v>
      </c>
      <c r="AR321">
        <v>21</v>
      </c>
    </row>
    <row r="322" spans="1:44" x14ac:dyDescent="0.25">
      <c r="A322" t="s">
        <v>8219</v>
      </c>
      <c r="B322">
        <v>21</v>
      </c>
      <c r="D322" t="s">
        <v>8221</v>
      </c>
      <c r="E322">
        <v>1</v>
      </c>
      <c r="AJ322">
        <v>2</v>
      </c>
      <c r="AL322">
        <v>21</v>
      </c>
      <c r="AN322">
        <v>2</v>
      </c>
      <c r="AP322">
        <v>1</v>
      </c>
      <c r="AR322">
        <v>21</v>
      </c>
    </row>
    <row r="323" spans="1:44" x14ac:dyDescent="0.25">
      <c r="A323" t="s">
        <v>8219</v>
      </c>
      <c r="B323">
        <v>21</v>
      </c>
      <c r="D323" t="s">
        <v>8221</v>
      </c>
      <c r="E323">
        <v>1</v>
      </c>
      <c r="AJ323">
        <v>2</v>
      </c>
      <c r="AL323">
        <v>21</v>
      </c>
      <c r="AN323">
        <v>2</v>
      </c>
      <c r="AP323">
        <v>1</v>
      </c>
      <c r="AR323">
        <v>21</v>
      </c>
    </row>
    <row r="324" spans="1:44" x14ac:dyDescent="0.25">
      <c r="A324" t="s">
        <v>8219</v>
      </c>
      <c r="B324">
        <v>21</v>
      </c>
      <c r="D324" t="s">
        <v>8221</v>
      </c>
      <c r="E324">
        <v>1</v>
      </c>
      <c r="AJ324">
        <v>2</v>
      </c>
      <c r="AL324">
        <v>21</v>
      </c>
      <c r="AN324">
        <v>2</v>
      </c>
      <c r="AP324">
        <v>1</v>
      </c>
      <c r="AR324">
        <v>21</v>
      </c>
    </row>
    <row r="325" spans="1:44" x14ac:dyDescent="0.25">
      <c r="A325" t="s">
        <v>8219</v>
      </c>
      <c r="B325">
        <v>21</v>
      </c>
      <c r="D325" t="s">
        <v>8221</v>
      </c>
      <c r="E325">
        <v>1</v>
      </c>
      <c r="AJ325">
        <v>2</v>
      </c>
      <c r="AL325">
        <v>21</v>
      </c>
      <c r="AN325">
        <v>2</v>
      </c>
      <c r="AP325">
        <v>1</v>
      </c>
      <c r="AR325">
        <v>21</v>
      </c>
    </row>
    <row r="326" spans="1:44" x14ac:dyDescent="0.25">
      <c r="A326" t="s">
        <v>8219</v>
      </c>
      <c r="B326">
        <v>21</v>
      </c>
      <c r="D326" t="s">
        <v>8221</v>
      </c>
      <c r="E326">
        <v>1</v>
      </c>
      <c r="AJ326">
        <v>2</v>
      </c>
      <c r="AL326">
        <v>21</v>
      </c>
      <c r="AN326">
        <v>2</v>
      </c>
      <c r="AP326">
        <v>1</v>
      </c>
      <c r="AR326">
        <v>21</v>
      </c>
    </row>
    <row r="327" spans="1:44" x14ac:dyDescent="0.25">
      <c r="A327" t="s">
        <v>8219</v>
      </c>
      <c r="B327">
        <v>21</v>
      </c>
      <c r="D327" t="s">
        <v>8221</v>
      </c>
      <c r="E327">
        <v>1</v>
      </c>
      <c r="AJ327">
        <v>2</v>
      </c>
      <c r="AL327">
        <v>21</v>
      </c>
      <c r="AN327">
        <v>2</v>
      </c>
      <c r="AP327">
        <v>1</v>
      </c>
      <c r="AR327">
        <v>21</v>
      </c>
    </row>
    <row r="328" spans="1:44" x14ac:dyDescent="0.25">
      <c r="A328" t="s">
        <v>8219</v>
      </c>
      <c r="B328">
        <v>21</v>
      </c>
      <c r="D328" t="s">
        <v>8221</v>
      </c>
      <c r="E328">
        <v>1</v>
      </c>
      <c r="AJ328">
        <v>2</v>
      </c>
      <c r="AL328">
        <v>21</v>
      </c>
      <c r="AN328">
        <v>2</v>
      </c>
      <c r="AP328">
        <v>1</v>
      </c>
      <c r="AR328">
        <v>21</v>
      </c>
    </row>
    <row r="329" spans="1:44" x14ac:dyDescent="0.25">
      <c r="A329" t="s">
        <v>8219</v>
      </c>
      <c r="B329">
        <v>21</v>
      </c>
      <c r="D329" t="s">
        <v>8221</v>
      </c>
      <c r="E329">
        <v>1</v>
      </c>
      <c r="AJ329">
        <v>2</v>
      </c>
      <c r="AL329">
        <v>21</v>
      </c>
      <c r="AN329">
        <v>2</v>
      </c>
      <c r="AP329">
        <v>1</v>
      </c>
      <c r="AR329">
        <v>21</v>
      </c>
    </row>
    <row r="330" spans="1:44" x14ac:dyDescent="0.25">
      <c r="A330" t="s">
        <v>8219</v>
      </c>
      <c r="B330">
        <v>21</v>
      </c>
      <c r="D330" t="s">
        <v>8221</v>
      </c>
      <c r="E330">
        <v>1</v>
      </c>
      <c r="AJ330">
        <v>2</v>
      </c>
      <c r="AL330">
        <v>21</v>
      </c>
      <c r="AN330">
        <v>2</v>
      </c>
      <c r="AP330">
        <v>1</v>
      </c>
      <c r="AR330">
        <v>21</v>
      </c>
    </row>
    <row r="331" spans="1:44" x14ac:dyDescent="0.25">
      <c r="A331" t="s">
        <v>8219</v>
      </c>
      <c r="B331">
        <v>21</v>
      </c>
      <c r="D331" t="s">
        <v>8221</v>
      </c>
      <c r="E331">
        <v>1</v>
      </c>
      <c r="AJ331">
        <v>2</v>
      </c>
      <c r="AL331">
        <v>21</v>
      </c>
      <c r="AN331">
        <v>2</v>
      </c>
      <c r="AP331">
        <v>1</v>
      </c>
      <c r="AR331">
        <v>21</v>
      </c>
    </row>
    <row r="332" spans="1:44" x14ac:dyDescent="0.25">
      <c r="A332" t="s">
        <v>8219</v>
      </c>
      <c r="B332">
        <v>21</v>
      </c>
      <c r="D332" t="s">
        <v>8221</v>
      </c>
      <c r="E332">
        <v>1</v>
      </c>
      <c r="AJ332">
        <v>2</v>
      </c>
      <c r="AL332">
        <v>21</v>
      </c>
      <c r="AN332">
        <v>2</v>
      </c>
      <c r="AP332">
        <v>1</v>
      </c>
      <c r="AR332">
        <v>21</v>
      </c>
    </row>
    <row r="333" spans="1:44" x14ac:dyDescent="0.25">
      <c r="A333" t="s">
        <v>8219</v>
      </c>
      <c r="B333">
        <v>21</v>
      </c>
      <c r="D333" t="s">
        <v>8221</v>
      </c>
      <c r="E333">
        <v>1</v>
      </c>
      <c r="AJ333">
        <v>2</v>
      </c>
      <c r="AL333">
        <v>21</v>
      </c>
      <c r="AN333">
        <v>2</v>
      </c>
      <c r="AP333">
        <v>1</v>
      </c>
      <c r="AR333">
        <v>21</v>
      </c>
    </row>
    <row r="334" spans="1:44" x14ac:dyDescent="0.25">
      <c r="A334" t="s">
        <v>8219</v>
      </c>
      <c r="B334">
        <v>21</v>
      </c>
      <c r="D334" t="s">
        <v>8221</v>
      </c>
      <c r="E334">
        <v>1</v>
      </c>
      <c r="AJ334">
        <v>2</v>
      </c>
      <c r="AL334">
        <v>21</v>
      </c>
      <c r="AN334">
        <v>2</v>
      </c>
      <c r="AP334">
        <v>1</v>
      </c>
      <c r="AR334">
        <v>21</v>
      </c>
    </row>
    <row r="335" spans="1:44" x14ac:dyDescent="0.25">
      <c r="A335" t="s">
        <v>8219</v>
      </c>
      <c r="B335">
        <v>21</v>
      </c>
      <c r="D335" t="s">
        <v>8221</v>
      </c>
      <c r="E335">
        <v>1</v>
      </c>
      <c r="AJ335">
        <v>2</v>
      </c>
      <c r="AL335">
        <v>21</v>
      </c>
      <c r="AN335">
        <v>2</v>
      </c>
      <c r="AP335">
        <v>1</v>
      </c>
      <c r="AR335">
        <v>21</v>
      </c>
    </row>
    <row r="336" spans="1:44" x14ac:dyDescent="0.25">
      <c r="A336" t="s">
        <v>8219</v>
      </c>
      <c r="B336">
        <v>21</v>
      </c>
      <c r="D336" t="s">
        <v>8221</v>
      </c>
      <c r="E336">
        <v>1</v>
      </c>
      <c r="AJ336">
        <v>2</v>
      </c>
      <c r="AL336">
        <v>21</v>
      </c>
      <c r="AN336">
        <v>2</v>
      </c>
      <c r="AP336">
        <v>1</v>
      </c>
      <c r="AR336">
        <v>21</v>
      </c>
    </row>
    <row r="337" spans="1:44" x14ac:dyDescent="0.25">
      <c r="A337" t="s">
        <v>8219</v>
      </c>
      <c r="B337">
        <v>21</v>
      </c>
      <c r="D337" t="s">
        <v>8221</v>
      </c>
      <c r="E337">
        <v>1</v>
      </c>
      <c r="AJ337">
        <v>2</v>
      </c>
      <c r="AL337">
        <v>21</v>
      </c>
      <c r="AN337">
        <v>2</v>
      </c>
      <c r="AP337">
        <v>1</v>
      </c>
      <c r="AR337">
        <v>21</v>
      </c>
    </row>
    <row r="338" spans="1:44" x14ac:dyDescent="0.25">
      <c r="A338" t="s">
        <v>8219</v>
      </c>
      <c r="B338">
        <v>21</v>
      </c>
      <c r="D338" t="s">
        <v>8221</v>
      </c>
      <c r="E338">
        <v>1</v>
      </c>
      <c r="AJ338">
        <v>2</v>
      </c>
      <c r="AL338">
        <v>21</v>
      </c>
      <c r="AN338">
        <v>2</v>
      </c>
      <c r="AP338">
        <v>1</v>
      </c>
      <c r="AR338">
        <v>21</v>
      </c>
    </row>
    <row r="339" spans="1:44" x14ac:dyDescent="0.25">
      <c r="A339" t="s">
        <v>8219</v>
      </c>
      <c r="B339">
        <v>21</v>
      </c>
      <c r="D339" t="s">
        <v>8221</v>
      </c>
      <c r="E339">
        <v>1</v>
      </c>
      <c r="AJ339">
        <v>2</v>
      </c>
      <c r="AL339">
        <v>21</v>
      </c>
      <c r="AN339">
        <v>2</v>
      </c>
      <c r="AP339">
        <v>1</v>
      </c>
      <c r="AR339">
        <v>21</v>
      </c>
    </row>
    <row r="340" spans="1:44" x14ac:dyDescent="0.25">
      <c r="A340" t="s">
        <v>8219</v>
      </c>
      <c r="B340">
        <v>21</v>
      </c>
      <c r="D340" t="s">
        <v>8221</v>
      </c>
      <c r="E340">
        <v>1</v>
      </c>
      <c r="AJ340">
        <v>2</v>
      </c>
      <c r="AL340">
        <v>21</v>
      </c>
      <c r="AN340">
        <v>2</v>
      </c>
      <c r="AP340">
        <v>1</v>
      </c>
      <c r="AR340">
        <v>21</v>
      </c>
    </row>
    <row r="341" spans="1:44" x14ac:dyDescent="0.25">
      <c r="A341" t="s">
        <v>8219</v>
      </c>
      <c r="B341">
        <v>21</v>
      </c>
      <c r="D341" t="s">
        <v>8221</v>
      </c>
      <c r="E341">
        <v>1</v>
      </c>
      <c r="AJ341">
        <v>2</v>
      </c>
      <c r="AL341">
        <v>21</v>
      </c>
      <c r="AN341">
        <v>2</v>
      </c>
      <c r="AP341">
        <v>1</v>
      </c>
      <c r="AR341">
        <v>21</v>
      </c>
    </row>
    <row r="342" spans="1:44" x14ac:dyDescent="0.25">
      <c r="A342" t="s">
        <v>8219</v>
      </c>
      <c r="B342">
        <v>21</v>
      </c>
      <c r="D342" t="s">
        <v>8221</v>
      </c>
      <c r="E342">
        <v>1</v>
      </c>
      <c r="AJ342">
        <v>2</v>
      </c>
      <c r="AL342">
        <v>21</v>
      </c>
      <c r="AN342">
        <v>2</v>
      </c>
      <c r="AP342">
        <v>1</v>
      </c>
      <c r="AR342">
        <v>21</v>
      </c>
    </row>
    <row r="343" spans="1:44" x14ac:dyDescent="0.25">
      <c r="A343" t="s">
        <v>8219</v>
      </c>
      <c r="B343">
        <v>21</v>
      </c>
      <c r="D343" t="s">
        <v>8221</v>
      </c>
      <c r="E343">
        <v>1</v>
      </c>
      <c r="AJ343">
        <v>2</v>
      </c>
      <c r="AL343">
        <v>21</v>
      </c>
      <c r="AN343">
        <v>2</v>
      </c>
      <c r="AP343">
        <v>1</v>
      </c>
      <c r="AR343">
        <v>21</v>
      </c>
    </row>
    <row r="344" spans="1:44" x14ac:dyDescent="0.25">
      <c r="A344" t="s">
        <v>8219</v>
      </c>
      <c r="B344">
        <v>21</v>
      </c>
      <c r="D344" t="s">
        <v>8221</v>
      </c>
      <c r="E344">
        <v>1</v>
      </c>
      <c r="AJ344">
        <v>2</v>
      </c>
      <c r="AL344">
        <v>21</v>
      </c>
      <c r="AN344">
        <v>2</v>
      </c>
      <c r="AP344">
        <v>1</v>
      </c>
      <c r="AR344">
        <v>21</v>
      </c>
    </row>
    <row r="345" spans="1:44" x14ac:dyDescent="0.25">
      <c r="A345" t="s">
        <v>8219</v>
      </c>
      <c r="B345">
        <v>21</v>
      </c>
      <c r="D345" t="s">
        <v>8221</v>
      </c>
      <c r="E345">
        <v>1</v>
      </c>
      <c r="AJ345">
        <v>2</v>
      </c>
      <c r="AL345">
        <v>21</v>
      </c>
      <c r="AN345">
        <v>2</v>
      </c>
      <c r="AP345">
        <v>1</v>
      </c>
      <c r="AR345">
        <v>21</v>
      </c>
    </row>
    <row r="346" spans="1:44" x14ac:dyDescent="0.25">
      <c r="A346" t="s">
        <v>8219</v>
      </c>
      <c r="B346">
        <v>21</v>
      </c>
      <c r="D346" t="s">
        <v>8221</v>
      </c>
      <c r="E346">
        <v>1</v>
      </c>
      <c r="AJ346">
        <v>2</v>
      </c>
      <c r="AL346">
        <v>21</v>
      </c>
      <c r="AN346">
        <v>2</v>
      </c>
      <c r="AP346">
        <v>1</v>
      </c>
      <c r="AR346">
        <v>21</v>
      </c>
    </row>
    <row r="347" spans="1:44" x14ac:dyDescent="0.25">
      <c r="A347" t="s">
        <v>8219</v>
      </c>
      <c r="B347">
        <v>22</v>
      </c>
      <c r="D347" t="s">
        <v>8221</v>
      </c>
      <c r="E347">
        <v>1</v>
      </c>
      <c r="AJ347">
        <v>2</v>
      </c>
      <c r="AL347">
        <v>22</v>
      </c>
      <c r="AN347">
        <v>2</v>
      </c>
      <c r="AP347">
        <v>1</v>
      </c>
      <c r="AR347">
        <v>22</v>
      </c>
    </row>
    <row r="348" spans="1:44" x14ac:dyDescent="0.25">
      <c r="A348" t="s">
        <v>8219</v>
      </c>
      <c r="B348">
        <v>22</v>
      </c>
      <c r="D348" t="s">
        <v>8221</v>
      </c>
      <c r="E348">
        <v>1</v>
      </c>
      <c r="AJ348">
        <v>2</v>
      </c>
      <c r="AL348">
        <v>22</v>
      </c>
      <c r="AN348">
        <v>2</v>
      </c>
      <c r="AP348">
        <v>1</v>
      </c>
      <c r="AR348">
        <v>22</v>
      </c>
    </row>
    <row r="349" spans="1:44" x14ac:dyDescent="0.25">
      <c r="A349" t="s">
        <v>8219</v>
      </c>
      <c r="B349">
        <v>22</v>
      </c>
      <c r="D349" t="s">
        <v>8221</v>
      </c>
      <c r="E349">
        <v>1</v>
      </c>
      <c r="AJ349">
        <v>2</v>
      </c>
      <c r="AL349">
        <v>22</v>
      </c>
      <c r="AN349">
        <v>2</v>
      </c>
      <c r="AP349">
        <v>1</v>
      </c>
      <c r="AR349">
        <v>22</v>
      </c>
    </row>
    <row r="350" spans="1:44" x14ac:dyDescent="0.25">
      <c r="A350" t="s">
        <v>8219</v>
      </c>
      <c r="B350">
        <v>22</v>
      </c>
      <c r="D350" t="s">
        <v>8221</v>
      </c>
      <c r="E350">
        <v>1</v>
      </c>
      <c r="AJ350">
        <v>2</v>
      </c>
      <c r="AL350">
        <v>22</v>
      </c>
      <c r="AN350">
        <v>2</v>
      </c>
      <c r="AP350">
        <v>1</v>
      </c>
      <c r="AR350">
        <v>22</v>
      </c>
    </row>
    <row r="351" spans="1:44" x14ac:dyDescent="0.25">
      <c r="A351" t="s">
        <v>8219</v>
      </c>
      <c r="B351">
        <v>22</v>
      </c>
      <c r="D351" t="s">
        <v>8221</v>
      </c>
      <c r="E351">
        <v>1</v>
      </c>
      <c r="AJ351">
        <v>2</v>
      </c>
      <c r="AL351">
        <v>22</v>
      </c>
      <c r="AN351">
        <v>2</v>
      </c>
      <c r="AP351">
        <v>1</v>
      </c>
      <c r="AR351">
        <v>22</v>
      </c>
    </row>
    <row r="352" spans="1:44" x14ac:dyDescent="0.25">
      <c r="A352" t="s">
        <v>8219</v>
      </c>
      <c r="B352">
        <v>22</v>
      </c>
      <c r="D352" t="s">
        <v>8221</v>
      </c>
      <c r="E352">
        <v>1</v>
      </c>
      <c r="AJ352">
        <v>2</v>
      </c>
      <c r="AL352">
        <v>22</v>
      </c>
      <c r="AN352">
        <v>2</v>
      </c>
      <c r="AP352">
        <v>1</v>
      </c>
      <c r="AR352">
        <v>22</v>
      </c>
    </row>
    <row r="353" spans="1:44" x14ac:dyDescent="0.25">
      <c r="A353" t="s">
        <v>8219</v>
      </c>
      <c r="B353">
        <v>22</v>
      </c>
      <c r="D353" t="s">
        <v>8221</v>
      </c>
      <c r="E353">
        <v>1</v>
      </c>
      <c r="AJ353">
        <v>2</v>
      </c>
      <c r="AL353">
        <v>22</v>
      </c>
      <c r="AN353">
        <v>2</v>
      </c>
      <c r="AP353">
        <v>1</v>
      </c>
      <c r="AR353">
        <v>22</v>
      </c>
    </row>
    <row r="354" spans="1:44" x14ac:dyDescent="0.25">
      <c r="A354" t="s">
        <v>8219</v>
      </c>
      <c r="B354">
        <v>22</v>
      </c>
      <c r="D354" t="s">
        <v>8221</v>
      </c>
      <c r="E354">
        <v>1</v>
      </c>
      <c r="AJ354">
        <v>2</v>
      </c>
      <c r="AL354">
        <v>22</v>
      </c>
      <c r="AN354">
        <v>2</v>
      </c>
      <c r="AP354">
        <v>1</v>
      </c>
      <c r="AR354">
        <v>22</v>
      </c>
    </row>
    <row r="355" spans="1:44" x14ac:dyDescent="0.25">
      <c r="A355" t="s">
        <v>8219</v>
      </c>
      <c r="B355">
        <v>22</v>
      </c>
      <c r="D355" t="s">
        <v>8221</v>
      </c>
      <c r="E355">
        <v>1</v>
      </c>
      <c r="AJ355">
        <v>2</v>
      </c>
      <c r="AL355">
        <v>22</v>
      </c>
      <c r="AN355">
        <v>2</v>
      </c>
      <c r="AP355">
        <v>1</v>
      </c>
      <c r="AR355">
        <v>22</v>
      </c>
    </row>
    <row r="356" spans="1:44" x14ac:dyDescent="0.25">
      <c r="A356" t="s">
        <v>8219</v>
      </c>
      <c r="B356">
        <v>22</v>
      </c>
      <c r="D356" t="s">
        <v>8221</v>
      </c>
      <c r="E356">
        <v>1</v>
      </c>
      <c r="AJ356">
        <v>2</v>
      </c>
      <c r="AL356">
        <v>22</v>
      </c>
      <c r="AN356">
        <v>2</v>
      </c>
      <c r="AP356">
        <v>1</v>
      </c>
      <c r="AR356">
        <v>22</v>
      </c>
    </row>
    <row r="357" spans="1:44" x14ac:dyDescent="0.25">
      <c r="A357" t="s">
        <v>8219</v>
      </c>
      <c r="B357">
        <v>22</v>
      </c>
      <c r="D357" t="s">
        <v>8221</v>
      </c>
      <c r="E357">
        <v>1</v>
      </c>
      <c r="AJ357">
        <v>2</v>
      </c>
      <c r="AL357">
        <v>22</v>
      </c>
      <c r="AN357">
        <v>2</v>
      </c>
      <c r="AP357">
        <v>1</v>
      </c>
      <c r="AR357">
        <v>22</v>
      </c>
    </row>
    <row r="358" spans="1:44" x14ac:dyDescent="0.25">
      <c r="A358" t="s">
        <v>8219</v>
      </c>
      <c r="B358">
        <v>22</v>
      </c>
      <c r="D358" t="s">
        <v>8221</v>
      </c>
      <c r="E358">
        <v>1</v>
      </c>
      <c r="AJ358">
        <v>2</v>
      </c>
      <c r="AL358">
        <v>22</v>
      </c>
      <c r="AN358">
        <v>2</v>
      </c>
      <c r="AP358">
        <v>1</v>
      </c>
      <c r="AR358">
        <v>22</v>
      </c>
    </row>
    <row r="359" spans="1:44" x14ac:dyDescent="0.25">
      <c r="A359" t="s">
        <v>8219</v>
      </c>
      <c r="B359">
        <v>22</v>
      </c>
      <c r="D359" t="s">
        <v>8221</v>
      </c>
      <c r="E359">
        <v>1</v>
      </c>
      <c r="AJ359">
        <v>3</v>
      </c>
      <c r="AL359">
        <v>22</v>
      </c>
      <c r="AN359">
        <v>3</v>
      </c>
      <c r="AP359">
        <v>1</v>
      </c>
      <c r="AR359">
        <v>22</v>
      </c>
    </row>
    <row r="360" spans="1:44" x14ac:dyDescent="0.25">
      <c r="A360" t="s">
        <v>8219</v>
      </c>
      <c r="B360">
        <v>22</v>
      </c>
      <c r="D360" t="s">
        <v>8221</v>
      </c>
      <c r="E360">
        <v>1</v>
      </c>
      <c r="AJ360">
        <v>3</v>
      </c>
      <c r="AL360">
        <v>22</v>
      </c>
      <c r="AN360">
        <v>3</v>
      </c>
      <c r="AP360">
        <v>1</v>
      </c>
      <c r="AR360">
        <v>22</v>
      </c>
    </row>
    <row r="361" spans="1:44" x14ac:dyDescent="0.25">
      <c r="A361" t="s">
        <v>8219</v>
      </c>
      <c r="B361">
        <v>22</v>
      </c>
      <c r="D361" t="s">
        <v>8221</v>
      </c>
      <c r="E361">
        <v>1</v>
      </c>
      <c r="AJ361">
        <v>3</v>
      </c>
      <c r="AL361">
        <v>22</v>
      </c>
      <c r="AN361">
        <v>3</v>
      </c>
      <c r="AP361">
        <v>1</v>
      </c>
      <c r="AR361">
        <v>22</v>
      </c>
    </row>
    <row r="362" spans="1:44" x14ac:dyDescent="0.25">
      <c r="A362" t="s">
        <v>8219</v>
      </c>
      <c r="B362">
        <v>22</v>
      </c>
      <c r="D362" t="s">
        <v>8221</v>
      </c>
      <c r="E362">
        <v>1</v>
      </c>
      <c r="AJ362">
        <v>3</v>
      </c>
      <c r="AL362">
        <v>22</v>
      </c>
      <c r="AN362">
        <v>3</v>
      </c>
      <c r="AP362">
        <v>1</v>
      </c>
      <c r="AR362">
        <v>22</v>
      </c>
    </row>
    <row r="363" spans="1:44" x14ac:dyDescent="0.25">
      <c r="A363" t="s">
        <v>8219</v>
      </c>
      <c r="B363">
        <v>22</v>
      </c>
      <c r="D363" t="s">
        <v>8221</v>
      </c>
      <c r="E363">
        <v>1</v>
      </c>
      <c r="AJ363">
        <v>3</v>
      </c>
      <c r="AL363">
        <v>22</v>
      </c>
      <c r="AN363">
        <v>3</v>
      </c>
      <c r="AP363">
        <v>1</v>
      </c>
      <c r="AR363">
        <v>22</v>
      </c>
    </row>
    <row r="364" spans="1:44" x14ac:dyDescent="0.25">
      <c r="A364" t="s">
        <v>8219</v>
      </c>
      <c r="B364">
        <v>22</v>
      </c>
      <c r="D364" t="s">
        <v>8221</v>
      </c>
      <c r="E364">
        <v>1</v>
      </c>
      <c r="AJ364">
        <v>3</v>
      </c>
      <c r="AL364">
        <v>22</v>
      </c>
      <c r="AN364">
        <v>3</v>
      </c>
      <c r="AP364">
        <v>1</v>
      </c>
      <c r="AR364">
        <v>22</v>
      </c>
    </row>
    <row r="365" spans="1:44" x14ac:dyDescent="0.25">
      <c r="A365" t="s">
        <v>8219</v>
      </c>
      <c r="B365">
        <v>23</v>
      </c>
      <c r="D365" t="s">
        <v>8221</v>
      </c>
      <c r="E365">
        <v>1</v>
      </c>
      <c r="AJ365">
        <v>3</v>
      </c>
      <c r="AL365">
        <v>23</v>
      </c>
      <c r="AN365">
        <v>3</v>
      </c>
      <c r="AP365">
        <v>1</v>
      </c>
      <c r="AR365">
        <v>23</v>
      </c>
    </row>
    <row r="366" spans="1:44" x14ac:dyDescent="0.25">
      <c r="A366" t="s">
        <v>8219</v>
      </c>
      <c r="B366">
        <v>23</v>
      </c>
      <c r="D366" t="s">
        <v>8221</v>
      </c>
      <c r="E366">
        <v>1</v>
      </c>
      <c r="AJ366">
        <v>3</v>
      </c>
      <c r="AL366">
        <v>23</v>
      </c>
      <c r="AN366">
        <v>3</v>
      </c>
      <c r="AP366">
        <v>1</v>
      </c>
      <c r="AR366">
        <v>23</v>
      </c>
    </row>
    <row r="367" spans="1:44" x14ac:dyDescent="0.25">
      <c r="A367" t="s">
        <v>8219</v>
      </c>
      <c r="B367">
        <v>23</v>
      </c>
      <c r="D367" t="s">
        <v>8221</v>
      </c>
      <c r="E367">
        <v>1</v>
      </c>
      <c r="AJ367">
        <v>3</v>
      </c>
      <c r="AL367">
        <v>23</v>
      </c>
      <c r="AN367">
        <v>3</v>
      </c>
      <c r="AP367">
        <v>1</v>
      </c>
      <c r="AR367">
        <v>23</v>
      </c>
    </row>
    <row r="368" spans="1:44" x14ac:dyDescent="0.25">
      <c r="A368" t="s">
        <v>8219</v>
      </c>
      <c r="B368">
        <v>23</v>
      </c>
      <c r="D368" t="s">
        <v>8221</v>
      </c>
      <c r="E368">
        <v>1</v>
      </c>
      <c r="AJ368">
        <v>3</v>
      </c>
      <c r="AL368">
        <v>23</v>
      </c>
      <c r="AN368">
        <v>3</v>
      </c>
      <c r="AP368">
        <v>1</v>
      </c>
      <c r="AR368">
        <v>23</v>
      </c>
    </row>
    <row r="369" spans="1:44" x14ac:dyDescent="0.25">
      <c r="A369" t="s">
        <v>8219</v>
      </c>
      <c r="B369">
        <v>23</v>
      </c>
      <c r="D369" t="s">
        <v>8221</v>
      </c>
      <c r="E369">
        <v>1</v>
      </c>
      <c r="AJ369">
        <v>3</v>
      </c>
      <c r="AL369">
        <v>23</v>
      </c>
      <c r="AN369">
        <v>3</v>
      </c>
      <c r="AP369">
        <v>1</v>
      </c>
      <c r="AR369">
        <v>23</v>
      </c>
    </row>
    <row r="370" spans="1:44" x14ac:dyDescent="0.25">
      <c r="A370" t="s">
        <v>8219</v>
      </c>
      <c r="B370">
        <v>23</v>
      </c>
      <c r="D370" t="s">
        <v>8221</v>
      </c>
      <c r="E370">
        <v>1</v>
      </c>
      <c r="AJ370">
        <v>3</v>
      </c>
      <c r="AL370">
        <v>23</v>
      </c>
      <c r="AN370">
        <v>3</v>
      </c>
      <c r="AP370">
        <v>1</v>
      </c>
      <c r="AR370">
        <v>23</v>
      </c>
    </row>
    <row r="371" spans="1:44" x14ac:dyDescent="0.25">
      <c r="A371" t="s">
        <v>8219</v>
      </c>
      <c r="B371">
        <v>23</v>
      </c>
      <c r="D371" t="s">
        <v>8221</v>
      </c>
      <c r="E371">
        <v>1</v>
      </c>
      <c r="AJ371">
        <v>3</v>
      </c>
      <c r="AL371">
        <v>23</v>
      </c>
      <c r="AN371">
        <v>3</v>
      </c>
      <c r="AP371">
        <v>1</v>
      </c>
      <c r="AR371">
        <v>23</v>
      </c>
    </row>
    <row r="372" spans="1:44" x14ac:dyDescent="0.25">
      <c r="A372" t="s">
        <v>8219</v>
      </c>
      <c r="B372">
        <v>23</v>
      </c>
      <c r="D372" t="s">
        <v>8221</v>
      </c>
      <c r="E372">
        <v>1</v>
      </c>
      <c r="AJ372">
        <v>3</v>
      </c>
      <c r="AL372">
        <v>23</v>
      </c>
      <c r="AN372">
        <v>3</v>
      </c>
      <c r="AP372">
        <v>1</v>
      </c>
      <c r="AR372">
        <v>23</v>
      </c>
    </row>
    <row r="373" spans="1:44" x14ac:dyDescent="0.25">
      <c r="A373" t="s">
        <v>8219</v>
      </c>
      <c r="B373">
        <v>23</v>
      </c>
      <c r="D373" t="s">
        <v>8221</v>
      </c>
      <c r="E373">
        <v>1</v>
      </c>
      <c r="AJ373">
        <v>3</v>
      </c>
      <c r="AL373">
        <v>23</v>
      </c>
      <c r="AN373">
        <v>3</v>
      </c>
      <c r="AP373">
        <v>1</v>
      </c>
      <c r="AR373">
        <v>23</v>
      </c>
    </row>
    <row r="374" spans="1:44" x14ac:dyDescent="0.25">
      <c r="A374" t="s">
        <v>8219</v>
      </c>
      <c r="B374">
        <v>23</v>
      </c>
      <c r="D374" t="s">
        <v>8221</v>
      </c>
      <c r="E374">
        <v>1</v>
      </c>
      <c r="AJ374">
        <v>3</v>
      </c>
      <c r="AL374">
        <v>23</v>
      </c>
      <c r="AN374">
        <v>3</v>
      </c>
      <c r="AP374">
        <v>1</v>
      </c>
      <c r="AR374">
        <v>23</v>
      </c>
    </row>
    <row r="375" spans="1:44" x14ac:dyDescent="0.25">
      <c r="A375" t="s">
        <v>8219</v>
      </c>
      <c r="B375">
        <v>23</v>
      </c>
      <c r="D375" t="s">
        <v>8221</v>
      </c>
      <c r="E375">
        <v>1</v>
      </c>
      <c r="AJ375">
        <v>3</v>
      </c>
      <c r="AL375">
        <v>23</v>
      </c>
      <c r="AN375">
        <v>3</v>
      </c>
      <c r="AP375">
        <v>1</v>
      </c>
      <c r="AR375">
        <v>23</v>
      </c>
    </row>
    <row r="376" spans="1:44" x14ac:dyDescent="0.25">
      <c r="A376" t="s">
        <v>8219</v>
      </c>
      <c r="B376">
        <v>23</v>
      </c>
      <c r="D376" t="s">
        <v>8221</v>
      </c>
      <c r="E376">
        <v>1</v>
      </c>
      <c r="AJ376">
        <v>3</v>
      </c>
      <c r="AL376">
        <v>23</v>
      </c>
      <c r="AN376">
        <v>3</v>
      </c>
      <c r="AP376">
        <v>1</v>
      </c>
      <c r="AR376">
        <v>23</v>
      </c>
    </row>
    <row r="377" spans="1:44" x14ac:dyDescent="0.25">
      <c r="A377" t="s">
        <v>8219</v>
      </c>
      <c r="B377">
        <v>23</v>
      </c>
      <c r="D377" t="s">
        <v>8221</v>
      </c>
      <c r="E377">
        <v>1</v>
      </c>
      <c r="AJ377">
        <v>3</v>
      </c>
      <c r="AL377">
        <v>23</v>
      </c>
      <c r="AN377">
        <v>3</v>
      </c>
      <c r="AP377">
        <v>1</v>
      </c>
      <c r="AR377">
        <v>23</v>
      </c>
    </row>
    <row r="378" spans="1:44" x14ac:dyDescent="0.25">
      <c r="A378" t="s">
        <v>8219</v>
      </c>
      <c r="B378">
        <v>23</v>
      </c>
      <c r="D378" t="s">
        <v>8221</v>
      </c>
      <c r="E378">
        <v>1</v>
      </c>
      <c r="AJ378">
        <v>3</v>
      </c>
      <c r="AL378">
        <v>23</v>
      </c>
      <c r="AN378">
        <v>3</v>
      </c>
      <c r="AP378">
        <v>1</v>
      </c>
      <c r="AR378">
        <v>23</v>
      </c>
    </row>
    <row r="379" spans="1:44" x14ac:dyDescent="0.25">
      <c r="A379" t="s">
        <v>8219</v>
      </c>
      <c r="B379">
        <v>23</v>
      </c>
      <c r="D379" t="s">
        <v>8221</v>
      </c>
      <c r="E379">
        <v>1</v>
      </c>
      <c r="AJ379">
        <v>3</v>
      </c>
      <c r="AL379">
        <v>23</v>
      </c>
      <c r="AN379">
        <v>3</v>
      </c>
      <c r="AP379">
        <v>1</v>
      </c>
      <c r="AR379">
        <v>23</v>
      </c>
    </row>
    <row r="380" spans="1:44" x14ac:dyDescent="0.25">
      <c r="A380" t="s">
        <v>8219</v>
      </c>
      <c r="B380">
        <v>23</v>
      </c>
      <c r="D380" t="s">
        <v>8221</v>
      </c>
      <c r="E380">
        <v>1</v>
      </c>
      <c r="AJ380">
        <v>3</v>
      </c>
      <c r="AL380">
        <v>23</v>
      </c>
      <c r="AN380">
        <v>3</v>
      </c>
      <c r="AP380">
        <v>1</v>
      </c>
      <c r="AR380">
        <v>23</v>
      </c>
    </row>
    <row r="381" spans="1:44" x14ac:dyDescent="0.25">
      <c r="A381" t="s">
        <v>8219</v>
      </c>
      <c r="B381">
        <v>23</v>
      </c>
      <c r="D381" t="s">
        <v>8221</v>
      </c>
      <c r="E381">
        <v>1</v>
      </c>
      <c r="AJ381">
        <v>3</v>
      </c>
      <c r="AL381">
        <v>23</v>
      </c>
      <c r="AN381">
        <v>3</v>
      </c>
      <c r="AP381">
        <v>1</v>
      </c>
      <c r="AR381">
        <v>23</v>
      </c>
    </row>
    <row r="382" spans="1:44" x14ac:dyDescent="0.25">
      <c r="A382" t="s">
        <v>8219</v>
      </c>
      <c r="B382">
        <v>23</v>
      </c>
      <c r="D382" t="s">
        <v>8221</v>
      </c>
      <c r="E382">
        <v>1</v>
      </c>
      <c r="AJ382">
        <v>3</v>
      </c>
      <c r="AL382">
        <v>23</v>
      </c>
      <c r="AN382">
        <v>3</v>
      </c>
      <c r="AP382">
        <v>1</v>
      </c>
      <c r="AR382">
        <v>23</v>
      </c>
    </row>
    <row r="383" spans="1:44" x14ac:dyDescent="0.25">
      <c r="A383" t="s">
        <v>8219</v>
      </c>
      <c r="B383">
        <v>23</v>
      </c>
      <c r="D383" t="s">
        <v>8221</v>
      </c>
      <c r="E383">
        <v>1</v>
      </c>
      <c r="AJ383">
        <v>3</v>
      </c>
      <c r="AL383">
        <v>23</v>
      </c>
      <c r="AN383">
        <v>3</v>
      </c>
      <c r="AP383">
        <v>1</v>
      </c>
      <c r="AR383">
        <v>23</v>
      </c>
    </row>
    <row r="384" spans="1:44" x14ac:dyDescent="0.25">
      <c r="A384" t="s">
        <v>8219</v>
      </c>
      <c r="B384">
        <v>23</v>
      </c>
      <c r="D384" t="s">
        <v>8221</v>
      </c>
      <c r="E384">
        <v>1</v>
      </c>
      <c r="AJ384">
        <v>3</v>
      </c>
      <c r="AL384">
        <v>23</v>
      </c>
      <c r="AN384">
        <v>3</v>
      </c>
      <c r="AP384">
        <v>1</v>
      </c>
      <c r="AR384">
        <v>23</v>
      </c>
    </row>
    <row r="385" spans="1:44" x14ac:dyDescent="0.25">
      <c r="A385" t="s">
        <v>8219</v>
      </c>
      <c r="B385">
        <v>23</v>
      </c>
      <c r="D385" t="s">
        <v>8221</v>
      </c>
      <c r="E385">
        <v>1</v>
      </c>
      <c r="AJ385">
        <v>3</v>
      </c>
      <c r="AL385">
        <v>23</v>
      </c>
      <c r="AN385">
        <v>3</v>
      </c>
      <c r="AP385">
        <v>1</v>
      </c>
      <c r="AR385">
        <v>23</v>
      </c>
    </row>
    <row r="386" spans="1:44" x14ac:dyDescent="0.25">
      <c r="A386" t="s">
        <v>8219</v>
      </c>
      <c r="B386">
        <v>23</v>
      </c>
      <c r="D386" t="s">
        <v>8221</v>
      </c>
      <c r="E386">
        <v>1</v>
      </c>
      <c r="AJ386">
        <v>3</v>
      </c>
      <c r="AL386">
        <v>23</v>
      </c>
      <c r="AN386">
        <v>3</v>
      </c>
      <c r="AP386">
        <v>1</v>
      </c>
      <c r="AR386">
        <v>23</v>
      </c>
    </row>
    <row r="387" spans="1:44" x14ac:dyDescent="0.25">
      <c r="A387" t="s">
        <v>8219</v>
      </c>
      <c r="B387">
        <v>23</v>
      </c>
      <c r="D387" t="s">
        <v>8221</v>
      </c>
      <c r="E387">
        <v>1</v>
      </c>
      <c r="AJ387">
        <v>3</v>
      </c>
      <c r="AL387">
        <v>23</v>
      </c>
      <c r="AN387">
        <v>3</v>
      </c>
      <c r="AP387">
        <v>1</v>
      </c>
      <c r="AR387">
        <v>23</v>
      </c>
    </row>
    <row r="388" spans="1:44" x14ac:dyDescent="0.25">
      <c r="A388" t="s">
        <v>8219</v>
      </c>
      <c r="B388">
        <v>23</v>
      </c>
      <c r="D388" t="s">
        <v>8221</v>
      </c>
      <c r="E388">
        <v>1</v>
      </c>
      <c r="AJ388">
        <v>3</v>
      </c>
      <c r="AL388">
        <v>23</v>
      </c>
      <c r="AN388">
        <v>3</v>
      </c>
      <c r="AP388">
        <v>1</v>
      </c>
      <c r="AR388">
        <v>23</v>
      </c>
    </row>
    <row r="389" spans="1:44" x14ac:dyDescent="0.25">
      <c r="A389" t="s">
        <v>8219</v>
      </c>
      <c r="B389">
        <v>24</v>
      </c>
      <c r="D389" t="s">
        <v>8221</v>
      </c>
      <c r="E389">
        <v>1</v>
      </c>
      <c r="AJ389">
        <v>3</v>
      </c>
      <c r="AL389">
        <v>24</v>
      </c>
      <c r="AN389">
        <v>3</v>
      </c>
      <c r="AP389">
        <v>1</v>
      </c>
      <c r="AR389">
        <v>24</v>
      </c>
    </row>
    <row r="390" spans="1:44" x14ac:dyDescent="0.25">
      <c r="A390" t="s">
        <v>8219</v>
      </c>
      <c r="B390">
        <v>24</v>
      </c>
      <c r="D390" t="s">
        <v>8221</v>
      </c>
      <c r="E390">
        <v>1</v>
      </c>
      <c r="AJ390">
        <v>3</v>
      </c>
      <c r="AL390">
        <v>24</v>
      </c>
      <c r="AN390">
        <v>3</v>
      </c>
      <c r="AP390">
        <v>1</v>
      </c>
      <c r="AR390">
        <v>24</v>
      </c>
    </row>
    <row r="391" spans="1:44" x14ac:dyDescent="0.25">
      <c r="A391" t="s">
        <v>8219</v>
      </c>
      <c r="B391">
        <v>24</v>
      </c>
      <c r="D391" t="s">
        <v>8221</v>
      </c>
      <c r="E391">
        <v>1</v>
      </c>
      <c r="AJ391">
        <v>3</v>
      </c>
      <c r="AL391">
        <v>24</v>
      </c>
      <c r="AN391">
        <v>3</v>
      </c>
      <c r="AP391">
        <v>1</v>
      </c>
      <c r="AR391">
        <v>24</v>
      </c>
    </row>
    <row r="392" spans="1:44" x14ac:dyDescent="0.25">
      <c r="A392" t="s">
        <v>8219</v>
      </c>
      <c r="B392">
        <v>24</v>
      </c>
      <c r="D392" t="s">
        <v>8221</v>
      </c>
      <c r="E392">
        <v>1</v>
      </c>
      <c r="AJ392">
        <v>3</v>
      </c>
      <c r="AL392">
        <v>24</v>
      </c>
      <c r="AN392">
        <v>3</v>
      </c>
      <c r="AP392">
        <v>1</v>
      </c>
      <c r="AR392">
        <v>24</v>
      </c>
    </row>
    <row r="393" spans="1:44" x14ac:dyDescent="0.25">
      <c r="A393" t="s">
        <v>8219</v>
      </c>
      <c r="B393">
        <v>24</v>
      </c>
      <c r="D393" t="s">
        <v>8221</v>
      </c>
      <c r="E393">
        <v>1</v>
      </c>
      <c r="AJ393">
        <v>3</v>
      </c>
      <c r="AL393">
        <v>24</v>
      </c>
      <c r="AN393">
        <v>3</v>
      </c>
      <c r="AP393">
        <v>1</v>
      </c>
      <c r="AR393">
        <v>24</v>
      </c>
    </row>
    <row r="394" spans="1:44" x14ac:dyDescent="0.25">
      <c r="A394" t="s">
        <v>8219</v>
      </c>
      <c r="B394">
        <v>24</v>
      </c>
      <c r="D394" t="s">
        <v>8221</v>
      </c>
      <c r="E394">
        <v>1</v>
      </c>
      <c r="AJ394">
        <v>3</v>
      </c>
      <c r="AL394">
        <v>24</v>
      </c>
      <c r="AN394">
        <v>3</v>
      </c>
      <c r="AP394">
        <v>1</v>
      </c>
      <c r="AR394">
        <v>24</v>
      </c>
    </row>
    <row r="395" spans="1:44" x14ac:dyDescent="0.25">
      <c r="A395" t="s">
        <v>8219</v>
      </c>
      <c r="B395">
        <v>24</v>
      </c>
      <c r="D395" t="s">
        <v>8221</v>
      </c>
      <c r="E395">
        <v>1</v>
      </c>
      <c r="AJ395">
        <v>3</v>
      </c>
      <c r="AL395">
        <v>24</v>
      </c>
      <c r="AN395">
        <v>3</v>
      </c>
      <c r="AP395">
        <v>1</v>
      </c>
      <c r="AR395">
        <v>24</v>
      </c>
    </row>
    <row r="396" spans="1:44" x14ac:dyDescent="0.25">
      <c r="A396" t="s">
        <v>8219</v>
      </c>
      <c r="B396">
        <v>24</v>
      </c>
      <c r="D396" t="s">
        <v>8221</v>
      </c>
      <c r="E396">
        <v>1</v>
      </c>
      <c r="AJ396">
        <v>3</v>
      </c>
      <c r="AL396">
        <v>24</v>
      </c>
      <c r="AN396">
        <v>3</v>
      </c>
      <c r="AP396">
        <v>1</v>
      </c>
      <c r="AR396">
        <v>24</v>
      </c>
    </row>
    <row r="397" spans="1:44" x14ac:dyDescent="0.25">
      <c r="A397" t="s">
        <v>8219</v>
      </c>
      <c r="B397">
        <v>24</v>
      </c>
      <c r="D397" t="s">
        <v>8221</v>
      </c>
      <c r="E397">
        <v>1</v>
      </c>
      <c r="AJ397">
        <v>3</v>
      </c>
      <c r="AL397">
        <v>24</v>
      </c>
      <c r="AN397">
        <v>3</v>
      </c>
      <c r="AP397">
        <v>1</v>
      </c>
      <c r="AR397">
        <v>24</v>
      </c>
    </row>
    <row r="398" spans="1:44" x14ac:dyDescent="0.25">
      <c r="A398" t="s">
        <v>8219</v>
      </c>
      <c r="B398">
        <v>24</v>
      </c>
      <c r="D398" t="s">
        <v>8221</v>
      </c>
      <c r="E398">
        <v>1</v>
      </c>
      <c r="AJ398">
        <v>3</v>
      </c>
      <c r="AL398">
        <v>24</v>
      </c>
      <c r="AN398">
        <v>3</v>
      </c>
      <c r="AP398">
        <v>1</v>
      </c>
      <c r="AR398">
        <v>24</v>
      </c>
    </row>
    <row r="399" spans="1:44" x14ac:dyDescent="0.25">
      <c r="A399" t="s">
        <v>8219</v>
      </c>
      <c r="B399">
        <v>24</v>
      </c>
      <c r="D399" t="s">
        <v>8221</v>
      </c>
      <c r="E399">
        <v>1</v>
      </c>
      <c r="AJ399">
        <v>3</v>
      </c>
      <c r="AL399">
        <v>24</v>
      </c>
      <c r="AN399">
        <v>3</v>
      </c>
      <c r="AP399">
        <v>1</v>
      </c>
      <c r="AR399">
        <v>24</v>
      </c>
    </row>
    <row r="400" spans="1:44" x14ac:dyDescent="0.25">
      <c r="A400" t="s">
        <v>8219</v>
      </c>
      <c r="B400">
        <v>24</v>
      </c>
      <c r="D400" t="s">
        <v>8221</v>
      </c>
      <c r="E400">
        <v>1</v>
      </c>
      <c r="AJ400">
        <v>3</v>
      </c>
      <c r="AL400">
        <v>24</v>
      </c>
      <c r="AN400">
        <v>3</v>
      </c>
      <c r="AP400">
        <v>1</v>
      </c>
      <c r="AR400">
        <v>24</v>
      </c>
    </row>
    <row r="401" spans="1:44" x14ac:dyDescent="0.25">
      <c r="A401" t="s">
        <v>8219</v>
      </c>
      <c r="B401">
        <v>24</v>
      </c>
      <c r="D401" t="s">
        <v>8221</v>
      </c>
      <c r="E401">
        <v>1</v>
      </c>
      <c r="AJ401">
        <v>3</v>
      </c>
      <c r="AL401">
        <v>24</v>
      </c>
      <c r="AN401">
        <v>3</v>
      </c>
      <c r="AP401">
        <v>1</v>
      </c>
      <c r="AR401">
        <v>24</v>
      </c>
    </row>
    <row r="402" spans="1:44" x14ac:dyDescent="0.25">
      <c r="A402" t="s">
        <v>8219</v>
      </c>
      <c r="B402">
        <v>24</v>
      </c>
      <c r="D402" t="s">
        <v>8221</v>
      </c>
      <c r="E402">
        <v>1</v>
      </c>
      <c r="AJ402">
        <v>3</v>
      </c>
      <c r="AL402">
        <v>24</v>
      </c>
      <c r="AN402">
        <v>3</v>
      </c>
      <c r="AP402">
        <v>1</v>
      </c>
      <c r="AR402">
        <v>24</v>
      </c>
    </row>
    <row r="403" spans="1:44" x14ac:dyDescent="0.25">
      <c r="A403" t="s">
        <v>8219</v>
      </c>
      <c r="B403">
        <v>24</v>
      </c>
      <c r="D403" t="s">
        <v>8221</v>
      </c>
      <c r="E403">
        <v>1</v>
      </c>
      <c r="AJ403">
        <v>3</v>
      </c>
      <c r="AL403">
        <v>24</v>
      </c>
      <c r="AN403">
        <v>3</v>
      </c>
      <c r="AP403">
        <v>1</v>
      </c>
      <c r="AR403">
        <v>24</v>
      </c>
    </row>
    <row r="404" spans="1:44" x14ac:dyDescent="0.25">
      <c r="A404" t="s">
        <v>8219</v>
      </c>
      <c r="B404">
        <v>24</v>
      </c>
      <c r="D404" t="s">
        <v>8221</v>
      </c>
      <c r="E404">
        <v>1</v>
      </c>
      <c r="AJ404">
        <v>3</v>
      </c>
      <c r="AL404">
        <v>24</v>
      </c>
      <c r="AN404">
        <v>3</v>
      </c>
      <c r="AP404">
        <v>1</v>
      </c>
      <c r="AR404">
        <v>24</v>
      </c>
    </row>
    <row r="405" spans="1:44" x14ac:dyDescent="0.25">
      <c r="A405" t="s">
        <v>8219</v>
      </c>
      <c r="B405">
        <v>24</v>
      </c>
      <c r="D405" t="s">
        <v>8221</v>
      </c>
      <c r="E405">
        <v>1</v>
      </c>
      <c r="AJ405">
        <v>3</v>
      </c>
      <c r="AL405">
        <v>24</v>
      </c>
      <c r="AN405">
        <v>3</v>
      </c>
      <c r="AP405">
        <v>1</v>
      </c>
      <c r="AR405">
        <v>24</v>
      </c>
    </row>
    <row r="406" spans="1:44" x14ac:dyDescent="0.25">
      <c r="A406" t="s">
        <v>8219</v>
      </c>
      <c r="B406">
        <v>24</v>
      </c>
      <c r="D406" t="s">
        <v>8221</v>
      </c>
      <c r="E406">
        <v>1</v>
      </c>
      <c r="AJ406">
        <v>3</v>
      </c>
      <c r="AL406">
        <v>24</v>
      </c>
      <c r="AN406">
        <v>3</v>
      </c>
      <c r="AP406">
        <v>1</v>
      </c>
      <c r="AR406">
        <v>24</v>
      </c>
    </row>
    <row r="407" spans="1:44" x14ac:dyDescent="0.25">
      <c r="A407" t="s">
        <v>8219</v>
      </c>
      <c r="B407">
        <v>24</v>
      </c>
      <c r="D407" t="s">
        <v>8221</v>
      </c>
      <c r="E407">
        <v>1</v>
      </c>
      <c r="AJ407">
        <v>3</v>
      </c>
      <c r="AL407">
        <v>24</v>
      </c>
      <c r="AN407">
        <v>3</v>
      </c>
      <c r="AP407">
        <v>1</v>
      </c>
      <c r="AR407">
        <v>24</v>
      </c>
    </row>
    <row r="408" spans="1:44" x14ac:dyDescent="0.25">
      <c r="A408" t="s">
        <v>8219</v>
      </c>
      <c r="B408">
        <v>25</v>
      </c>
      <c r="D408" t="s">
        <v>8221</v>
      </c>
      <c r="E408">
        <v>1</v>
      </c>
      <c r="AJ408">
        <v>3</v>
      </c>
      <c r="AL408">
        <v>25</v>
      </c>
      <c r="AN408">
        <v>3</v>
      </c>
      <c r="AP408">
        <v>1</v>
      </c>
      <c r="AR408">
        <v>25</v>
      </c>
    </row>
    <row r="409" spans="1:44" x14ac:dyDescent="0.25">
      <c r="A409" t="s">
        <v>8219</v>
      </c>
      <c r="B409">
        <v>25</v>
      </c>
      <c r="D409" t="s">
        <v>8221</v>
      </c>
      <c r="E409">
        <v>1</v>
      </c>
      <c r="AJ409">
        <v>3</v>
      </c>
      <c r="AL409">
        <v>25</v>
      </c>
      <c r="AN409">
        <v>3</v>
      </c>
      <c r="AP409">
        <v>1</v>
      </c>
      <c r="AR409">
        <v>25</v>
      </c>
    </row>
    <row r="410" spans="1:44" x14ac:dyDescent="0.25">
      <c r="A410" t="s">
        <v>8219</v>
      </c>
      <c r="B410">
        <v>25</v>
      </c>
      <c r="D410" t="s">
        <v>8221</v>
      </c>
      <c r="E410">
        <v>1</v>
      </c>
      <c r="AJ410">
        <v>3</v>
      </c>
      <c r="AL410">
        <v>25</v>
      </c>
      <c r="AN410">
        <v>3</v>
      </c>
      <c r="AP410">
        <v>1</v>
      </c>
      <c r="AR410">
        <v>25</v>
      </c>
    </row>
    <row r="411" spans="1:44" x14ac:dyDescent="0.25">
      <c r="A411" t="s">
        <v>8219</v>
      </c>
      <c r="B411">
        <v>25</v>
      </c>
      <c r="D411" t="s">
        <v>8221</v>
      </c>
      <c r="E411">
        <v>1</v>
      </c>
      <c r="AJ411">
        <v>3</v>
      </c>
      <c r="AL411">
        <v>25</v>
      </c>
      <c r="AN411">
        <v>3</v>
      </c>
      <c r="AP411">
        <v>1</v>
      </c>
      <c r="AR411">
        <v>25</v>
      </c>
    </row>
    <row r="412" spans="1:44" x14ac:dyDescent="0.25">
      <c r="A412" t="s">
        <v>8219</v>
      </c>
      <c r="B412">
        <v>25</v>
      </c>
      <c r="D412" t="s">
        <v>8221</v>
      </c>
      <c r="E412">
        <v>1</v>
      </c>
      <c r="AJ412">
        <v>3</v>
      </c>
      <c r="AL412">
        <v>25</v>
      </c>
      <c r="AN412">
        <v>3</v>
      </c>
      <c r="AP412">
        <v>1</v>
      </c>
      <c r="AR412">
        <v>25</v>
      </c>
    </row>
    <row r="413" spans="1:44" x14ac:dyDescent="0.25">
      <c r="A413" t="s">
        <v>8219</v>
      </c>
      <c r="B413">
        <v>25</v>
      </c>
      <c r="D413" t="s">
        <v>8221</v>
      </c>
      <c r="E413">
        <v>1</v>
      </c>
      <c r="AJ413">
        <v>3</v>
      </c>
      <c r="AL413">
        <v>25</v>
      </c>
      <c r="AN413">
        <v>3</v>
      </c>
      <c r="AP413">
        <v>1</v>
      </c>
      <c r="AR413">
        <v>25</v>
      </c>
    </row>
    <row r="414" spans="1:44" x14ac:dyDescent="0.25">
      <c r="A414" t="s">
        <v>8219</v>
      </c>
      <c r="B414">
        <v>25</v>
      </c>
      <c r="D414" t="s">
        <v>8221</v>
      </c>
      <c r="E414">
        <v>1</v>
      </c>
      <c r="AJ414">
        <v>3</v>
      </c>
      <c r="AL414">
        <v>25</v>
      </c>
      <c r="AN414">
        <v>3</v>
      </c>
      <c r="AP414">
        <v>1</v>
      </c>
      <c r="AR414">
        <v>25</v>
      </c>
    </row>
    <row r="415" spans="1:44" x14ac:dyDescent="0.25">
      <c r="A415" t="s">
        <v>8219</v>
      </c>
      <c r="B415">
        <v>25</v>
      </c>
      <c r="D415" t="s">
        <v>8221</v>
      </c>
      <c r="E415">
        <v>1</v>
      </c>
      <c r="AJ415">
        <v>3</v>
      </c>
      <c r="AL415">
        <v>25</v>
      </c>
      <c r="AN415">
        <v>3</v>
      </c>
      <c r="AP415">
        <v>1</v>
      </c>
      <c r="AR415">
        <v>25</v>
      </c>
    </row>
    <row r="416" spans="1:44" x14ac:dyDescent="0.25">
      <c r="A416" t="s">
        <v>8219</v>
      </c>
      <c r="B416">
        <v>25</v>
      </c>
      <c r="D416" t="s">
        <v>8221</v>
      </c>
      <c r="E416">
        <v>1</v>
      </c>
      <c r="AJ416">
        <v>3</v>
      </c>
      <c r="AL416">
        <v>25</v>
      </c>
      <c r="AN416">
        <v>3</v>
      </c>
      <c r="AP416">
        <v>1</v>
      </c>
      <c r="AR416">
        <v>25</v>
      </c>
    </row>
    <row r="417" spans="1:44" x14ac:dyDescent="0.25">
      <c r="A417" t="s">
        <v>8219</v>
      </c>
      <c r="B417">
        <v>25</v>
      </c>
      <c r="D417" t="s">
        <v>8221</v>
      </c>
      <c r="E417">
        <v>1</v>
      </c>
      <c r="AJ417">
        <v>3</v>
      </c>
      <c r="AL417">
        <v>25</v>
      </c>
      <c r="AN417">
        <v>3</v>
      </c>
      <c r="AP417">
        <v>1</v>
      </c>
      <c r="AR417">
        <v>25</v>
      </c>
    </row>
    <row r="418" spans="1:44" x14ac:dyDescent="0.25">
      <c r="A418" t="s">
        <v>8219</v>
      </c>
      <c r="B418">
        <v>25</v>
      </c>
      <c r="D418" t="s">
        <v>8221</v>
      </c>
      <c r="E418">
        <v>1</v>
      </c>
      <c r="AJ418">
        <v>3</v>
      </c>
      <c r="AL418">
        <v>25</v>
      </c>
      <c r="AN418">
        <v>3</v>
      </c>
      <c r="AP418">
        <v>1</v>
      </c>
      <c r="AR418">
        <v>25</v>
      </c>
    </row>
    <row r="419" spans="1:44" x14ac:dyDescent="0.25">
      <c r="A419" t="s">
        <v>8219</v>
      </c>
      <c r="B419">
        <v>25</v>
      </c>
      <c r="D419" t="s">
        <v>8221</v>
      </c>
      <c r="E419">
        <v>1</v>
      </c>
      <c r="AJ419">
        <v>3</v>
      </c>
      <c r="AL419">
        <v>25</v>
      </c>
      <c r="AN419">
        <v>3</v>
      </c>
      <c r="AP419">
        <v>1</v>
      </c>
      <c r="AR419">
        <v>25</v>
      </c>
    </row>
    <row r="420" spans="1:44" x14ac:dyDescent="0.25">
      <c r="A420" t="s">
        <v>8219</v>
      </c>
      <c r="B420">
        <v>25</v>
      </c>
      <c r="D420" t="s">
        <v>8221</v>
      </c>
      <c r="E420">
        <v>1</v>
      </c>
      <c r="AJ420">
        <v>3</v>
      </c>
      <c r="AL420">
        <v>25</v>
      </c>
      <c r="AN420">
        <v>3</v>
      </c>
      <c r="AP420">
        <v>1</v>
      </c>
      <c r="AR420">
        <v>25</v>
      </c>
    </row>
    <row r="421" spans="1:44" x14ac:dyDescent="0.25">
      <c r="A421" t="s">
        <v>8219</v>
      </c>
      <c r="B421">
        <v>25</v>
      </c>
      <c r="D421" t="s">
        <v>8221</v>
      </c>
      <c r="E421">
        <v>1</v>
      </c>
      <c r="AJ421">
        <v>3</v>
      </c>
      <c r="AL421">
        <v>25</v>
      </c>
      <c r="AN421">
        <v>3</v>
      </c>
      <c r="AP421">
        <v>1</v>
      </c>
      <c r="AR421">
        <v>25</v>
      </c>
    </row>
    <row r="422" spans="1:44" x14ac:dyDescent="0.25">
      <c r="A422" t="s">
        <v>8219</v>
      </c>
      <c r="B422">
        <v>25</v>
      </c>
      <c r="D422" t="s">
        <v>8221</v>
      </c>
      <c r="E422">
        <v>1</v>
      </c>
      <c r="AJ422">
        <v>3</v>
      </c>
      <c r="AL422">
        <v>25</v>
      </c>
      <c r="AN422">
        <v>3</v>
      </c>
      <c r="AP422">
        <v>1</v>
      </c>
      <c r="AR422">
        <v>25</v>
      </c>
    </row>
    <row r="423" spans="1:44" x14ac:dyDescent="0.25">
      <c r="A423" t="s">
        <v>8219</v>
      </c>
      <c r="B423">
        <v>25</v>
      </c>
      <c r="D423" t="s">
        <v>8221</v>
      </c>
      <c r="E423">
        <v>1</v>
      </c>
      <c r="AJ423">
        <v>3</v>
      </c>
      <c r="AL423">
        <v>25</v>
      </c>
      <c r="AN423">
        <v>3</v>
      </c>
      <c r="AP423">
        <v>1</v>
      </c>
      <c r="AR423">
        <v>25</v>
      </c>
    </row>
    <row r="424" spans="1:44" x14ac:dyDescent="0.25">
      <c r="A424" t="s">
        <v>8219</v>
      </c>
      <c r="B424">
        <v>25</v>
      </c>
      <c r="D424" t="s">
        <v>8221</v>
      </c>
      <c r="E424">
        <v>1</v>
      </c>
      <c r="AJ424">
        <v>3</v>
      </c>
      <c r="AL424">
        <v>25</v>
      </c>
      <c r="AN424">
        <v>3</v>
      </c>
      <c r="AP424">
        <v>1</v>
      </c>
      <c r="AR424">
        <v>25</v>
      </c>
    </row>
    <row r="425" spans="1:44" x14ac:dyDescent="0.25">
      <c r="A425" t="s">
        <v>8219</v>
      </c>
      <c r="B425">
        <v>25</v>
      </c>
      <c r="D425" t="s">
        <v>8221</v>
      </c>
      <c r="E425">
        <v>1</v>
      </c>
      <c r="AJ425">
        <v>3</v>
      </c>
      <c r="AL425">
        <v>25</v>
      </c>
      <c r="AN425">
        <v>3</v>
      </c>
      <c r="AP425">
        <v>1</v>
      </c>
      <c r="AR425">
        <v>25</v>
      </c>
    </row>
    <row r="426" spans="1:44" x14ac:dyDescent="0.25">
      <c r="A426" t="s">
        <v>8219</v>
      </c>
      <c r="B426">
        <v>25</v>
      </c>
      <c r="D426" t="s">
        <v>8221</v>
      </c>
      <c r="E426">
        <v>1</v>
      </c>
      <c r="AJ426">
        <v>3</v>
      </c>
      <c r="AL426">
        <v>25</v>
      </c>
      <c r="AN426">
        <v>3</v>
      </c>
      <c r="AP426">
        <v>1</v>
      </c>
      <c r="AR426">
        <v>25</v>
      </c>
    </row>
    <row r="427" spans="1:44" x14ac:dyDescent="0.25">
      <c r="A427" t="s">
        <v>8219</v>
      </c>
      <c r="B427">
        <v>25</v>
      </c>
      <c r="D427" t="s">
        <v>8221</v>
      </c>
      <c r="E427">
        <v>1</v>
      </c>
      <c r="AJ427">
        <v>3</v>
      </c>
      <c r="AL427">
        <v>25</v>
      </c>
      <c r="AN427">
        <v>3</v>
      </c>
      <c r="AP427">
        <v>1</v>
      </c>
      <c r="AR427">
        <v>25</v>
      </c>
    </row>
    <row r="428" spans="1:44" x14ac:dyDescent="0.25">
      <c r="A428" t="s">
        <v>8219</v>
      </c>
      <c r="B428">
        <v>25</v>
      </c>
      <c r="D428" t="s">
        <v>8221</v>
      </c>
      <c r="E428">
        <v>1</v>
      </c>
      <c r="AJ428">
        <v>3</v>
      </c>
      <c r="AL428">
        <v>25</v>
      </c>
      <c r="AN428">
        <v>3</v>
      </c>
      <c r="AP428">
        <v>1</v>
      </c>
      <c r="AR428">
        <v>25</v>
      </c>
    </row>
    <row r="429" spans="1:44" x14ac:dyDescent="0.25">
      <c r="A429" t="s">
        <v>8219</v>
      </c>
      <c r="B429">
        <v>25</v>
      </c>
      <c r="D429" t="s">
        <v>8221</v>
      </c>
      <c r="E429">
        <v>1</v>
      </c>
      <c r="AJ429">
        <v>3</v>
      </c>
      <c r="AL429">
        <v>25</v>
      </c>
      <c r="AN429">
        <v>3</v>
      </c>
      <c r="AP429">
        <v>1</v>
      </c>
      <c r="AR429">
        <v>25</v>
      </c>
    </row>
    <row r="430" spans="1:44" x14ac:dyDescent="0.25">
      <c r="A430" t="s">
        <v>8219</v>
      </c>
      <c r="B430">
        <v>25</v>
      </c>
      <c r="D430" t="s">
        <v>8221</v>
      </c>
      <c r="E430">
        <v>1</v>
      </c>
      <c r="AJ430">
        <v>3</v>
      </c>
      <c r="AL430">
        <v>25</v>
      </c>
      <c r="AN430">
        <v>3</v>
      </c>
      <c r="AP430">
        <v>1</v>
      </c>
      <c r="AR430">
        <v>25</v>
      </c>
    </row>
    <row r="431" spans="1:44" x14ac:dyDescent="0.25">
      <c r="A431" t="s">
        <v>8219</v>
      </c>
      <c r="B431">
        <v>25</v>
      </c>
      <c r="D431" t="s">
        <v>8221</v>
      </c>
      <c r="E431">
        <v>1</v>
      </c>
      <c r="AJ431">
        <v>3</v>
      </c>
      <c r="AL431">
        <v>25</v>
      </c>
      <c r="AN431">
        <v>3</v>
      </c>
      <c r="AP431">
        <v>1</v>
      </c>
      <c r="AR431">
        <v>25</v>
      </c>
    </row>
    <row r="432" spans="1:44" x14ac:dyDescent="0.25">
      <c r="A432" t="s">
        <v>8219</v>
      </c>
      <c r="B432">
        <v>25</v>
      </c>
      <c r="D432" t="s">
        <v>8221</v>
      </c>
      <c r="E432">
        <v>1</v>
      </c>
      <c r="AJ432">
        <v>3</v>
      </c>
      <c r="AL432">
        <v>25</v>
      </c>
      <c r="AN432">
        <v>3</v>
      </c>
      <c r="AP432">
        <v>1</v>
      </c>
      <c r="AR432">
        <v>25</v>
      </c>
    </row>
    <row r="433" spans="1:44" x14ac:dyDescent="0.25">
      <c r="A433" t="s">
        <v>8219</v>
      </c>
      <c r="B433">
        <v>25</v>
      </c>
      <c r="D433" t="s">
        <v>8221</v>
      </c>
      <c r="E433">
        <v>1</v>
      </c>
      <c r="AJ433">
        <v>3</v>
      </c>
      <c r="AL433">
        <v>25</v>
      </c>
      <c r="AN433">
        <v>3</v>
      </c>
      <c r="AP433">
        <v>1</v>
      </c>
      <c r="AR433">
        <v>25</v>
      </c>
    </row>
    <row r="434" spans="1:44" x14ac:dyDescent="0.25">
      <c r="A434" t="s">
        <v>8219</v>
      </c>
      <c r="B434">
        <v>25</v>
      </c>
      <c r="D434" t="s">
        <v>8221</v>
      </c>
      <c r="E434">
        <v>1</v>
      </c>
      <c r="AJ434">
        <v>3</v>
      </c>
      <c r="AL434">
        <v>25</v>
      </c>
      <c r="AN434">
        <v>3</v>
      </c>
      <c r="AP434">
        <v>1</v>
      </c>
      <c r="AR434">
        <v>25</v>
      </c>
    </row>
    <row r="435" spans="1:44" x14ac:dyDescent="0.25">
      <c r="A435" t="s">
        <v>8219</v>
      </c>
      <c r="B435">
        <v>25</v>
      </c>
      <c r="D435" t="s">
        <v>8221</v>
      </c>
      <c r="E435">
        <v>1</v>
      </c>
      <c r="AJ435">
        <v>3</v>
      </c>
      <c r="AL435">
        <v>25</v>
      </c>
      <c r="AN435">
        <v>3</v>
      </c>
      <c r="AP435">
        <v>1</v>
      </c>
      <c r="AR435">
        <v>25</v>
      </c>
    </row>
    <row r="436" spans="1:44" x14ac:dyDescent="0.25">
      <c r="A436" t="s">
        <v>8219</v>
      </c>
      <c r="B436">
        <v>25</v>
      </c>
      <c r="D436" t="s">
        <v>8221</v>
      </c>
      <c r="E436">
        <v>1</v>
      </c>
      <c r="AJ436">
        <v>3</v>
      </c>
      <c r="AL436">
        <v>25</v>
      </c>
      <c r="AN436">
        <v>3</v>
      </c>
      <c r="AP436">
        <v>1</v>
      </c>
      <c r="AR436">
        <v>25</v>
      </c>
    </row>
    <row r="437" spans="1:44" x14ac:dyDescent="0.25">
      <c r="A437" t="s">
        <v>8219</v>
      </c>
      <c r="B437">
        <v>25</v>
      </c>
      <c r="D437" t="s">
        <v>8221</v>
      </c>
      <c r="E437">
        <v>1</v>
      </c>
      <c r="AJ437">
        <v>3</v>
      </c>
      <c r="AL437">
        <v>25</v>
      </c>
      <c r="AN437">
        <v>3</v>
      </c>
      <c r="AP437">
        <v>1</v>
      </c>
      <c r="AR437">
        <v>25</v>
      </c>
    </row>
    <row r="438" spans="1:44" x14ac:dyDescent="0.25">
      <c r="A438" t="s">
        <v>8219</v>
      </c>
      <c r="B438">
        <v>25</v>
      </c>
      <c r="D438" t="s">
        <v>8221</v>
      </c>
      <c r="E438">
        <v>1</v>
      </c>
      <c r="AJ438">
        <v>3</v>
      </c>
      <c r="AL438">
        <v>25</v>
      </c>
      <c r="AN438">
        <v>3</v>
      </c>
      <c r="AP438">
        <v>1</v>
      </c>
      <c r="AR438">
        <v>25</v>
      </c>
    </row>
    <row r="439" spans="1:44" x14ac:dyDescent="0.25">
      <c r="A439" t="s">
        <v>8219</v>
      </c>
      <c r="B439">
        <v>25</v>
      </c>
      <c r="D439" t="s">
        <v>8221</v>
      </c>
      <c r="E439">
        <v>1</v>
      </c>
      <c r="AJ439">
        <v>3</v>
      </c>
      <c r="AL439">
        <v>25</v>
      </c>
      <c r="AN439">
        <v>3</v>
      </c>
      <c r="AP439">
        <v>1</v>
      </c>
      <c r="AR439">
        <v>25</v>
      </c>
    </row>
    <row r="440" spans="1:44" x14ac:dyDescent="0.25">
      <c r="A440" t="s">
        <v>8219</v>
      </c>
      <c r="B440">
        <v>26</v>
      </c>
      <c r="D440" t="s">
        <v>8221</v>
      </c>
      <c r="E440">
        <v>1</v>
      </c>
      <c r="AJ440">
        <v>3</v>
      </c>
      <c r="AL440">
        <v>26</v>
      </c>
      <c r="AN440">
        <v>3</v>
      </c>
      <c r="AP440">
        <v>1</v>
      </c>
      <c r="AR440">
        <v>26</v>
      </c>
    </row>
    <row r="441" spans="1:44" x14ac:dyDescent="0.25">
      <c r="A441" t="s">
        <v>8219</v>
      </c>
      <c r="B441">
        <v>26</v>
      </c>
      <c r="D441" t="s">
        <v>8221</v>
      </c>
      <c r="E441">
        <v>1</v>
      </c>
      <c r="AJ441">
        <v>3</v>
      </c>
      <c r="AL441">
        <v>26</v>
      </c>
      <c r="AN441">
        <v>3</v>
      </c>
      <c r="AP441">
        <v>1</v>
      </c>
      <c r="AR441">
        <v>26</v>
      </c>
    </row>
    <row r="442" spans="1:44" x14ac:dyDescent="0.25">
      <c r="A442" t="s">
        <v>8219</v>
      </c>
      <c r="B442">
        <v>26</v>
      </c>
      <c r="D442" t="s">
        <v>8221</v>
      </c>
      <c r="E442">
        <v>1</v>
      </c>
      <c r="AJ442">
        <v>3</v>
      </c>
      <c r="AL442">
        <v>26</v>
      </c>
      <c r="AN442">
        <v>3</v>
      </c>
      <c r="AP442">
        <v>1</v>
      </c>
      <c r="AR442">
        <v>26</v>
      </c>
    </row>
    <row r="443" spans="1:44" x14ac:dyDescent="0.25">
      <c r="A443" t="s">
        <v>8219</v>
      </c>
      <c r="B443">
        <v>26</v>
      </c>
      <c r="D443" t="s">
        <v>8221</v>
      </c>
      <c r="E443">
        <v>1</v>
      </c>
      <c r="AJ443">
        <v>3</v>
      </c>
      <c r="AL443">
        <v>26</v>
      </c>
      <c r="AN443">
        <v>3</v>
      </c>
      <c r="AP443">
        <v>1</v>
      </c>
      <c r="AR443">
        <v>26</v>
      </c>
    </row>
    <row r="444" spans="1:44" x14ac:dyDescent="0.25">
      <c r="A444" t="s">
        <v>8219</v>
      </c>
      <c r="B444">
        <v>26</v>
      </c>
      <c r="D444" t="s">
        <v>8221</v>
      </c>
      <c r="E444">
        <v>1</v>
      </c>
      <c r="AJ444">
        <v>3</v>
      </c>
      <c r="AL444">
        <v>26</v>
      </c>
      <c r="AN444">
        <v>3</v>
      </c>
      <c r="AP444">
        <v>1</v>
      </c>
      <c r="AR444">
        <v>26</v>
      </c>
    </row>
    <row r="445" spans="1:44" x14ac:dyDescent="0.25">
      <c r="A445" t="s">
        <v>8219</v>
      </c>
      <c r="B445">
        <v>26</v>
      </c>
      <c r="D445" t="s">
        <v>8221</v>
      </c>
      <c r="E445">
        <v>1</v>
      </c>
      <c r="AJ445">
        <v>3</v>
      </c>
      <c r="AL445">
        <v>26</v>
      </c>
      <c r="AN445">
        <v>3</v>
      </c>
      <c r="AP445">
        <v>1</v>
      </c>
      <c r="AR445">
        <v>26</v>
      </c>
    </row>
    <row r="446" spans="1:44" x14ac:dyDescent="0.25">
      <c r="A446" t="s">
        <v>8219</v>
      </c>
      <c r="B446">
        <v>26</v>
      </c>
      <c r="D446" t="s">
        <v>8221</v>
      </c>
      <c r="E446">
        <v>1</v>
      </c>
      <c r="AJ446">
        <v>3</v>
      </c>
      <c r="AL446">
        <v>26</v>
      </c>
      <c r="AN446">
        <v>3</v>
      </c>
      <c r="AP446">
        <v>1</v>
      </c>
      <c r="AR446">
        <v>26</v>
      </c>
    </row>
    <row r="447" spans="1:44" x14ac:dyDescent="0.25">
      <c r="A447" t="s">
        <v>8219</v>
      </c>
      <c r="B447">
        <v>26</v>
      </c>
      <c r="D447" t="s">
        <v>8221</v>
      </c>
      <c r="E447">
        <v>1</v>
      </c>
      <c r="AJ447">
        <v>3</v>
      </c>
      <c r="AL447">
        <v>26</v>
      </c>
      <c r="AN447">
        <v>3</v>
      </c>
      <c r="AP447">
        <v>1</v>
      </c>
      <c r="AR447">
        <v>26</v>
      </c>
    </row>
    <row r="448" spans="1:44" x14ac:dyDescent="0.25">
      <c r="A448" t="s">
        <v>8219</v>
      </c>
      <c r="B448">
        <v>26</v>
      </c>
      <c r="D448" t="s">
        <v>8221</v>
      </c>
      <c r="E448">
        <v>1</v>
      </c>
      <c r="AJ448">
        <v>3</v>
      </c>
      <c r="AL448">
        <v>26</v>
      </c>
      <c r="AN448">
        <v>3</v>
      </c>
      <c r="AP448">
        <v>1</v>
      </c>
      <c r="AR448">
        <v>26</v>
      </c>
    </row>
    <row r="449" spans="1:44" x14ac:dyDescent="0.25">
      <c r="A449" t="s">
        <v>8219</v>
      </c>
      <c r="B449">
        <v>26</v>
      </c>
      <c r="D449" t="s">
        <v>8221</v>
      </c>
      <c r="E449">
        <v>1</v>
      </c>
      <c r="AJ449">
        <v>3</v>
      </c>
      <c r="AL449">
        <v>26</v>
      </c>
      <c r="AN449">
        <v>3</v>
      </c>
      <c r="AP449">
        <v>1</v>
      </c>
      <c r="AR449">
        <v>26</v>
      </c>
    </row>
    <row r="450" spans="1:44" x14ac:dyDescent="0.25">
      <c r="A450" t="s">
        <v>8219</v>
      </c>
      <c r="B450">
        <v>26</v>
      </c>
      <c r="D450" t="s">
        <v>8221</v>
      </c>
      <c r="E450">
        <v>1</v>
      </c>
      <c r="AJ450">
        <v>3</v>
      </c>
      <c r="AL450">
        <v>26</v>
      </c>
      <c r="AN450">
        <v>3</v>
      </c>
      <c r="AP450">
        <v>1</v>
      </c>
      <c r="AR450">
        <v>26</v>
      </c>
    </row>
    <row r="451" spans="1:44" x14ac:dyDescent="0.25">
      <c r="A451" t="s">
        <v>8219</v>
      </c>
      <c r="B451">
        <v>26</v>
      </c>
      <c r="D451" t="s">
        <v>8221</v>
      </c>
      <c r="E451">
        <v>1</v>
      </c>
      <c r="AJ451">
        <v>3</v>
      </c>
      <c r="AL451">
        <v>26</v>
      </c>
      <c r="AN451">
        <v>3</v>
      </c>
      <c r="AP451">
        <v>1</v>
      </c>
      <c r="AR451">
        <v>26</v>
      </c>
    </row>
    <row r="452" spans="1:44" x14ac:dyDescent="0.25">
      <c r="A452" t="s">
        <v>8219</v>
      </c>
      <c r="B452">
        <v>26</v>
      </c>
      <c r="D452" t="s">
        <v>8221</v>
      </c>
      <c r="E452">
        <v>1</v>
      </c>
      <c r="AJ452">
        <v>3</v>
      </c>
      <c r="AL452">
        <v>26</v>
      </c>
      <c r="AN452">
        <v>3</v>
      </c>
      <c r="AP452">
        <v>1</v>
      </c>
      <c r="AR452">
        <v>26</v>
      </c>
    </row>
    <row r="453" spans="1:44" x14ac:dyDescent="0.25">
      <c r="A453" t="s">
        <v>8219</v>
      </c>
      <c r="B453">
        <v>26</v>
      </c>
      <c r="D453" t="s">
        <v>8221</v>
      </c>
      <c r="E453">
        <v>1</v>
      </c>
      <c r="AJ453">
        <v>3</v>
      </c>
      <c r="AL453">
        <v>26</v>
      </c>
      <c r="AN453">
        <v>3</v>
      </c>
      <c r="AP453">
        <v>1</v>
      </c>
      <c r="AR453">
        <v>26</v>
      </c>
    </row>
    <row r="454" spans="1:44" x14ac:dyDescent="0.25">
      <c r="A454" t="s">
        <v>8219</v>
      </c>
      <c r="B454">
        <v>26</v>
      </c>
      <c r="D454" t="s">
        <v>8221</v>
      </c>
      <c r="E454">
        <v>1</v>
      </c>
      <c r="AJ454">
        <v>3</v>
      </c>
      <c r="AL454">
        <v>26</v>
      </c>
      <c r="AN454">
        <v>3</v>
      </c>
      <c r="AP454">
        <v>1</v>
      </c>
      <c r="AR454">
        <v>26</v>
      </c>
    </row>
    <row r="455" spans="1:44" x14ac:dyDescent="0.25">
      <c r="A455" t="s">
        <v>8219</v>
      </c>
      <c r="B455">
        <v>26</v>
      </c>
      <c r="D455" t="s">
        <v>8221</v>
      </c>
      <c r="E455">
        <v>1</v>
      </c>
      <c r="AJ455">
        <v>3</v>
      </c>
      <c r="AL455">
        <v>26</v>
      </c>
      <c r="AN455">
        <v>3</v>
      </c>
      <c r="AP455">
        <v>1</v>
      </c>
      <c r="AR455">
        <v>26</v>
      </c>
    </row>
    <row r="456" spans="1:44" x14ac:dyDescent="0.25">
      <c r="A456" t="s">
        <v>8219</v>
      </c>
      <c r="B456">
        <v>26</v>
      </c>
      <c r="D456" t="s">
        <v>8221</v>
      </c>
      <c r="E456">
        <v>1</v>
      </c>
      <c r="AJ456">
        <v>3</v>
      </c>
      <c r="AL456">
        <v>26</v>
      </c>
      <c r="AN456">
        <v>3</v>
      </c>
      <c r="AP456">
        <v>1</v>
      </c>
      <c r="AR456">
        <v>26</v>
      </c>
    </row>
    <row r="457" spans="1:44" x14ac:dyDescent="0.25">
      <c r="A457" t="s">
        <v>8219</v>
      </c>
      <c r="B457">
        <v>26</v>
      </c>
      <c r="D457" t="s">
        <v>8221</v>
      </c>
      <c r="E457">
        <v>1</v>
      </c>
      <c r="AJ457">
        <v>3</v>
      </c>
      <c r="AL457">
        <v>26</v>
      </c>
      <c r="AN457">
        <v>3</v>
      </c>
      <c r="AP457">
        <v>1</v>
      </c>
      <c r="AR457">
        <v>26</v>
      </c>
    </row>
    <row r="458" spans="1:44" x14ac:dyDescent="0.25">
      <c r="A458" t="s">
        <v>8219</v>
      </c>
      <c r="B458">
        <v>26</v>
      </c>
      <c r="D458" t="s">
        <v>8221</v>
      </c>
      <c r="E458">
        <v>1</v>
      </c>
      <c r="AJ458">
        <v>3</v>
      </c>
      <c r="AL458">
        <v>26</v>
      </c>
      <c r="AN458">
        <v>3</v>
      </c>
      <c r="AP458">
        <v>1</v>
      </c>
      <c r="AR458">
        <v>26</v>
      </c>
    </row>
    <row r="459" spans="1:44" x14ac:dyDescent="0.25">
      <c r="A459" t="s">
        <v>8219</v>
      </c>
      <c r="B459">
        <v>26</v>
      </c>
      <c r="D459" t="s">
        <v>8221</v>
      </c>
      <c r="E459">
        <v>1</v>
      </c>
      <c r="AJ459">
        <v>3</v>
      </c>
      <c r="AL459">
        <v>26</v>
      </c>
      <c r="AN459">
        <v>3</v>
      </c>
      <c r="AP459">
        <v>1</v>
      </c>
      <c r="AR459">
        <v>26</v>
      </c>
    </row>
    <row r="460" spans="1:44" x14ac:dyDescent="0.25">
      <c r="A460" t="s">
        <v>8219</v>
      </c>
      <c r="B460">
        <v>26</v>
      </c>
      <c r="D460" t="s">
        <v>8221</v>
      </c>
      <c r="E460">
        <v>1</v>
      </c>
      <c r="AJ460">
        <v>3</v>
      </c>
      <c r="AL460">
        <v>26</v>
      </c>
      <c r="AN460">
        <v>3</v>
      </c>
      <c r="AP460">
        <v>1</v>
      </c>
      <c r="AR460">
        <v>26</v>
      </c>
    </row>
    <row r="461" spans="1:44" x14ac:dyDescent="0.25">
      <c r="A461" t="s">
        <v>8219</v>
      </c>
      <c r="B461">
        <v>26</v>
      </c>
      <c r="D461" t="s">
        <v>8221</v>
      </c>
      <c r="E461">
        <v>1</v>
      </c>
      <c r="AJ461">
        <v>3</v>
      </c>
      <c r="AL461">
        <v>26</v>
      </c>
      <c r="AN461">
        <v>3</v>
      </c>
      <c r="AP461">
        <v>1</v>
      </c>
      <c r="AR461">
        <v>26</v>
      </c>
    </row>
    <row r="462" spans="1:44" x14ac:dyDescent="0.25">
      <c r="A462" t="s">
        <v>8219</v>
      </c>
      <c r="B462">
        <v>26</v>
      </c>
      <c r="D462" t="s">
        <v>8221</v>
      </c>
      <c r="E462">
        <v>1</v>
      </c>
      <c r="AJ462">
        <v>3</v>
      </c>
      <c r="AL462">
        <v>26</v>
      </c>
      <c r="AN462">
        <v>3</v>
      </c>
      <c r="AP462">
        <v>1</v>
      </c>
      <c r="AR462">
        <v>26</v>
      </c>
    </row>
    <row r="463" spans="1:44" x14ac:dyDescent="0.25">
      <c r="A463" t="s">
        <v>8219</v>
      </c>
      <c r="B463">
        <v>26</v>
      </c>
      <c r="D463" t="s">
        <v>8221</v>
      </c>
      <c r="E463">
        <v>1</v>
      </c>
      <c r="AJ463">
        <v>3</v>
      </c>
      <c r="AL463">
        <v>26</v>
      </c>
      <c r="AN463">
        <v>3</v>
      </c>
      <c r="AP463">
        <v>1</v>
      </c>
      <c r="AR463">
        <v>26</v>
      </c>
    </row>
    <row r="464" spans="1:44" x14ac:dyDescent="0.25">
      <c r="A464" t="s">
        <v>8219</v>
      </c>
      <c r="B464">
        <v>26</v>
      </c>
      <c r="D464" t="s">
        <v>8221</v>
      </c>
      <c r="E464">
        <v>1</v>
      </c>
      <c r="AJ464">
        <v>3</v>
      </c>
      <c r="AL464">
        <v>26</v>
      </c>
      <c r="AN464">
        <v>3</v>
      </c>
      <c r="AP464">
        <v>1</v>
      </c>
      <c r="AR464">
        <v>26</v>
      </c>
    </row>
    <row r="465" spans="1:44" x14ac:dyDescent="0.25">
      <c r="A465" t="s">
        <v>8219</v>
      </c>
      <c r="B465">
        <v>26</v>
      </c>
      <c r="D465" t="s">
        <v>8221</v>
      </c>
      <c r="E465">
        <v>1</v>
      </c>
      <c r="AJ465">
        <v>3</v>
      </c>
      <c r="AL465">
        <v>26</v>
      </c>
      <c r="AN465">
        <v>3</v>
      </c>
      <c r="AP465">
        <v>1</v>
      </c>
      <c r="AR465">
        <v>26</v>
      </c>
    </row>
    <row r="466" spans="1:44" x14ac:dyDescent="0.25">
      <c r="A466" t="s">
        <v>8219</v>
      </c>
      <c r="B466">
        <v>26</v>
      </c>
      <c r="D466" t="s">
        <v>8221</v>
      </c>
      <c r="E466">
        <v>1</v>
      </c>
      <c r="AJ466">
        <v>4</v>
      </c>
      <c r="AL466">
        <v>26</v>
      </c>
      <c r="AN466">
        <v>4</v>
      </c>
      <c r="AP466">
        <v>1</v>
      </c>
      <c r="AR466">
        <v>26</v>
      </c>
    </row>
    <row r="467" spans="1:44" x14ac:dyDescent="0.25">
      <c r="A467" t="s">
        <v>8219</v>
      </c>
      <c r="B467">
        <v>26</v>
      </c>
      <c r="D467" t="s">
        <v>8221</v>
      </c>
      <c r="E467">
        <v>1</v>
      </c>
      <c r="AJ467">
        <v>4</v>
      </c>
      <c r="AL467">
        <v>26</v>
      </c>
      <c r="AN467">
        <v>4</v>
      </c>
      <c r="AP467">
        <v>1</v>
      </c>
      <c r="AR467">
        <v>26</v>
      </c>
    </row>
    <row r="468" spans="1:44" x14ac:dyDescent="0.25">
      <c r="A468" t="s">
        <v>8219</v>
      </c>
      <c r="B468">
        <v>27</v>
      </c>
      <c r="D468" t="s">
        <v>8221</v>
      </c>
      <c r="E468">
        <v>1</v>
      </c>
      <c r="AJ468">
        <v>4</v>
      </c>
      <c r="AL468">
        <v>27</v>
      </c>
      <c r="AN468">
        <v>4</v>
      </c>
      <c r="AP468">
        <v>1</v>
      </c>
      <c r="AR468">
        <v>27</v>
      </c>
    </row>
    <row r="469" spans="1:44" x14ac:dyDescent="0.25">
      <c r="A469" t="s">
        <v>8219</v>
      </c>
      <c r="B469">
        <v>27</v>
      </c>
      <c r="D469" t="s">
        <v>8221</v>
      </c>
      <c r="E469">
        <v>1</v>
      </c>
      <c r="AJ469">
        <v>4</v>
      </c>
      <c r="AL469">
        <v>27</v>
      </c>
      <c r="AN469">
        <v>4</v>
      </c>
      <c r="AP469">
        <v>1</v>
      </c>
      <c r="AR469">
        <v>27</v>
      </c>
    </row>
    <row r="470" spans="1:44" x14ac:dyDescent="0.25">
      <c r="A470" t="s">
        <v>8219</v>
      </c>
      <c r="B470">
        <v>27</v>
      </c>
      <c r="D470" t="s">
        <v>8221</v>
      </c>
      <c r="E470">
        <v>1</v>
      </c>
      <c r="AJ470">
        <v>4</v>
      </c>
      <c r="AL470">
        <v>27</v>
      </c>
      <c r="AN470">
        <v>4</v>
      </c>
      <c r="AP470">
        <v>1</v>
      </c>
      <c r="AR470">
        <v>27</v>
      </c>
    </row>
    <row r="471" spans="1:44" x14ac:dyDescent="0.25">
      <c r="A471" t="s">
        <v>8219</v>
      </c>
      <c r="B471">
        <v>27</v>
      </c>
      <c r="D471" t="s">
        <v>8221</v>
      </c>
      <c r="E471">
        <v>1</v>
      </c>
      <c r="AJ471">
        <v>4</v>
      </c>
      <c r="AL471">
        <v>27</v>
      </c>
      <c r="AN471">
        <v>4</v>
      </c>
      <c r="AP471">
        <v>1</v>
      </c>
      <c r="AR471">
        <v>27</v>
      </c>
    </row>
    <row r="472" spans="1:44" x14ac:dyDescent="0.25">
      <c r="A472" t="s">
        <v>8219</v>
      </c>
      <c r="B472">
        <v>27</v>
      </c>
      <c r="D472" t="s">
        <v>8221</v>
      </c>
      <c r="E472">
        <v>1</v>
      </c>
      <c r="AJ472">
        <v>4</v>
      </c>
      <c r="AL472">
        <v>27</v>
      </c>
      <c r="AN472">
        <v>4</v>
      </c>
      <c r="AP472">
        <v>1</v>
      </c>
      <c r="AR472">
        <v>27</v>
      </c>
    </row>
    <row r="473" spans="1:44" x14ac:dyDescent="0.25">
      <c r="A473" t="s">
        <v>8219</v>
      </c>
      <c r="B473">
        <v>27</v>
      </c>
      <c r="D473" t="s">
        <v>8221</v>
      </c>
      <c r="E473">
        <v>1</v>
      </c>
      <c r="AJ473">
        <v>4</v>
      </c>
      <c r="AL473">
        <v>27</v>
      </c>
      <c r="AN473">
        <v>4</v>
      </c>
      <c r="AP473">
        <v>1</v>
      </c>
      <c r="AR473">
        <v>27</v>
      </c>
    </row>
    <row r="474" spans="1:44" x14ac:dyDescent="0.25">
      <c r="A474" t="s">
        <v>8219</v>
      </c>
      <c r="B474">
        <v>27</v>
      </c>
      <c r="D474" t="s">
        <v>8221</v>
      </c>
      <c r="E474">
        <v>1</v>
      </c>
      <c r="AJ474">
        <v>4</v>
      </c>
      <c r="AL474">
        <v>27</v>
      </c>
      <c r="AN474">
        <v>4</v>
      </c>
      <c r="AP474">
        <v>1</v>
      </c>
      <c r="AR474">
        <v>27</v>
      </c>
    </row>
    <row r="475" spans="1:44" x14ac:dyDescent="0.25">
      <c r="A475" t="s">
        <v>8219</v>
      </c>
      <c r="B475">
        <v>27</v>
      </c>
      <c r="D475" t="s">
        <v>8221</v>
      </c>
      <c r="E475">
        <v>1</v>
      </c>
      <c r="AJ475">
        <v>4</v>
      </c>
      <c r="AL475">
        <v>27</v>
      </c>
      <c r="AN475">
        <v>4</v>
      </c>
      <c r="AP475">
        <v>1</v>
      </c>
      <c r="AR475">
        <v>27</v>
      </c>
    </row>
    <row r="476" spans="1:44" x14ac:dyDescent="0.25">
      <c r="A476" t="s">
        <v>8219</v>
      </c>
      <c r="B476">
        <v>27</v>
      </c>
      <c r="D476" t="s">
        <v>8221</v>
      </c>
      <c r="E476">
        <v>1</v>
      </c>
      <c r="AJ476">
        <v>4</v>
      </c>
      <c r="AL476">
        <v>27</v>
      </c>
      <c r="AN476">
        <v>4</v>
      </c>
      <c r="AP476">
        <v>1</v>
      </c>
      <c r="AR476">
        <v>27</v>
      </c>
    </row>
    <row r="477" spans="1:44" x14ac:dyDescent="0.25">
      <c r="A477" t="s">
        <v>8219</v>
      </c>
      <c r="B477">
        <v>27</v>
      </c>
      <c r="D477" t="s">
        <v>8221</v>
      </c>
      <c r="E477">
        <v>1</v>
      </c>
      <c r="AJ477">
        <v>4</v>
      </c>
      <c r="AL477">
        <v>27</v>
      </c>
      <c r="AN477">
        <v>4</v>
      </c>
      <c r="AP477">
        <v>1</v>
      </c>
      <c r="AR477">
        <v>27</v>
      </c>
    </row>
    <row r="478" spans="1:44" x14ac:dyDescent="0.25">
      <c r="A478" t="s">
        <v>8219</v>
      </c>
      <c r="B478">
        <v>27</v>
      </c>
      <c r="D478" t="s">
        <v>8221</v>
      </c>
      <c r="E478">
        <v>1</v>
      </c>
      <c r="AJ478">
        <v>4</v>
      </c>
      <c r="AL478">
        <v>27</v>
      </c>
      <c r="AN478">
        <v>4</v>
      </c>
      <c r="AP478">
        <v>1</v>
      </c>
      <c r="AR478">
        <v>27</v>
      </c>
    </row>
    <row r="479" spans="1:44" x14ac:dyDescent="0.25">
      <c r="A479" t="s">
        <v>8219</v>
      </c>
      <c r="B479">
        <v>27</v>
      </c>
      <c r="D479" t="s">
        <v>8221</v>
      </c>
      <c r="E479">
        <v>1</v>
      </c>
      <c r="AJ479">
        <v>4</v>
      </c>
      <c r="AL479">
        <v>27</v>
      </c>
      <c r="AN479">
        <v>4</v>
      </c>
      <c r="AP479">
        <v>1</v>
      </c>
      <c r="AR479">
        <v>27</v>
      </c>
    </row>
    <row r="480" spans="1:44" x14ac:dyDescent="0.25">
      <c r="A480" t="s">
        <v>8219</v>
      </c>
      <c r="B480">
        <v>27</v>
      </c>
      <c r="D480" t="s">
        <v>8221</v>
      </c>
      <c r="E480">
        <v>1</v>
      </c>
      <c r="AJ480">
        <v>4</v>
      </c>
      <c r="AL480">
        <v>27</v>
      </c>
      <c r="AN480">
        <v>4</v>
      </c>
      <c r="AP480">
        <v>1</v>
      </c>
      <c r="AR480">
        <v>27</v>
      </c>
    </row>
    <row r="481" spans="1:44" x14ac:dyDescent="0.25">
      <c r="A481" t="s">
        <v>8219</v>
      </c>
      <c r="B481">
        <v>27</v>
      </c>
      <c r="D481" t="s">
        <v>8221</v>
      </c>
      <c r="E481">
        <v>1</v>
      </c>
      <c r="AJ481">
        <v>4</v>
      </c>
      <c r="AL481">
        <v>27</v>
      </c>
      <c r="AN481">
        <v>4</v>
      </c>
      <c r="AP481">
        <v>1</v>
      </c>
      <c r="AR481">
        <v>27</v>
      </c>
    </row>
    <row r="482" spans="1:44" x14ac:dyDescent="0.25">
      <c r="A482" t="s">
        <v>8219</v>
      </c>
      <c r="B482">
        <v>27</v>
      </c>
      <c r="D482" t="s">
        <v>8221</v>
      </c>
      <c r="E482">
        <v>1</v>
      </c>
      <c r="AJ482">
        <v>4</v>
      </c>
      <c r="AL482">
        <v>27</v>
      </c>
      <c r="AN482">
        <v>4</v>
      </c>
      <c r="AP482">
        <v>1</v>
      </c>
      <c r="AR482">
        <v>27</v>
      </c>
    </row>
    <row r="483" spans="1:44" x14ac:dyDescent="0.25">
      <c r="A483" t="s">
        <v>8219</v>
      </c>
      <c r="B483">
        <v>27</v>
      </c>
      <c r="D483" t="s">
        <v>8221</v>
      </c>
      <c r="E483">
        <v>1</v>
      </c>
      <c r="AJ483">
        <v>4</v>
      </c>
      <c r="AL483">
        <v>27</v>
      </c>
      <c r="AN483">
        <v>4</v>
      </c>
      <c r="AP483">
        <v>1</v>
      </c>
      <c r="AR483">
        <v>27</v>
      </c>
    </row>
    <row r="484" spans="1:44" x14ac:dyDescent="0.25">
      <c r="A484" t="s">
        <v>8219</v>
      </c>
      <c r="B484">
        <v>27</v>
      </c>
      <c r="D484" t="s">
        <v>8221</v>
      </c>
      <c r="E484">
        <v>1</v>
      </c>
      <c r="AJ484">
        <v>4</v>
      </c>
      <c r="AL484">
        <v>27</v>
      </c>
      <c r="AN484">
        <v>4</v>
      </c>
      <c r="AP484">
        <v>1</v>
      </c>
      <c r="AR484">
        <v>27</v>
      </c>
    </row>
    <row r="485" spans="1:44" x14ac:dyDescent="0.25">
      <c r="A485" t="s">
        <v>8219</v>
      </c>
      <c r="B485">
        <v>27</v>
      </c>
      <c r="D485" t="s">
        <v>8221</v>
      </c>
      <c r="E485">
        <v>1</v>
      </c>
      <c r="AJ485">
        <v>4</v>
      </c>
      <c r="AL485">
        <v>27</v>
      </c>
      <c r="AN485">
        <v>4</v>
      </c>
      <c r="AP485">
        <v>1</v>
      </c>
      <c r="AR485">
        <v>27</v>
      </c>
    </row>
    <row r="486" spans="1:44" x14ac:dyDescent="0.25">
      <c r="A486" t="s">
        <v>8219</v>
      </c>
      <c r="B486">
        <v>27</v>
      </c>
      <c r="D486" t="s">
        <v>8221</v>
      </c>
      <c r="E486">
        <v>1</v>
      </c>
      <c r="AJ486">
        <v>4</v>
      </c>
      <c r="AL486">
        <v>27</v>
      </c>
      <c r="AN486">
        <v>4</v>
      </c>
      <c r="AP486">
        <v>1</v>
      </c>
      <c r="AR486">
        <v>27</v>
      </c>
    </row>
    <row r="487" spans="1:44" x14ac:dyDescent="0.25">
      <c r="A487" t="s">
        <v>8219</v>
      </c>
      <c r="B487">
        <v>27</v>
      </c>
      <c r="D487" t="s">
        <v>8221</v>
      </c>
      <c r="E487">
        <v>1</v>
      </c>
      <c r="AJ487">
        <v>4</v>
      </c>
      <c r="AL487">
        <v>27</v>
      </c>
      <c r="AN487">
        <v>4</v>
      </c>
      <c r="AP487">
        <v>1</v>
      </c>
      <c r="AR487">
        <v>27</v>
      </c>
    </row>
    <row r="488" spans="1:44" x14ac:dyDescent="0.25">
      <c r="A488" t="s">
        <v>8219</v>
      </c>
      <c r="B488">
        <v>27</v>
      </c>
      <c r="D488" t="s">
        <v>8221</v>
      </c>
      <c r="E488">
        <v>1</v>
      </c>
      <c r="AJ488">
        <v>4</v>
      </c>
      <c r="AL488">
        <v>27</v>
      </c>
      <c r="AN488">
        <v>4</v>
      </c>
      <c r="AP488">
        <v>1</v>
      </c>
      <c r="AR488">
        <v>27</v>
      </c>
    </row>
    <row r="489" spans="1:44" x14ac:dyDescent="0.25">
      <c r="A489" t="s">
        <v>8219</v>
      </c>
      <c r="B489">
        <v>27</v>
      </c>
      <c r="D489" t="s">
        <v>8221</v>
      </c>
      <c r="E489">
        <v>1</v>
      </c>
      <c r="AJ489">
        <v>4</v>
      </c>
      <c r="AL489">
        <v>27</v>
      </c>
      <c r="AN489">
        <v>4</v>
      </c>
      <c r="AP489">
        <v>1</v>
      </c>
      <c r="AR489">
        <v>27</v>
      </c>
    </row>
    <row r="490" spans="1:44" x14ac:dyDescent="0.25">
      <c r="A490" t="s">
        <v>8219</v>
      </c>
      <c r="B490">
        <v>27</v>
      </c>
      <c r="D490" t="s">
        <v>8221</v>
      </c>
      <c r="E490">
        <v>1</v>
      </c>
      <c r="AJ490">
        <v>4</v>
      </c>
      <c r="AL490">
        <v>27</v>
      </c>
      <c r="AN490">
        <v>4</v>
      </c>
      <c r="AP490">
        <v>1</v>
      </c>
      <c r="AR490">
        <v>27</v>
      </c>
    </row>
    <row r="491" spans="1:44" x14ac:dyDescent="0.25">
      <c r="A491" t="s">
        <v>8219</v>
      </c>
      <c r="B491">
        <v>27</v>
      </c>
      <c r="D491" t="s">
        <v>8221</v>
      </c>
      <c r="E491">
        <v>1</v>
      </c>
      <c r="AJ491">
        <v>4</v>
      </c>
      <c r="AL491">
        <v>27</v>
      </c>
      <c r="AN491">
        <v>4</v>
      </c>
      <c r="AP491">
        <v>1</v>
      </c>
      <c r="AR491">
        <v>27</v>
      </c>
    </row>
    <row r="492" spans="1:44" x14ac:dyDescent="0.25">
      <c r="A492" t="s">
        <v>8219</v>
      </c>
      <c r="B492">
        <v>27</v>
      </c>
      <c r="D492" t="s">
        <v>8221</v>
      </c>
      <c r="E492">
        <v>1</v>
      </c>
      <c r="AJ492">
        <v>4</v>
      </c>
      <c r="AL492">
        <v>27</v>
      </c>
      <c r="AN492">
        <v>4</v>
      </c>
      <c r="AP492">
        <v>1</v>
      </c>
      <c r="AR492">
        <v>27</v>
      </c>
    </row>
    <row r="493" spans="1:44" x14ac:dyDescent="0.25">
      <c r="A493" t="s">
        <v>8219</v>
      </c>
      <c r="B493">
        <v>27</v>
      </c>
      <c r="D493" t="s">
        <v>8221</v>
      </c>
      <c r="E493">
        <v>1</v>
      </c>
      <c r="AJ493">
        <v>4</v>
      </c>
      <c r="AL493">
        <v>27</v>
      </c>
      <c r="AN493">
        <v>4</v>
      </c>
      <c r="AP493">
        <v>1</v>
      </c>
      <c r="AR493">
        <v>27</v>
      </c>
    </row>
    <row r="494" spans="1:44" x14ac:dyDescent="0.25">
      <c r="A494" t="s">
        <v>8219</v>
      </c>
      <c r="B494">
        <v>27</v>
      </c>
      <c r="D494" t="s">
        <v>8221</v>
      </c>
      <c r="E494">
        <v>2</v>
      </c>
      <c r="AJ494">
        <v>4</v>
      </c>
      <c r="AL494">
        <v>27</v>
      </c>
      <c r="AN494">
        <v>4</v>
      </c>
      <c r="AP494">
        <v>2</v>
      </c>
      <c r="AR494">
        <v>27</v>
      </c>
    </row>
    <row r="495" spans="1:44" x14ac:dyDescent="0.25">
      <c r="A495" t="s">
        <v>8219</v>
      </c>
      <c r="B495">
        <v>27</v>
      </c>
      <c r="D495" t="s">
        <v>8221</v>
      </c>
      <c r="E495">
        <v>2</v>
      </c>
      <c r="AJ495">
        <v>4</v>
      </c>
      <c r="AL495">
        <v>27</v>
      </c>
      <c r="AN495">
        <v>4</v>
      </c>
      <c r="AP495">
        <v>2</v>
      </c>
      <c r="AR495">
        <v>27</v>
      </c>
    </row>
    <row r="496" spans="1:44" x14ac:dyDescent="0.25">
      <c r="A496" t="s">
        <v>8219</v>
      </c>
      <c r="B496">
        <v>27</v>
      </c>
      <c r="D496" t="s">
        <v>8221</v>
      </c>
      <c r="E496">
        <v>2</v>
      </c>
      <c r="AJ496">
        <v>4</v>
      </c>
      <c r="AL496">
        <v>27</v>
      </c>
      <c r="AN496">
        <v>4</v>
      </c>
      <c r="AP496">
        <v>2</v>
      </c>
      <c r="AR496">
        <v>27</v>
      </c>
    </row>
    <row r="497" spans="1:44" x14ac:dyDescent="0.25">
      <c r="A497" t="s">
        <v>8219</v>
      </c>
      <c r="B497">
        <v>27</v>
      </c>
      <c r="D497" t="s">
        <v>8221</v>
      </c>
      <c r="E497">
        <v>2</v>
      </c>
      <c r="AJ497">
        <v>4</v>
      </c>
      <c r="AL497">
        <v>27</v>
      </c>
      <c r="AN497">
        <v>4</v>
      </c>
      <c r="AP497">
        <v>2</v>
      </c>
      <c r="AR497">
        <v>27</v>
      </c>
    </row>
    <row r="498" spans="1:44" x14ac:dyDescent="0.25">
      <c r="A498" t="s">
        <v>8219</v>
      </c>
      <c r="B498">
        <v>27</v>
      </c>
      <c r="D498" t="s">
        <v>8221</v>
      </c>
      <c r="E498">
        <v>2</v>
      </c>
      <c r="AJ498">
        <v>4</v>
      </c>
      <c r="AL498">
        <v>27</v>
      </c>
      <c r="AN498">
        <v>4</v>
      </c>
      <c r="AP498">
        <v>2</v>
      </c>
      <c r="AR498">
        <v>27</v>
      </c>
    </row>
    <row r="499" spans="1:44" x14ac:dyDescent="0.25">
      <c r="A499" t="s">
        <v>8219</v>
      </c>
      <c r="B499">
        <v>27</v>
      </c>
      <c r="D499" t="s">
        <v>8221</v>
      </c>
      <c r="E499">
        <v>2</v>
      </c>
      <c r="AJ499">
        <v>4</v>
      </c>
      <c r="AL499">
        <v>27</v>
      </c>
      <c r="AN499">
        <v>4</v>
      </c>
      <c r="AP499">
        <v>2</v>
      </c>
      <c r="AR499">
        <v>27</v>
      </c>
    </row>
    <row r="500" spans="1:44" x14ac:dyDescent="0.25">
      <c r="A500" t="s">
        <v>8219</v>
      </c>
      <c r="B500">
        <v>27</v>
      </c>
      <c r="D500" t="s">
        <v>8221</v>
      </c>
      <c r="E500">
        <v>2</v>
      </c>
      <c r="AJ500">
        <v>4</v>
      </c>
      <c r="AL500">
        <v>27</v>
      </c>
      <c r="AN500">
        <v>4</v>
      </c>
      <c r="AP500">
        <v>2</v>
      </c>
      <c r="AR500">
        <v>27</v>
      </c>
    </row>
    <row r="501" spans="1:44" x14ac:dyDescent="0.25">
      <c r="A501" t="s">
        <v>8219</v>
      </c>
      <c r="B501">
        <v>27</v>
      </c>
      <c r="D501" t="s">
        <v>8221</v>
      </c>
      <c r="E501">
        <v>2</v>
      </c>
      <c r="AJ501">
        <v>4</v>
      </c>
      <c r="AL501">
        <v>27</v>
      </c>
      <c r="AN501">
        <v>4</v>
      </c>
      <c r="AP501">
        <v>2</v>
      </c>
      <c r="AR501">
        <v>27</v>
      </c>
    </row>
    <row r="502" spans="1:44" x14ac:dyDescent="0.25">
      <c r="A502" t="s">
        <v>8219</v>
      </c>
      <c r="B502">
        <v>27</v>
      </c>
      <c r="D502" t="s">
        <v>8221</v>
      </c>
      <c r="E502">
        <v>2</v>
      </c>
      <c r="AJ502">
        <v>4</v>
      </c>
      <c r="AL502">
        <v>27</v>
      </c>
      <c r="AN502">
        <v>4</v>
      </c>
      <c r="AP502">
        <v>2</v>
      </c>
      <c r="AR502">
        <v>27</v>
      </c>
    </row>
    <row r="503" spans="1:44" x14ac:dyDescent="0.25">
      <c r="A503" t="s">
        <v>8219</v>
      </c>
      <c r="B503">
        <v>27</v>
      </c>
      <c r="D503" t="s">
        <v>8221</v>
      </c>
      <c r="E503">
        <v>2</v>
      </c>
      <c r="AJ503">
        <v>4</v>
      </c>
      <c r="AL503">
        <v>27</v>
      </c>
      <c r="AN503">
        <v>4</v>
      </c>
      <c r="AP503">
        <v>2</v>
      </c>
      <c r="AR503">
        <v>27</v>
      </c>
    </row>
    <row r="504" spans="1:44" x14ac:dyDescent="0.25">
      <c r="A504" t="s">
        <v>8219</v>
      </c>
      <c r="B504">
        <v>27</v>
      </c>
      <c r="D504" t="s">
        <v>8221</v>
      </c>
      <c r="E504">
        <v>2</v>
      </c>
      <c r="AJ504">
        <v>4</v>
      </c>
      <c r="AL504">
        <v>27</v>
      </c>
      <c r="AN504">
        <v>4</v>
      </c>
      <c r="AP504">
        <v>2</v>
      </c>
      <c r="AR504">
        <v>27</v>
      </c>
    </row>
    <row r="505" spans="1:44" x14ac:dyDescent="0.25">
      <c r="A505" t="s">
        <v>8219</v>
      </c>
      <c r="B505">
        <v>28</v>
      </c>
      <c r="D505" t="s">
        <v>8221</v>
      </c>
      <c r="E505">
        <v>2</v>
      </c>
      <c r="AJ505">
        <v>4</v>
      </c>
      <c r="AL505">
        <v>28</v>
      </c>
      <c r="AN505">
        <v>4</v>
      </c>
      <c r="AP505">
        <v>2</v>
      </c>
      <c r="AR505">
        <v>28</v>
      </c>
    </row>
    <row r="506" spans="1:44" x14ac:dyDescent="0.25">
      <c r="A506" t="s">
        <v>8219</v>
      </c>
      <c r="B506">
        <v>28</v>
      </c>
      <c r="D506" t="s">
        <v>8221</v>
      </c>
      <c r="E506">
        <v>2</v>
      </c>
      <c r="AJ506">
        <v>4</v>
      </c>
      <c r="AL506">
        <v>28</v>
      </c>
      <c r="AN506">
        <v>4</v>
      </c>
      <c r="AP506">
        <v>2</v>
      </c>
      <c r="AR506">
        <v>28</v>
      </c>
    </row>
    <row r="507" spans="1:44" x14ac:dyDescent="0.25">
      <c r="A507" t="s">
        <v>8219</v>
      </c>
      <c r="B507">
        <v>28</v>
      </c>
      <c r="D507" t="s">
        <v>8221</v>
      </c>
      <c r="E507">
        <v>2</v>
      </c>
      <c r="AJ507">
        <v>4</v>
      </c>
      <c r="AL507">
        <v>28</v>
      </c>
      <c r="AN507">
        <v>4</v>
      </c>
      <c r="AP507">
        <v>2</v>
      </c>
      <c r="AR507">
        <v>28</v>
      </c>
    </row>
    <row r="508" spans="1:44" x14ac:dyDescent="0.25">
      <c r="A508" t="s">
        <v>8219</v>
      </c>
      <c r="B508">
        <v>28</v>
      </c>
      <c r="D508" t="s">
        <v>8221</v>
      </c>
      <c r="E508">
        <v>2</v>
      </c>
      <c r="AJ508">
        <v>4</v>
      </c>
      <c r="AL508">
        <v>28</v>
      </c>
      <c r="AN508">
        <v>4</v>
      </c>
      <c r="AP508">
        <v>2</v>
      </c>
      <c r="AR508">
        <v>28</v>
      </c>
    </row>
    <row r="509" spans="1:44" x14ac:dyDescent="0.25">
      <c r="A509" t="s">
        <v>8219</v>
      </c>
      <c r="B509">
        <v>28</v>
      </c>
      <c r="D509" t="s">
        <v>8221</v>
      </c>
      <c r="E509">
        <v>2</v>
      </c>
      <c r="AJ509">
        <v>4</v>
      </c>
      <c r="AL509">
        <v>28</v>
      </c>
      <c r="AN509">
        <v>4</v>
      </c>
      <c r="AP509">
        <v>2</v>
      </c>
      <c r="AR509">
        <v>28</v>
      </c>
    </row>
    <row r="510" spans="1:44" x14ac:dyDescent="0.25">
      <c r="A510" t="s">
        <v>8219</v>
      </c>
      <c r="B510">
        <v>28</v>
      </c>
      <c r="D510" t="s">
        <v>8221</v>
      </c>
      <c r="E510">
        <v>2</v>
      </c>
      <c r="AJ510">
        <v>4</v>
      </c>
      <c r="AL510">
        <v>28</v>
      </c>
      <c r="AN510">
        <v>4</v>
      </c>
      <c r="AP510">
        <v>2</v>
      </c>
      <c r="AR510">
        <v>28</v>
      </c>
    </row>
    <row r="511" spans="1:44" x14ac:dyDescent="0.25">
      <c r="A511" t="s">
        <v>8219</v>
      </c>
      <c r="B511">
        <v>28</v>
      </c>
      <c r="D511" t="s">
        <v>8221</v>
      </c>
      <c r="E511">
        <v>2</v>
      </c>
      <c r="AJ511">
        <v>4</v>
      </c>
      <c r="AL511">
        <v>28</v>
      </c>
      <c r="AN511">
        <v>4</v>
      </c>
      <c r="AP511">
        <v>2</v>
      </c>
      <c r="AR511">
        <v>28</v>
      </c>
    </row>
    <row r="512" spans="1:44" x14ac:dyDescent="0.25">
      <c r="A512" t="s">
        <v>8219</v>
      </c>
      <c r="B512">
        <v>28</v>
      </c>
      <c r="D512" t="s">
        <v>8221</v>
      </c>
      <c r="E512">
        <v>2</v>
      </c>
      <c r="AJ512">
        <v>4</v>
      </c>
      <c r="AL512">
        <v>28</v>
      </c>
      <c r="AN512">
        <v>4</v>
      </c>
      <c r="AP512">
        <v>2</v>
      </c>
      <c r="AR512">
        <v>28</v>
      </c>
    </row>
    <row r="513" spans="1:44" x14ac:dyDescent="0.25">
      <c r="A513" t="s">
        <v>8219</v>
      </c>
      <c r="B513">
        <v>28</v>
      </c>
      <c r="D513" t="s">
        <v>8221</v>
      </c>
      <c r="E513">
        <v>2</v>
      </c>
      <c r="AJ513">
        <v>4</v>
      </c>
      <c r="AL513">
        <v>28</v>
      </c>
      <c r="AN513">
        <v>4</v>
      </c>
      <c r="AP513">
        <v>2</v>
      </c>
      <c r="AR513">
        <v>28</v>
      </c>
    </row>
    <row r="514" spans="1:44" x14ac:dyDescent="0.25">
      <c r="A514" t="s">
        <v>8219</v>
      </c>
      <c r="B514">
        <v>28</v>
      </c>
      <c r="D514" t="s">
        <v>8221</v>
      </c>
      <c r="E514">
        <v>2</v>
      </c>
      <c r="AJ514">
        <v>4</v>
      </c>
      <c r="AL514">
        <v>28</v>
      </c>
      <c r="AN514">
        <v>4</v>
      </c>
      <c r="AP514">
        <v>2</v>
      </c>
      <c r="AR514">
        <v>28</v>
      </c>
    </row>
    <row r="515" spans="1:44" x14ac:dyDescent="0.25">
      <c r="A515" t="s">
        <v>8219</v>
      </c>
      <c r="B515">
        <v>28</v>
      </c>
      <c r="D515" t="s">
        <v>8221</v>
      </c>
      <c r="E515">
        <v>2</v>
      </c>
      <c r="AJ515">
        <v>4</v>
      </c>
      <c r="AL515">
        <v>28</v>
      </c>
      <c r="AN515">
        <v>4</v>
      </c>
      <c r="AP515">
        <v>2</v>
      </c>
      <c r="AR515">
        <v>28</v>
      </c>
    </row>
    <row r="516" spans="1:44" x14ac:dyDescent="0.25">
      <c r="A516" t="s">
        <v>8219</v>
      </c>
      <c r="B516">
        <v>28</v>
      </c>
      <c r="D516" t="s">
        <v>8221</v>
      </c>
      <c r="E516">
        <v>2</v>
      </c>
      <c r="AJ516">
        <v>4</v>
      </c>
      <c r="AL516">
        <v>28</v>
      </c>
      <c r="AN516">
        <v>4</v>
      </c>
      <c r="AP516">
        <v>2</v>
      </c>
      <c r="AR516">
        <v>28</v>
      </c>
    </row>
    <row r="517" spans="1:44" x14ac:dyDescent="0.25">
      <c r="A517" t="s">
        <v>8219</v>
      </c>
      <c r="B517">
        <v>28</v>
      </c>
      <c r="D517" t="s">
        <v>8221</v>
      </c>
      <c r="E517">
        <v>2</v>
      </c>
      <c r="AJ517">
        <v>4</v>
      </c>
      <c r="AL517">
        <v>28</v>
      </c>
      <c r="AN517">
        <v>4</v>
      </c>
      <c r="AP517">
        <v>2</v>
      </c>
      <c r="AR517">
        <v>28</v>
      </c>
    </row>
    <row r="518" spans="1:44" x14ac:dyDescent="0.25">
      <c r="A518" t="s">
        <v>8219</v>
      </c>
      <c r="B518">
        <v>28</v>
      </c>
      <c r="D518" t="s">
        <v>8221</v>
      </c>
      <c r="E518">
        <v>2</v>
      </c>
      <c r="AJ518">
        <v>4</v>
      </c>
      <c r="AL518">
        <v>28</v>
      </c>
      <c r="AN518">
        <v>4</v>
      </c>
      <c r="AP518">
        <v>2</v>
      </c>
      <c r="AR518">
        <v>28</v>
      </c>
    </row>
    <row r="519" spans="1:44" x14ac:dyDescent="0.25">
      <c r="A519" t="s">
        <v>8219</v>
      </c>
      <c r="B519">
        <v>28</v>
      </c>
      <c r="D519" t="s">
        <v>8221</v>
      </c>
      <c r="E519">
        <v>2</v>
      </c>
      <c r="AJ519">
        <v>4</v>
      </c>
      <c r="AL519">
        <v>28</v>
      </c>
      <c r="AN519">
        <v>4</v>
      </c>
      <c r="AP519">
        <v>2</v>
      </c>
      <c r="AR519">
        <v>28</v>
      </c>
    </row>
    <row r="520" spans="1:44" x14ac:dyDescent="0.25">
      <c r="A520" t="s">
        <v>8219</v>
      </c>
      <c r="B520">
        <v>28</v>
      </c>
      <c r="D520" t="s">
        <v>8221</v>
      </c>
      <c r="E520">
        <v>2</v>
      </c>
      <c r="AJ520">
        <v>4</v>
      </c>
      <c r="AL520">
        <v>28</v>
      </c>
      <c r="AN520">
        <v>4</v>
      </c>
      <c r="AP520">
        <v>2</v>
      </c>
      <c r="AR520">
        <v>28</v>
      </c>
    </row>
    <row r="521" spans="1:44" x14ac:dyDescent="0.25">
      <c r="A521" t="s">
        <v>8219</v>
      </c>
      <c r="B521">
        <v>28</v>
      </c>
      <c r="D521" t="s">
        <v>8221</v>
      </c>
      <c r="E521">
        <v>2</v>
      </c>
      <c r="AJ521">
        <v>4</v>
      </c>
      <c r="AL521">
        <v>28</v>
      </c>
      <c r="AN521">
        <v>4</v>
      </c>
      <c r="AP521">
        <v>2</v>
      </c>
      <c r="AR521">
        <v>28</v>
      </c>
    </row>
    <row r="522" spans="1:44" x14ac:dyDescent="0.25">
      <c r="A522" t="s">
        <v>8219</v>
      </c>
      <c r="B522">
        <v>28</v>
      </c>
      <c r="D522" t="s">
        <v>8221</v>
      </c>
      <c r="E522">
        <v>2</v>
      </c>
      <c r="AJ522">
        <v>4</v>
      </c>
      <c r="AL522">
        <v>28</v>
      </c>
      <c r="AN522">
        <v>4</v>
      </c>
      <c r="AP522">
        <v>2</v>
      </c>
      <c r="AR522">
        <v>28</v>
      </c>
    </row>
    <row r="523" spans="1:44" x14ac:dyDescent="0.25">
      <c r="A523" t="s">
        <v>8219</v>
      </c>
      <c r="B523">
        <v>28</v>
      </c>
      <c r="D523" t="s">
        <v>8221</v>
      </c>
      <c r="E523">
        <v>2</v>
      </c>
      <c r="AJ523">
        <v>4</v>
      </c>
      <c r="AL523">
        <v>28</v>
      </c>
      <c r="AN523">
        <v>4</v>
      </c>
      <c r="AP523">
        <v>2</v>
      </c>
      <c r="AR523">
        <v>28</v>
      </c>
    </row>
    <row r="524" spans="1:44" x14ac:dyDescent="0.25">
      <c r="A524" t="s">
        <v>8219</v>
      </c>
      <c r="B524">
        <v>28</v>
      </c>
      <c r="D524" t="s">
        <v>8221</v>
      </c>
      <c r="E524">
        <v>2</v>
      </c>
      <c r="AJ524">
        <v>4</v>
      </c>
      <c r="AL524">
        <v>28</v>
      </c>
      <c r="AN524">
        <v>4</v>
      </c>
      <c r="AP524">
        <v>2</v>
      </c>
      <c r="AR524">
        <v>28</v>
      </c>
    </row>
    <row r="525" spans="1:44" x14ac:dyDescent="0.25">
      <c r="A525" t="s">
        <v>8219</v>
      </c>
      <c r="B525">
        <v>28</v>
      </c>
      <c r="D525" t="s">
        <v>8221</v>
      </c>
      <c r="E525">
        <v>2</v>
      </c>
      <c r="AJ525">
        <v>4</v>
      </c>
      <c r="AL525">
        <v>28</v>
      </c>
      <c r="AN525">
        <v>4</v>
      </c>
      <c r="AP525">
        <v>2</v>
      </c>
      <c r="AR525">
        <v>28</v>
      </c>
    </row>
    <row r="526" spans="1:44" x14ac:dyDescent="0.25">
      <c r="A526" t="s">
        <v>8219</v>
      </c>
      <c r="B526">
        <v>28</v>
      </c>
      <c r="D526" t="s">
        <v>8221</v>
      </c>
      <c r="E526">
        <v>2</v>
      </c>
      <c r="AJ526">
        <v>4</v>
      </c>
      <c r="AL526">
        <v>28</v>
      </c>
      <c r="AN526">
        <v>4</v>
      </c>
      <c r="AP526">
        <v>2</v>
      </c>
      <c r="AR526">
        <v>28</v>
      </c>
    </row>
    <row r="527" spans="1:44" x14ac:dyDescent="0.25">
      <c r="A527" t="s">
        <v>8219</v>
      </c>
      <c r="B527">
        <v>28</v>
      </c>
      <c r="D527" t="s">
        <v>8221</v>
      </c>
      <c r="E527">
        <v>2</v>
      </c>
      <c r="AJ527">
        <v>4</v>
      </c>
      <c r="AL527">
        <v>28</v>
      </c>
      <c r="AN527">
        <v>4</v>
      </c>
      <c r="AP527">
        <v>2</v>
      </c>
      <c r="AR527">
        <v>28</v>
      </c>
    </row>
    <row r="528" spans="1:44" x14ac:dyDescent="0.25">
      <c r="A528" t="s">
        <v>8219</v>
      </c>
      <c r="B528">
        <v>28</v>
      </c>
      <c r="D528" t="s">
        <v>8221</v>
      </c>
      <c r="E528">
        <v>2</v>
      </c>
      <c r="AJ528">
        <v>4</v>
      </c>
      <c r="AL528">
        <v>28</v>
      </c>
      <c r="AN528">
        <v>4</v>
      </c>
      <c r="AP528">
        <v>2</v>
      </c>
      <c r="AR528">
        <v>28</v>
      </c>
    </row>
    <row r="529" spans="1:44" x14ac:dyDescent="0.25">
      <c r="A529" t="s">
        <v>8219</v>
      </c>
      <c r="B529">
        <v>28</v>
      </c>
      <c r="D529" t="s">
        <v>8221</v>
      </c>
      <c r="E529">
        <v>2</v>
      </c>
      <c r="AJ529">
        <v>4</v>
      </c>
      <c r="AL529">
        <v>28</v>
      </c>
      <c r="AN529">
        <v>4</v>
      </c>
      <c r="AP529">
        <v>2</v>
      </c>
      <c r="AR529">
        <v>28</v>
      </c>
    </row>
    <row r="530" spans="1:44" x14ac:dyDescent="0.25">
      <c r="A530" t="s">
        <v>8219</v>
      </c>
      <c r="B530">
        <v>28</v>
      </c>
      <c r="D530" t="s">
        <v>8221</v>
      </c>
      <c r="E530">
        <v>2</v>
      </c>
      <c r="AJ530">
        <v>4</v>
      </c>
      <c r="AL530">
        <v>28</v>
      </c>
      <c r="AN530">
        <v>4</v>
      </c>
      <c r="AP530">
        <v>2</v>
      </c>
      <c r="AR530">
        <v>28</v>
      </c>
    </row>
    <row r="531" spans="1:44" x14ac:dyDescent="0.25">
      <c r="A531" t="s">
        <v>8219</v>
      </c>
      <c r="B531">
        <v>28</v>
      </c>
      <c r="D531" t="s">
        <v>8221</v>
      </c>
      <c r="E531">
        <v>2</v>
      </c>
      <c r="AJ531">
        <v>4</v>
      </c>
      <c r="AL531">
        <v>28</v>
      </c>
      <c r="AN531">
        <v>4</v>
      </c>
      <c r="AP531">
        <v>2</v>
      </c>
      <c r="AR531">
        <v>28</v>
      </c>
    </row>
    <row r="532" spans="1:44" x14ac:dyDescent="0.25">
      <c r="A532" t="s">
        <v>8219</v>
      </c>
      <c r="B532">
        <v>28</v>
      </c>
      <c r="D532" t="s">
        <v>8221</v>
      </c>
      <c r="E532">
        <v>2</v>
      </c>
      <c r="AJ532">
        <v>4</v>
      </c>
      <c r="AL532">
        <v>28</v>
      </c>
      <c r="AN532">
        <v>4</v>
      </c>
      <c r="AP532">
        <v>2</v>
      </c>
      <c r="AR532">
        <v>28</v>
      </c>
    </row>
    <row r="533" spans="1:44" x14ac:dyDescent="0.25">
      <c r="A533" t="s">
        <v>8219</v>
      </c>
      <c r="B533">
        <v>28</v>
      </c>
      <c r="D533" t="s">
        <v>8221</v>
      </c>
      <c r="E533">
        <v>2</v>
      </c>
      <c r="AJ533">
        <v>4</v>
      </c>
      <c r="AL533">
        <v>28</v>
      </c>
      <c r="AN533">
        <v>4</v>
      </c>
      <c r="AP533">
        <v>2</v>
      </c>
      <c r="AR533">
        <v>28</v>
      </c>
    </row>
    <row r="534" spans="1:44" x14ac:dyDescent="0.25">
      <c r="A534" t="s">
        <v>8219</v>
      </c>
      <c r="B534">
        <v>29</v>
      </c>
      <c r="D534" t="s">
        <v>8221</v>
      </c>
      <c r="E534">
        <v>2</v>
      </c>
      <c r="AJ534">
        <v>4</v>
      </c>
      <c r="AL534">
        <v>29</v>
      </c>
      <c r="AN534">
        <v>4</v>
      </c>
      <c r="AP534">
        <v>2</v>
      </c>
      <c r="AR534">
        <v>29</v>
      </c>
    </row>
    <row r="535" spans="1:44" x14ac:dyDescent="0.25">
      <c r="A535" t="s">
        <v>8219</v>
      </c>
      <c r="B535">
        <v>29</v>
      </c>
      <c r="D535" t="s">
        <v>8221</v>
      </c>
      <c r="E535">
        <v>2</v>
      </c>
      <c r="AJ535">
        <v>4</v>
      </c>
      <c r="AL535">
        <v>29</v>
      </c>
      <c r="AN535">
        <v>4</v>
      </c>
      <c r="AP535">
        <v>2</v>
      </c>
      <c r="AR535">
        <v>29</v>
      </c>
    </row>
    <row r="536" spans="1:44" x14ac:dyDescent="0.25">
      <c r="A536" t="s">
        <v>8219</v>
      </c>
      <c r="B536">
        <v>29</v>
      </c>
      <c r="D536" t="s">
        <v>8221</v>
      </c>
      <c r="E536">
        <v>2</v>
      </c>
      <c r="AJ536">
        <v>4</v>
      </c>
      <c r="AL536">
        <v>29</v>
      </c>
      <c r="AN536">
        <v>4</v>
      </c>
      <c r="AP536">
        <v>2</v>
      </c>
      <c r="AR536">
        <v>29</v>
      </c>
    </row>
    <row r="537" spans="1:44" x14ac:dyDescent="0.25">
      <c r="A537" t="s">
        <v>8219</v>
      </c>
      <c r="B537">
        <v>29</v>
      </c>
      <c r="D537" t="s">
        <v>8221</v>
      </c>
      <c r="E537">
        <v>2</v>
      </c>
      <c r="AJ537">
        <v>4</v>
      </c>
      <c r="AL537">
        <v>29</v>
      </c>
      <c r="AN537">
        <v>4</v>
      </c>
      <c r="AP537">
        <v>2</v>
      </c>
      <c r="AR537">
        <v>29</v>
      </c>
    </row>
    <row r="538" spans="1:44" x14ac:dyDescent="0.25">
      <c r="A538" t="s">
        <v>8219</v>
      </c>
      <c r="B538">
        <v>29</v>
      </c>
      <c r="D538" t="s">
        <v>8221</v>
      </c>
      <c r="E538">
        <v>2</v>
      </c>
      <c r="AJ538">
        <v>4</v>
      </c>
      <c r="AL538">
        <v>29</v>
      </c>
      <c r="AN538">
        <v>4</v>
      </c>
      <c r="AP538">
        <v>2</v>
      </c>
      <c r="AR538">
        <v>29</v>
      </c>
    </row>
    <row r="539" spans="1:44" x14ac:dyDescent="0.25">
      <c r="A539" t="s">
        <v>8219</v>
      </c>
      <c r="B539">
        <v>29</v>
      </c>
      <c r="D539" t="s">
        <v>8221</v>
      </c>
      <c r="E539">
        <v>2</v>
      </c>
      <c r="AJ539">
        <v>4</v>
      </c>
      <c r="AL539">
        <v>29</v>
      </c>
      <c r="AN539">
        <v>4</v>
      </c>
      <c r="AP539">
        <v>2</v>
      </c>
      <c r="AR539">
        <v>29</v>
      </c>
    </row>
    <row r="540" spans="1:44" x14ac:dyDescent="0.25">
      <c r="A540" t="s">
        <v>8219</v>
      </c>
      <c r="B540">
        <v>29</v>
      </c>
      <c r="D540" t="s">
        <v>8221</v>
      </c>
      <c r="E540">
        <v>2</v>
      </c>
      <c r="AJ540">
        <v>4</v>
      </c>
      <c r="AL540">
        <v>29</v>
      </c>
      <c r="AN540">
        <v>4</v>
      </c>
      <c r="AP540">
        <v>2</v>
      </c>
      <c r="AR540">
        <v>29</v>
      </c>
    </row>
    <row r="541" spans="1:44" x14ac:dyDescent="0.25">
      <c r="A541" t="s">
        <v>8219</v>
      </c>
      <c r="B541">
        <v>29</v>
      </c>
      <c r="D541" t="s">
        <v>8221</v>
      </c>
      <c r="E541">
        <v>2</v>
      </c>
      <c r="AJ541">
        <v>4</v>
      </c>
      <c r="AL541">
        <v>29</v>
      </c>
      <c r="AN541">
        <v>4</v>
      </c>
      <c r="AP541">
        <v>2</v>
      </c>
      <c r="AR541">
        <v>29</v>
      </c>
    </row>
    <row r="542" spans="1:44" x14ac:dyDescent="0.25">
      <c r="A542" t="s">
        <v>8219</v>
      </c>
      <c r="B542">
        <v>29</v>
      </c>
      <c r="D542" t="s">
        <v>8221</v>
      </c>
      <c r="E542">
        <v>2</v>
      </c>
      <c r="AJ542">
        <v>4</v>
      </c>
      <c r="AL542">
        <v>29</v>
      </c>
      <c r="AN542">
        <v>4</v>
      </c>
      <c r="AP542">
        <v>2</v>
      </c>
      <c r="AR542">
        <v>29</v>
      </c>
    </row>
    <row r="543" spans="1:44" x14ac:dyDescent="0.25">
      <c r="A543" t="s">
        <v>8219</v>
      </c>
      <c r="B543">
        <v>29</v>
      </c>
      <c r="D543" t="s">
        <v>8221</v>
      </c>
      <c r="E543">
        <v>2</v>
      </c>
      <c r="AJ543">
        <v>4</v>
      </c>
      <c r="AL543">
        <v>29</v>
      </c>
      <c r="AN543">
        <v>4</v>
      </c>
      <c r="AP543">
        <v>2</v>
      </c>
      <c r="AR543">
        <v>29</v>
      </c>
    </row>
    <row r="544" spans="1:44" x14ac:dyDescent="0.25">
      <c r="A544" t="s">
        <v>8219</v>
      </c>
      <c r="B544">
        <v>29</v>
      </c>
      <c r="D544" t="s">
        <v>8221</v>
      </c>
      <c r="E544">
        <v>2</v>
      </c>
      <c r="AJ544">
        <v>4</v>
      </c>
      <c r="AL544">
        <v>29</v>
      </c>
      <c r="AN544">
        <v>4</v>
      </c>
      <c r="AP544">
        <v>2</v>
      </c>
      <c r="AR544">
        <v>29</v>
      </c>
    </row>
    <row r="545" spans="1:44" x14ac:dyDescent="0.25">
      <c r="A545" t="s">
        <v>8219</v>
      </c>
      <c r="B545">
        <v>29</v>
      </c>
      <c r="D545" t="s">
        <v>8221</v>
      </c>
      <c r="E545">
        <v>2</v>
      </c>
      <c r="AJ545">
        <v>4</v>
      </c>
      <c r="AL545">
        <v>29</v>
      </c>
      <c r="AN545">
        <v>4</v>
      </c>
      <c r="AP545">
        <v>2</v>
      </c>
      <c r="AR545">
        <v>29</v>
      </c>
    </row>
    <row r="546" spans="1:44" x14ac:dyDescent="0.25">
      <c r="A546" t="s">
        <v>8219</v>
      </c>
      <c r="B546">
        <v>29</v>
      </c>
      <c r="D546" t="s">
        <v>8221</v>
      </c>
      <c r="E546">
        <v>2</v>
      </c>
      <c r="AJ546">
        <v>4</v>
      </c>
      <c r="AL546">
        <v>29</v>
      </c>
      <c r="AN546">
        <v>4</v>
      </c>
      <c r="AP546">
        <v>2</v>
      </c>
      <c r="AR546">
        <v>29</v>
      </c>
    </row>
    <row r="547" spans="1:44" x14ac:dyDescent="0.25">
      <c r="A547" t="s">
        <v>8219</v>
      </c>
      <c r="B547">
        <v>29</v>
      </c>
      <c r="D547" t="s">
        <v>8221</v>
      </c>
      <c r="E547">
        <v>2</v>
      </c>
      <c r="AJ547">
        <v>4</v>
      </c>
      <c r="AL547">
        <v>29</v>
      </c>
      <c r="AN547">
        <v>4</v>
      </c>
      <c r="AP547">
        <v>2</v>
      </c>
      <c r="AR547">
        <v>29</v>
      </c>
    </row>
    <row r="548" spans="1:44" x14ac:dyDescent="0.25">
      <c r="A548" t="s">
        <v>8219</v>
      </c>
      <c r="B548">
        <v>29</v>
      </c>
      <c r="D548" t="s">
        <v>8221</v>
      </c>
      <c r="E548">
        <v>2</v>
      </c>
      <c r="AJ548">
        <v>4</v>
      </c>
      <c r="AL548">
        <v>29</v>
      </c>
      <c r="AN548">
        <v>4</v>
      </c>
      <c r="AP548">
        <v>2</v>
      </c>
      <c r="AR548">
        <v>29</v>
      </c>
    </row>
    <row r="549" spans="1:44" x14ac:dyDescent="0.25">
      <c r="A549" t="s">
        <v>8219</v>
      </c>
      <c r="B549">
        <v>29</v>
      </c>
      <c r="D549" t="s">
        <v>8221</v>
      </c>
      <c r="E549">
        <v>2</v>
      </c>
      <c r="AJ549">
        <v>4</v>
      </c>
      <c r="AL549">
        <v>29</v>
      </c>
      <c r="AN549">
        <v>4</v>
      </c>
      <c r="AP549">
        <v>2</v>
      </c>
      <c r="AR549">
        <v>29</v>
      </c>
    </row>
    <row r="550" spans="1:44" x14ac:dyDescent="0.25">
      <c r="A550" t="s">
        <v>8219</v>
      </c>
      <c r="B550">
        <v>29</v>
      </c>
      <c r="D550" t="s">
        <v>8221</v>
      </c>
      <c r="E550">
        <v>2</v>
      </c>
      <c r="AJ550">
        <v>4</v>
      </c>
      <c r="AL550">
        <v>29</v>
      </c>
      <c r="AN550">
        <v>4</v>
      </c>
      <c r="AP550">
        <v>2</v>
      </c>
      <c r="AR550">
        <v>29</v>
      </c>
    </row>
    <row r="551" spans="1:44" x14ac:dyDescent="0.25">
      <c r="A551" t="s">
        <v>8219</v>
      </c>
      <c r="B551">
        <v>29</v>
      </c>
      <c r="D551" t="s">
        <v>8221</v>
      </c>
      <c r="E551">
        <v>2</v>
      </c>
      <c r="AJ551">
        <v>4</v>
      </c>
      <c r="AL551">
        <v>29</v>
      </c>
      <c r="AN551">
        <v>4</v>
      </c>
      <c r="AP551">
        <v>2</v>
      </c>
      <c r="AR551">
        <v>29</v>
      </c>
    </row>
    <row r="552" spans="1:44" x14ac:dyDescent="0.25">
      <c r="A552" t="s">
        <v>8219</v>
      </c>
      <c r="B552">
        <v>30</v>
      </c>
      <c r="D552" t="s">
        <v>8221</v>
      </c>
      <c r="E552">
        <v>2</v>
      </c>
      <c r="AJ552">
        <v>4</v>
      </c>
      <c r="AL552">
        <v>30</v>
      </c>
      <c r="AN552">
        <v>4</v>
      </c>
      <c r="AP552">
        <v>2</v>
      </c>
      <c r="AR552">
        <v>30</v>
      </c>
    </row>
    <row r="553" spans="1:44" x14ac:dyDescent="0.25">
      <c r="A553" t="s">
        <v>8219</v>
      </c>
      <c r="B553">
        <v>30</v>
      </c>
      <c r="D553" t="s">
        <v>8221</v>
      </c>
      <c r="E553">
        <v>2</v>
      </c>
      <c r="AJ553">
        <v>4</v>
      </c>
      <c r="AL553">
        <v>30</v>
      </c>
      <c r="AN553">
        <v>4</v>
      </c>
      <c r="AP553">
        <v>2</v>
      </c>
      <c r="AR553">
        <v>30</v>
      </c>
    </row>
    <row r="554" spans="1:44" x14ac:dyDescent="0.25">
      <c r="A554" t="s">
        <v>8219</v>
      </c>
      <c r="B554">
        <v>30</v>
      </c>
      <c r="D554" t="s">
        <v>8221</v>
      </c>
      <c r="E554">
        <v>2</v>
      </c>
      <c r="AJ554">
        <v>4</v>
      </c>
      <c r="AL554">
        <v>30</v>
      </c>
      <c r="AN554">
        <v>4</v>
      </c>
      <c r="AP554">
        <v>2</v>
      </c>
      <c r="AR554">
        <v>30</v>
      </c>
    </row>
    <row r="555" spans="1:44" x14ac:dyDescent="0.25">
      <c r="A555" t="s">
        <v>8219</v>
      </c>
      <c r="B555">
        <v>30</v>
      </c>
      <c r="D555" t="s">
        <v>8221</v>
      </c>
      <c r="E555">
        <v>2</v>
      </c>
      <c r="AJ555">
        <v>4</v>
      </c>
      <c r="AL555">
        <v>30</v>
      </c>
      <c r="AN555">
        <v>4</v>
      </c>
      <c r="AP555">
        <v>2</v>
      </c>
      <c r="AR555">
        <v>30</v>
      </c>
    </row>
    <row r="556" spans="1:44" x14ac:dyDescent="0.25">
      <c r="A556" t="s">
        <v>8219</v>
      </c>
      <c r="B556">
        <v>30</v>
      </c>
      <c r="D556" t="s">
        <v>8221</v>
      </c>
      <c r="E556">
        <v>2</v>
      </c>
      <c r="AJ556">
        <v>4</v>
      </c>
      <c r="AL556">
        <v>30</v>
      </c>
      <c r="AN556">
        <v>4</v>
      </c>
      <c r="AP556">
        <v>2</v>
      </c>
      <c r="AR556">
        <v>30</v>
      </c>
    </row>
    <row r="557" spans="1:44" x14ac:dyDescent="0.25">
      <c r="A557" t="s">
        <v>8219</v>
      </c>
      <c r="B557">
        <v>30</v>
      </c>
      <c r="D557" t="s">
        <v>8221</v>
      </c>
      <c r="E557">
        <v>2</v>
      </c>
      <c r="AJ557">
        <v>4</v>
      </c>
      <c r="AL557">
        <v>30</v>
      </c>
      <c r="AN557">
        <v>4</v>
      </c>
      <c r="AP557">
        <v>2</v>
      </c>
      <c r="AR557">
        <v>30</v>
      </c>
    </row>
    <row r="558" spans="1:44" x14ac:dyDescent="0.25">
      <c r="A558" t="s">
        <v>8219</v>
      </c>
      <c r="B558">
        <v>30</v>
      </c>
      <c r="D558" t="s">
        <v>8221</v>
      </c>
      <c r="E558">
        <v>2</v>
      </c>
      <c r="AJ558">
        <v>4</v>
      </c>
      <c r="AL558">
        <v>30</v>
      </c>
      <c r="AN558">
        <v>4</v>
      </c>
      <c r="AP558">
        <v>2</v>
      </c>
      <c r="AR558">
        <v>30</v>
      </c>
    </row>
    <row r="559" spans="1:44" x14ac:dyDescent="0.25">
      <c r="A559" t="s">
        <v>8219</v>
      </c>
      <c r="B559">
        <v>30</v>
      </c>
      <c r="D559" t="s">
        <v>8221</v>
      </c>
      <c r="E559">
        <v>2</v>
      </c>
      <c r="AJ559">
        <v>4</v>
      </c>
      <c r="AL559">
        <v>30</v>
      </c>
      <c r="AN559">
        <v>4</v>
      </c>
      <c r="AP559">
        <v>2</v>
      </c>
      <c r="AR559">
        <v>30</v>
      </c>
    </row>
    <row r="560" spans="1:44" x14ac:dyDescent="0.25">
      <c r="A560" t="s">
        <v>8219</v>
      </c>
      <c r="B560">
        <v>30</v>
      </c>
      <c r="D560" t="s">
        <v>8221</v>
      </c>
      <c r="E560">
        <v>2</v>
      </c>
      <c r="AJ560">
        <v>4</v>
      </c>
      <c r="AL560">
        <v>30</v>
      </c>
      <c r="AN560">
        <v>4</v>
      </c>
      <c r="AP560">
        <v>2</v>
      </c>
      <c r="AR560">
        <v>30</v>
      </c>
    </row>
    <row r="561" spans="1:44" x14ac:dyDescent="0.25">
      <c r="A561" t="s">
        <v>8219</v>
      </c>
      <c r="B561">
        <v>30</v>
      </c>
      <c r="D561" t="s">
        <v>8221</v>
      </c>
      <c r="E561">
        <v>2</v>
      </c>
      <c r="AJ561">
        <v>4</v>
      </c>
      <c r="AL561">
        <v>30</v>
      </c>
      <c r="AN561">
        <v>4</v>
      </c>
      <c r="AP561">
        <v>2</v>
      </c>
      <c r="AR561">
        <v>30</v>
      </c>
    </row>
    <row r="562" spans="1:44" x14ac:dyDescent="0.25">
      <c r="A562" t="s">
        <v>8219</v>
      </c>
      <c r="B562">
        <v>30</v>
      </c>
      <c r="D562" t="s">
        <v>8221</v>
      </c>
      <c r="E562">
        <v>2</v>
      </c>
      <c r="AJ562">
        <v>4</v>
      </c>
      <c r="AL562">
        <v>30</v>
      </c>
      <c r="AN562">
        <v>4</v>
      </c>
      <c r="AP562">
        <v>2</v>
      </c>
      <c r="AR562">
        <v>30</v>
      </c>
    </row>
    <row r="563" spans="1:44" x14ac:dyDescent="0.25">
      <c r="A563" t="s">
        <v>8219</v>
      </c>
      <c r="B563">
        <v>30</v>
      </c>
      <c r="D563" t="s">
        <v>8221</v>
      </c>
      <c r="E563">
        <v>2</v>
      </c>
      <c r="AJ563">
        <v>4</v>
      </c>
      <c r="AL563">
        <v>30</v>
      </c>
      <c r="AN563">
        <v>4</v>
      </c>
      <c r="AP563">
        <v>2</v>
      </c>
      <c r="AR563">
        <v>30</v>
      </c>
    </row>
    <row r="564" spans="1:44" x14ac:dyDescent="0.25">
      <c r="A564" t="s">
        <v>8219</v>
      </c>
      <c r="B564">
        <v>30</v>
      </c>
      <c r="D564" t="s">
        <v>8221</v>
      </c>
      <c r="E564">
        <v>2</v>
      </c>
      <c r="AJ564">
        <v>5</v>
      </c>
      <c r="AL564">
        <v>30</v>
      </c>
      <c r="AN564">
        <v>5</v>
      </c>
      <c r="AP564">
        <v>2</v>
      </c>
      <c r="AR564">
        <v>30</v>
      </c>
    </row>
    <row r="565" spans="1:44" x14ac:dyDescent="0.25">
      <c r="A565" t="s">
        <v>8219</v>
      </c>
      <c r="B565">
        <v>30</v>
      </c>
      <c r="D565" t="s">
        <v>8221</v>
      </c>
      <c r="E565">
        <v>2</v>
      </c>
      <c r="AJ565">
        <v>5</v>
      </c>
      <c r="AL565">
        <v>30</v>
      </c>
      <c r="AN565">
        <v>5</v>
      </c>
      <c r="AP565">
        <v>2</v>
      </c>
      <c r="AR565">
        <v>30</v>
      </c>
    </row>
    <row r="566" spans="1:44" x14ac:dyDescent="0.25">
      <c r="A566" t="s">
        <v>8219</v>
      </c>
      <c r="B566">
        <v>30</v>
      </c>
      <c r="D566" t="s">
        <v>8221</v>
      </c>
      <c r="E566">
        <v>2</v>
      </c>
      <c r="AJ566">
        <v>5</v>
      </c>
      <c r="AL566">
        <v>30</v>
      </c>
      <c r="AN566">
        <v>5</v>
      </c>
      <c r="AP566">
        <v>2</v>
      </c>
      <c r="AR566">
        <v>30</v>
      </c>
    </row>
    <row r="567" spans="1:44" x14ac:dyDescent="0.25">
      <c r="A567" t="s">
        <v>8219</v>
      </c>
      <c r="B567">
        <v>30</v>
      </c>
      <c r="D567" t="s">
        <v>8221</v>
      </c>
      <c r="E567">
        <v>2</v>
      </c>
      <c r="AJ567">
        <v>5</v>
      </c>
      <c r="AL567">
        <v>30</v>
      </c>
      <c r="AN567">
        <v>5</v>
      </c>
      <c r="AP567">
        <v>2</v>
      </c>
      <c r="AR567">
        <v>30</v>
      </c>
    </row>
    <row r="568" spans="1:44" x14ac:dyDescent="0.25">
      <c r="A568" t="s">
        <v>8219</v>
      </c>
      <c r="B568">
        <v>30</v>
      </c>
      <c r="D568" t="s">
        <v>8221</v>
      </c>
      <c r="E568">
        <v>2</v>
      </c>
      <c r="AJ568">
        <v>5</v>
      </c>
      <c r="AL568">
        <v>30</v>
      </c>
      <c r="AN568">
        <v>5</v>
      </c>
      <c r="AP568">
        <v>2</v>
      </c>
      <c r="AR568">
        <v>30</v>
      </c>
    </row>
    <row r="569" spans="1:44" x14ac:dyDescent="0.25">
      <c r="A569" t="s">
        <v>8219</v>
      </c>
      <c r="B569">
        <v>30</v>
      </c>
      <c r="D569" t="s">
        <v>8221</v>
      </c>
      <c r="E569">
        <v>2</v>
      </c>
      <c r="AJ569">
        <v>5</v>
      </c>
      <c r="AL569">
        <v>30</v>
      </c>
      <c r="AN569">
        <v>5</v>
      </c>
      <c r="AP569">
        <v>2</v>
      </c>
      <c r="AR569">
        <v>30</v>
      </c>
    </row>
    <row r="570" spans="1:44" x14ac:dyDescent="0.25">
      <c r="A570" t="s">
        <v>8219</v>
      </c>
      <c r="B570">
        <v>30</v>
      </c>
      <c r="D570" t="s">
        <v>8221</v>
      </c>
      <c r="E570">
        <v>2</v>
      </c>
      <c r="AJ570">
        <v>5</v>
      </c>
      <c r="AL570">
        <v>30</v>
      </c>
      <c r="AN570">
        <v>5</v>
      </c>
      <c r="AP570">
        <v>2</v>
      </c>
      <c r="AR570">
        <v>30</v>
      </c>
    </row>
    <row r="571" spans="1:44" x14ac:dyDescent="0.25">
      <c r="A571" t="s">
        <v>8219</v>
      </c>
      <c r="B571">
        <v>30</v>
      </c>
      <c r="D571" t="s">
        <v>8221</v>
      </c>
      <c r="E571">
        <v>2</v>
      </c>
      <c r="AJ571">
        <v>5</v>
      </c>
      <c r="AL571">
        <v>30</v>
      </c>
      <c r="AN571">
        <v>5</v>
      </c>
      <c r="AP571">
        <v>2</v>
      </c>
      <c r="AR571">
        <v>30</v>
      </c>
    </row>
    <row r="572" spans="1:44" x14ac:dyDescent="0.25">
      <c r="A572" t="s">
        <v>8219</v>
      </c>
      <c r="B572">
        <v>30</v>
      </c>
      <c r="D572" t="s">
        <v>8221</v>
      </c>
      <c r="E572">
        <v>2</v>
      </c>
      <c r="AJ572">
        <v>5</v>
      </c>
      <c r="AL572">
        <v>30</v>
      </c>
      <c r="AN572">
        <v>5</v>
      </c>
      <c r="AP572">
        <v>2</v>
      </c>
      <c r="AR572">
        <v>30</v>
      </c>
    </row>
    <row r="573" spans="1:44" x14ac:dyDescent="0.25">
      <c r="A573" t="s">
        <v>8219</v>
      </c>
      <c r="B573">
        <v>30</v>
      </c>
      <c r="D573" t="s">
        <v>8221</v>
      </c>
      <c r="E573">
        <v>2</v>
      </c>
      <c r="AJ573">
        <v>5</v>
      </c>
      <c r="AL573">
        <v>30</v>
      </c>
      <c r="AN573">
        <v>5</v>
      </c>
      <c r="AP573">
        <v>2</v>
      </c>
      <c r="AR573">
        <v>30</v>
      </c>
    </row>
    <row r="574" spans="1:44" x14ac:dyDescent="0.25">
      <c r="A574" t="s">
        <v>8219</v>
      </c>
      <c r="B574">
        <v>30</v>
      </c>
      <c r="D574" t="s">
        <v>8221</v>
      </c>
      <c r="E574">
        <v>2</v>
      </c>
      <c r="AJ574">
        <v>5</v>
      </c>
      <c r="AL574">
        <v>30</v>
      </c>
      <c r="AN574">
        <v>5</v>
      </c>
      <c r="AP574">
        <v>2</v>
      </c>
      <c r="AR574">
        <v>30</v>
      </c>
    </row>
    <row r="575" spans="1:44" x14ac:dyDescent="0.25">
      <c r="A575" t="s">
        <v>8219</v>
      </c>
      <c r="B575">
        <v>30</v>
      </c>
      <c r="D575" t="s">
        <v>8221</v>
      </c>
      <c r="E575">
        <v>2</v>
      </c>
      <c r="AJ575">
        <v>5</v>
      </c>
      <c r="AL575">
        <v>30</v>
      </c>
      <c r="AN575">
        <v>5</v>
      </c>
      <c r="AP575">
        <v>2</v>
      </c>
      <c r="AR575">
        <v>30</v>
      </c>
    </row>
    <row r="576" spans="1:44" x14ac:dyDescent="0.25">
      <c r="A576" t="s">
        <v>8219</v>
      </c>
      <c r="B576">
        <v>31</v>
      </c>
      <c r="D576" t="s">
        <v>8221</v>
      </c>
      <c r="E576">
        <v>2</v>
      </c>
      <c r="AJ576">
        <v>5</v>
      </c>
      <c r="AL576">
        <v>31</v>
      </c>
      <c r="AN576">
        <v>5</v>
      </c>
      <c r="AP576">
        <v>2</v>
      </c>
      <c r="AR576">
        <v>31</v>
      </c>
    </row>
    <row r="577" spans="1:44" x14ac:dyDescent="0.25">
      <c r="A577" t="s">
        <v>8219</v>
      </c>
      <c r="B577">
        <v>31</v>
      </c>
      <c r="D577" t="s">
        <v>8221</v>
      </c>
      <c r="E577">
        <v>2</v>
      </c>
      <c r="AJ577">
        <v>5</v>
      </c>
      <c r="AL577">
        <v>31</v>
      </c>
      <c r="AN577">
        <v>5</v>
      </c>
      <c r="AP577">
        <v>2</v>
      </c>
      <c r="AR577">
        <v>31</v>
      </c>
    </row>
    <row r="578" spans="1:44" x14ac:dyDescent="0.25">
      <c r="A578" t="s">
        <v>8219</v>
      </c>
      <c r="B578">
        <v>31</v>
      </c>
      <c r="D578" t="s">
        <v>8221</v>
      </c>
      <c r="E578">
        <v>2</v>
      </c>
      <c r="AJ578">
        <v>5</v>
      </c>
      <c r="AL578">
        <v>31</v>
      </c>
      <c r="AN578">
        <v>5</v>
      </c>
      <c r="AP578">
        <v>2</v>
      </c>
      <c r="AR578">
        <v>31</v>
      </c>
    </row>
    <row r="579" spans="1:44" x14ac:dyDescent="0.25">
      <c r="A579" t="s">
        <v>8219</v>
      </c>
      <c r="B579">
        <v>31</v>
      </c>
      <c r="D579" t="s">
        <v>8221</v>
      </c>
      <c r="E579">
        <v>2</v>
      </c>
      <c r="AJ579">
        <v>5</v>
      </c>
      <c r="AL579">
        <v>31</v>
      </c>
      <c r="AN579">
        <v>5</v>
      </c>
      <c r="AP579">
        <v>2</v>
      </c>
      <c r="AR579">
        <v>31</v>
      </c>
    </row>
    <row r="580" spans="1:44" x14ac:dyDescent="0.25">
      <c r="A580" t="s">
        <v>8219</v>
      </c>
      <c r="B580">
        <v>31</v>
      </c>
      <c r="D580" t="s">
        <v>8221</v>
      </c>
      <c r="E580">
        <v>2</v>
      </c>
      <c r="AJ580">
        <v>5</v>
      </c>
      <c r="AL580">
        <v>31</v>
      </c>
      <c r="AN580">
        <v>5</v>
      </c>
      <c r="AP580">
        <v>2</v>
      </c>
      <c r="AR580">
        <v>31</v>
      </c>
    </row>
    <row r="581" spans="1:44" x14ac:dyDescent="0.25">
      <c r="A581" t="s">
        <v>8219</v>
      </c>
      <c r="B581">
        <v>31</v>
      </c>
      <c r="D581" t="s">
        <v>8221</v>
      </c>
      <c r="E581">
        <v>2</v>
      </c>
      <c r="AJ581">
        <v>5</v>
      </c>
      <c r="AL581">
        <v>31</v>
      </c>
      <c r="AN581">
        <v>5</v>
      </c>
      <c r="AP581">
        <v>2</v>
      </c>
      <c r="AR581">
        <v>31</v>
      </c>
    </row>
    <row r="582" spans="1:44" x14ac:dyDescent="0.25">
      <c r="A582" t="s">
        <v>8219</v>
      </c>
      <c r="B582">
        <v>31</v>
      </c>
      <c r="D582" t="s">
        <v>8221</v>
      </c>
      <c r="E582">
        <v>2</v>
      </c>
      <c r="AJ582">
        <v>5</v>
      </c>
      <c r="AL582">
        <v>31</v>
      </c>
      <c r="AN582">
        <v>5</v>
      </c>
      <c r="AP582">
        <v>2</v>
      </c>
      <c r="AR582">
        <v>31</v>
      </c>
    </row>
    <row r="583" spans="1:44" x14ac:dyDescent="0.25">
      <c r="A583" t="s">
        <v>8219</v>
      </c>
      <c r="B583">
        <v>31</v>
      </c>
      <c r="D583" t="s">
        <v>8221</v>
      </c>
      <c r="E583">
        <v>2</v>
      </c>
      <c r="AJ583">
        <v>5</v>
      </c>
      <c r="AL583">
        <v>31</v>
      </c>
      <c r="AN583">
        <v>5</v>
      </c>
      <c r="AP583">
        <v>2</v>
      </c>
      <c r="AR583">
        <v>31</v>
      </c>
    </row>
    <row r="584" spans="1:44" x14ac:dyDescent="0.25">
      <c r="A584" t="s">
        <v>8219</v>
      </c>
      <c r="B584">
        <v>31</v>
      </c>
      <c r="D584" t="s">
        <v>8221</v>
      </c>
      <c r="E584">
        <v>2</v>
      </c>
      <c r="AJ584">
        <v>5</v>
      </c>
      <c r="AL584">
        <v>31</v>
      </c>
      <c r="AN584">
        <v>5</v>
      </c>
      <c r="AP584">
        <v>2</v>
      </c>
      <c r="AR584">
        <v>31</v>
      </c>
    </row>
    <row r="585" spans="1:44" x14ac:dyDescent="0.25">
      <c r="A585" t="s">
        <v>8219</v>
      </c>
      <c r="B585">
        <v>31</v>
      </c>
      <c r="D585" t="s">
        <v>8221</v>
      </c>
      <c r="E585">
        <v>2</v>
      </c>
      <c r="AJ585">
        <v>5</v>
      </c>
      <c r="AL585">
        <v>31</v>
      </c>
      <c r="AN585">
        <v>5</v>
      </c>
      <c r="AP585">
        <v>2</v>
      </c>
      <c r="AR585">
        <v>31</v>
      </c>
    </row>
    <row r="586" spans="1:44" x14ac:dyDescent="0.25">
      <c r="A586" t="s">
        <v>8219</v>
      </c>
      <c r="B586">
        <v>31</v>
      </c>
      <c r="D586" t="s">
        <v>8221</v>
      </c>
      <c r="E586">
        <v>2</v>
      </c>
      <c r="AJ586">
        <v>5</v>
      </c>
      <c r="AL586">
        <v>31</v>
      </c>
      <c r="AN586">
        <v>5</v>
      </c>
      <c r="AP586">
        <v>2</v>
      </c>
      <c r="AR586">
        <v>31</v>
      </c>
    </row>
    <row r="587" spans="1:44" x14ac:dyDescent="0.25">
      <c r="A587" t="s">
        <v>8219</v>
      </c>
      <c r="B587">
        <v>31</v>
      </c>
      <c r="D587" t="s">
        <v>8221</v>
      </c>
      <c r="E587">
        <v>2</v>
      </c>
      <c r="AJ587">
        <v>5</v>
      </c>
      <c r="AL587">
        <v>31</v>
      </c>
      <c r="AN587">
        <v>5</v>
      </c>
      <c r="AP587">
        <v>2</v>
      </c>
      <c r="AR587">
        <v>31</v>
      </c>
    </row>
    <row r="588" spans="1:44" x14ac:dyDescent="0.25">
      <c r="A588" t="s">
        <v>8219</v>
      </c>
      <c r="B588">
        <v>31</v>
      </c>
      <c r="D588" t="s">
        <v>8221</v>
      </c>
      <c r="E588">
        <v>2</v>
      </c>
      <c r="AJ588">
        <v>5</v>
      </c>
      <c r="AL588">
        <v>31</v>
      </c>
      <c r="AN588">
        <v>5</v>
      </c>
      <c r="AP588">
        <v>2</v>
      </c>
      <c r="AR588">
        <v>31</v>
      </c>
    </row>
    <row r="589" spans="1:44" x14ac:dyDescent="0.25">
      <c r="A589" t="s">
        <v>8219</v>
      </c>
      <c r="B589">
        <v>31</v>
      </c>
      <c r="D589" t="s">
        <v>8221</v>
      </c>
      <c r="E589">
        <v>2</v>
      </c>
      <c r="AJ589">
        <v>5</v>
      </c>
      <c r="AL589">
        <v>31</v>
      </c>
      <c r="AN589">
        <v>5</v>
      </c>
      <c r="AP589">
        <v>2</v>
      </c>
      <c r="AR589">
        <v>31</v>
      </c>
    </row>
    <row r="590" spans="1:44" x14ac:dyDescent="0.25">
      <c r="A590" t="s">
        <v>8219</v>
      </c>
      <c r="B590">
        <v>31</v>
      </c>
      <c r="D590" t="s">
        <v>8221</v>
      </c>
      <c r="E590">
        <v>2</v>
      </c>
      <c r="AJ590">
        <v>5</v>
      </c>
      <c r="AL590">
        <v>31</v>
      </c>
      <c r="AN590">
        <v>5</v>
      </c>
      <c r="AP590">
        <v>2</v>
      </c>
      <c r="AR590">
        <v>31</v>
      </c>
    </row>
    <row r="591" spans="1:44" x14ac:dyDescent="0.25">
      <c r="A591" t="s">
        <v>8219</v>
      </c>
      <c r="B591">
        <v>31</v>
      </c>
      <c r="D591" t="s">
        <v>8221</v>
      </c>
      <c r="E591">
        <v>2</v>
      </c>
      <c r="AJ591">
        <v>5</v>
      </c>
      <c r="AL591">
        <v>31</v>
      </c>
      <c r="AN591">
        <v>5</v>
      </c>
      <c r="AP591">
        <v>2</v>
      </c>
      <c r="AR591">
        <v>31</v>
      </c>
    </row>
    <row r="592" spans="1:44" x14ac:dyDescent="0.25">
      <c r="A592" t="s">
        <v>8219</v>
      </c>
      <c r="B592">
        <v>31</v>
      </c>
      <c r="D592" t="s">
        <v>8221</v>
      </c>
      <c r="E592">
        <v>2</v>
      </c>
      <c r="AJ592">
        <v>5</v>
      </c>
      <c r="AL592">
        <v>31</v>
      </c>
      <c r="AN592">
        <v>5</v>
      </c>
      <c r="AP592">
        <v>2</v>
      </c>
      <c r="AR592">
        <v>31</v>
      </c>
    </row>
    <row r="593" spans="1:44" x14ac:dyDescent="0.25">
      <c r="A593" t="s">
        <v>8219</v>
      </c>
      <c r="B593">
        <v>31</v>
      </c>
      <c r="D593" t="s">
        <v>8221</v>
      </c>
      <c r="E593">
        <v>2</v>
      </c>
      <c r="AJ593">
        <v>5</v>
      </c>
      <c r="AL593">
        <v>31</v>
      </c>
      <c r="AN593">
        <v>5</v>
      </c>
      <c r="AP593">
        <v>2</v>
      </c>
      <c r="AR593">
        <v>31</v>
      </c>
    </row>
    <row r="594" spans="1:44" x14ac:dyDescent="0.25">
      <c r="A594" t="s">
        <v>8219</v>
      </c>
      <c r="B594">
        <v>31</v>
      </c>
      <c r="D594" t="s">
        <v>8221</v>
      </c>
      <c r="E594">
        <v>2</v>
      </c>
      <c r="AJ594">
        <v>5</v>
      </c>
      <c r="AL594">
        <v>31</v>
      </c>
      <c r="AN594">
        <v>5</v>
      </c>
      <c r="AP594">
        <v>2</v>
      </c>
      <c r="AR594">
        <v>31</v>
      </c>
    </row>
    <row r="595" spans="1:44" x14ac:dyDescent="0.25">
      <c r="A595" t="s">
        <v>8219</v>
      </c>
      <c r="B595">
        <v>31</v>
      </c>
      <c r="D595" t="s">
        <v>8221</v>
      </c>
      <c r="E595">
        <v>2</v>
      </c>
      <c r="AJ595">
        <v>5</v>
      </c>
      <c r="AL595">
        <v>31</v>
      </c>
      <c r="AN595">
        <v>5</v>
      </c>
      <c r="AP595">
        <v>2</v>
      </c>
      <c r="AR595">
        <v>31</v>
      </c>
    </row>
    <row r="596" spans="1:44" x14ac:dyDescent="0.25">
      <c r="A596" t="s">
        <v>8219</v>
      </c>
      <c r="B596">
        <v>32</v>
      </c>
      <c r="D596" t="s">
        <v>8221</v>
      </c>
      <c r="E596">
        <v>2</v>
      </c>
      <c r="AJ596">
        <v>5</v>
      </c>
      <c r="AL596">
        <v>32</v>
      </c>
      <c r="AN596">
        <v>5</v>
      </c>
      <c r="AP596">
        <v>2</v>
      </c>
      <c r="AR596">
        <v>32</v>
      </c>
    </row>
    <row r="597" spans="1:44" x14ac:dyDescent="0.25">
      <c r="A597" t="s">
        <v>8219</v>
      </c>
      <c r="B597">
        <v>32</v>
      </c>
      <c r="D597" t="s">
        <v>8221</v>
      </c>
      <c r="E597">
        <v>2</v>
      </c>
      <c r="AJ597">
        <v>5</v>
      </c>
      <c r="AL597">
        <v>32</v>
      </c>
      <c r="AN597">
        <v>5</v>
      </c>
      <c r="AP597">
        <v>2</v>
      </c>
      <c r="AR597">
        <v>32</v>
      </c>
    </row>
    <row r="598" spans="1:44" x14ac:dyDescent="0.25">
      <c r="A598" t="s">
        <v>8219</v>
      </c>
      <c r="B598">
        <v>32</v>
      </c>
      <c r="D598" t="s">
        <v>8221</v>
      </c>
      <c r="E598">
        <v>2</v>
      </c>
      <c r="AJ598">
        <v>5</v>
      </c>
      <c r="AL598">
        <v>32</v>
      </c>
      <c r="AN598">
        <v>5</v>
      </c>
      <c r="AP598">
        <v>2</v>
      </c>
      <c r="AR598">
        <v>32</v>
      </c>
    </row>
    <row r="599" spans="1:44" x14ac:dyDescent="0.25">
      <c r="A599" t="s">
        <v>8219</v>
      </c>
      <c r="B599">
        <v>32</v>
      </c>
      <c r="D599" t="s">
        <v>8221</v>
      </c>
      <c r="E599">
        <v>2</v>
      </c>
      <c r="AJ599">
        <v>5</v>
      </c>
      <c r="AL599">
        <v>32</v>
      </c>
      <c r="AN599">
        <v>5</v>
      </c>
      <c r="AP599">
        <v>2</v>
      </c>
      <c r="AR599">
        <v>32</v>
      </c>
    </row>
    <row r="600" spans="1:44" x14ac:dyDescent="0.25">
      <c r="A600" t="s">
        <v>8219</v>
      </c>
      <c r="B600">
        <v>32</v>
      </c>
      <c r="D600" t="s">
        <v>8221</v>
      </c>
      <c r="E600">
        <v>2</v>
      </c>
      <c r="AJ600">
        <v>5</v>
      </c>
      <c r="AL600">
        <v>32</v>
      </c>
      <c r="AN600">
        <v>5</v>
      </c>
      <c r="AP600">
        <v>2</v>
      </c>
      <c r="AR600">
        <v>32</v>
      </c>
    </row>
    <row r="601" spans="1:44" x14ac:dyDescent="0.25">
      <c r="A601" t="s">
        <v>8219</v>
      </c>
      <c r="B601">
        <v>32</v>
      </c>
      <c r="D601" t="s">
        <v>8221</v>
      </c>
      <c r="E601">
        <v>2</v>
      </c>
      <c r="AJ601">
        <v>5</v>
      </c>
      <c r="AL601">
        <v>32</v>
      </c>
      <c r="AN601">
        <v>5</v>
      </c>
      <c r="AP601">
        <v>2</v>
      </c>
      <c r="AR601">
        <v>32</v>
      </c>
    </row>
    <row r="602" spans="1:44" x14ac:dyDescent="0.25">
      <c r="A602" t="s">
        <v>8219</v>
      </c>
      <c r="B602">
        <v>32</v>
      </c>
      <c r="D602" t="s">
        <v>8221</v>
      </c>
      <c r="E602">
        <v>2</v>
      </c>
      <c r="AJ602">
        <v>5</v>
      </c>
      <c r="AL602">
        <v>32</v>
      </c>
      <c r="AN602">
        <v>5</v>
      </c>
      <c r="AP602">
        <v>2</v>
      </c>
      <c r="AR602">
        <v>32</v>
      </c>
    </row>
    <row r="603" spans="1:44" x14ac:dyDescent="0.25">
      <c r="A603" t="s">
        <v>8219</v>
      </c>
      <c r="B603">
        <v>32</v>
      </c>
      <c r="D603" t="s">
        <v>8221</v>
      </c>
      <c r="E603">
        <v>2</v>
      </c>
      <c r="AJ603">
        <v>5</v>
      </c>
      <c r="AL603">
        <v>32</v>
      </c>
      <c r="AN603">
        <v>5</v>
      </c>
      <c r="AP603">
        <v>2</v>
      </c>
      <c r="AR603">
        <v>32</v>
      </c>
    </row>
    <row r="604" spans="1:44" x14ac:dyDescent="0.25">
      <c r="A604" t="s">
        <v>8219</v>
      </c>
      <c r="B604">
        <v>32</v>
      </c>
      <c r="D604" t="s">
        <v>8221</v>
      </c>
      <c r="E604">
        <v>2</v>
      </c>
      <c r="AJ604">
        <v>5</v>
      </c>
      <c r="AL604">
        <v>32</v>
      </c>
      <c r="AN604">
        <v>5</v>
      </c>
      <c r="AP604">
        <v>2</v>
      </c>
      <c r="AR604">
        <v>32</v>
      </c>
    </row>
    <row r="605" spans="1:44" x14ac:dyDescent="0.25">
      <c r="A605" t="s">
        <v>8219</v>
      </c>
      <c r="B605">
        <v>32</v>
      </c>
      <c r="D605" t="s">
        <v>8221</v>
      </c>
      <c r="E605">
        <v>2</v>
      </c>
      <c r="AJ605">
        <v>5</v>
      </c>
      <c r="AL605">
        <v>32</v>
      </c>
      <c r="AN605">
        <v>5</v>
      </c>
      <c r="AP605">
        <v>2</v>
      </c>
      <c r="AR605">
        <v>32</v>
      </c>
    </row>
    <row r="606" spans="1:44" x14ac:dyDescent="0.25">
      <c r="A606" t="s">
        <v>8219</v>
      </c>
      <c r="B606">
        <v>32</v>
      </c>
      <c r="D606" t="s">
        <v>8221</v>
      </c>
      <c r="E606">
        <v>2</v>
      </c>
      <c r="AJ606">
        <v>5</v>
      </c>
      <c r="AL606">
        <v>32</v>
      </c>
      <c r="AN606">
        <v>5</v>
      </c>
      <c r="AP606">
        <v>2</v>
      </c>
      <c r="AR606">
        <v>32</v>
      </c>
    </row>
    <row r="607" spans="1:44" x14ac:dyDescent="0.25">
      <c r="A607" t="s">
        <v>8219</v>
      </c>
      <c r="B607">
        <v>32</v>
      </c>
      <c r="D607" t="s">
        <v>8221</v>
      </c>
      <c r="E607">
        <v>2</v>
      </c>
      <c r="AJ607">
        <v>5</v>
      </c>
      <c r="AL607">
        <v>32</v>
      </c>
      <c r="AN607">
        <v>5</v>
      </c>
      <c r="AP607">
        <v>2</v>
      </c>
      <c r="AR607">
        <v>32</v>
      </c>
    </row>
    <row r="608" spans="1:44" x14ac:dyDescent="0.25">
      <c r="A608" t="s">
        <v>8219</v>
      </c>
      <c r="B608">
        <v>32</v>
      </c>
      <c r="D608" t="s">
        <v>8221</v>
      </c>
      <c r="E608">
        <v>2</v>
      </c>
      <c r="AJ608">
        <v>5</v>
      </c>
      <c r="AL608">
        <v>32</v>
      </c>
      <c r="AN608">
        <v>5</v>
      </c>
      <c r="AP608">
        <v>2</v>
      </c>
      <c r="AR608">
        <v>32</v>
      </c>
    </row>
    <row r="609" spans="1:44" x14ac:dyDescent="0.25">
      <c r="A609" t="s">
        <v>8219</v>
      </c>
      <c r="B609">
        <v>32</v>
      </c>
      <c r="D609" t="s">
        <v>8221</v>
      </c>
      <c r="E609">
        <v>2</v>
      </c>
      <c r="AJ609">
        <v>5</v>
      </c>
      <c r="AL609">
        <v>32</v>
      </c>
      <c r="AN609">
        <v>5</v>
      </c>
      <c r="AP609">
        <v>2</v>
      </c>
      <c r="AR609">
        <v>32</v>
      </c>
    </row>
    <row r="610" spans="1:44" x14ac:dyDescent="0.25">
      <c r="A610" t="s">
        <v>8219</v>
      </c>
      <c r="B610">
        <v>32</v>
      </c>
      <c r="D610" t="s">
        <v>8221</v>
      </c>
      <c r="E610">
        <v>2</v>
      </c>
      <c r="AJ610">
        <v>5</v>
      </c>
      <c r="AL610">
        <v>32</v>
      </c>
      <c r="AN610">
        <v>5</v>
      </c>
      <c r="AP610">
        <v>2</v>
      </c>
      <c r="AR610">
        <v>32</v>
      </c>
    </row>
    <row r="611" spans="1:44" x14ac:dyDescent="0.25">
      <c r="A611" t="s">
        <v>8219</v>
      </c>
      <c r="B611">
        <v>32</v>
      </c>
      <c r="D611" t="s">
        <v>8221</v>
      </c>
      <c r="E611">
        <v>2</v>
      </c>
      <c r="AJ611">
        <v>5</v>
      </c>
      <c r="AL611">
        <v>32</v>
      </c>
      <c r="AN611">
        <v>5</v>
      </c>
      <c r="AP611">
        <v>2</v>
      </c>
      <c r="AR611">
        <v>32</v>
      </c>
    </row>
    <row r="612" spans="1:44" x14ac:dyDescent="0.25">
      <c r="A612" t="s">
        <v>8219</v>
      </c>
      <c r="B612">
        <v>32</v>
      </c>
      <c r="D612" t="s">
        <v>8221</v>
      </c>
      <c r="E612">
        <v>2</v>
      </c>
      <c r="AJ612">
        <v>5</v>
      </c>
      <c r="AL612">
        <v>32</v>
      </c>
      <c r="AN612">
        <v>5</v>
      </c>
      <c r="AP612">
        <v>2</v>
      </c>
      <c r="AR612">
        <v>32</v>
      </c>
    </row>
    <row r="613" spans="1:44" x14ac:dyDescent="0.25">
      <c r="A613" t="s">
        <v>8219</v>
      </c>
      <c r="B613">
        <v>32</v>
      </c>
      <c r="D613" t="s">
        <v>8221</v>
      </c>
      <c r="E613">
        <v>2</v>
      </c>
      <c r="AJ613">
        <v>5</v>
      </c>
      <c r="AL613">
        <v>32</v>
      </c>
      <c r="AN613">
        <v>5</v>
      </c>
      <c r="AP613">
        <v>2</v>
      </c>
      <c r="AR613">
        <v>32</v>
      </c>
    </row>
    <row r="614" spans="1:44" x14ac:dyDescent="0.25">
      <c r="A614" t="s">
        <v>8219</v>
      </c>
      <c r="B614">
        <v>32</v>
      </c>
      <c r="D614" t="s">
        <v>8221</v>
      </c>
      <c r="E614">
        <v>2</v>
      </c>
      <c r="AJ614">
        <v>5</v>
      </c>
      <c r="AL614">
        <v>32</v>
      </c>
      <c r="AN614">
        <v>5</v>
      </c>
      <c r="AP614">
        <v>2</v>
      </c>
      <c r="AR614">
        <v>32</v>
      </c>
    </row>
    <row r="615" spans="1:44" x14ac:dyDescent="0.25">
      <c r="A615" t="s">
        <v>8219</v>
      </c>
      <c r="B615">
        <v>33</v>
      </c>
      <c r="D615" t="s">
        <v>8221</v>
      </c>
      <c r="E615">
        <v>2</v>
      </c>
      <c r="AJ615">
        <v>5</v>
      </c>
      <c r="AL615">
        <v>33</v>
      </c>
      <c r="AN615">
        <v>5</v>
      </c>
      <c r="AP615">
        <v>2</v>
      </c>
      <c r="AR615">
        <v>33</v>
      </c>
    </row>
    <row r="616" spans="1:44" x14ac:dyDescent="0.25">
      <c r="A616" t="s">
        <v>8219</v>
      </c>
      <c r="B616">
        <v>33</v>
      </c>
      <c r="D616" t="s">
        <v>8221</v>
      </c>
      <c r="E616">
        <v>2</v>
      </c>
      <c r="AJ616">
        <v>5</v>
      </c>
      <c r="AL616">
        <v>33</v>
      </c>
      <c r="AN616">
        <v>5</v>
      </c>
      <c r="AP616">
        <v>2</v>
      </c>
      <c r="AR616">
        <v>33</v>
      </c>
    </row>
    <row r="617" spans="1:44" x14ac:dyDescent="0.25">
      <c r="A617" t="s">
        <v>8219</v>
      </c>
      <c r="B617">
        <v>33</v>
      </c>
      <c r="D617" t="s">
        <v>8221</v>
      </c>
      <c r="E617">
        <v>2</v>
      </c>
      <c r="AJ617">
        <v>5</v>
      </c>
      <c r="AL617">
        <v>33</v>
      </c>
      <c r="AN617">
        <v>5</v>
      </c>
      <c r="AP617">
        <v>2</v>
      </c>
      <c r="AR617">
        <v>33</v>
      </c>
    </row>
    <row r="618" spans="1:44" x14ac:dyDescent="0.25">
      <c r="A618" t="s">
        <v>8219</v>
      </c>
      <c r="B618">
        <v>33</v>
      </c>
      <c r="D618" t="s">
        <v>8221</v>
      </c>
      <c r="E618">
        <v>2</v>
      </c>
      <c r="AJ618">
        <v>5</v>
      </c>
      <c r="AL618">
        <v>33</v>
      </c>
      <c r="AN618">
        <v>5</v>
      </c>
      <c r="AP618">
        <v>2</v>
      </c>
      <c r="AR618">
        <v>33</v>
      </c>
    </row>
    <row r="619" spans="1:44" x14ac:dyDescent="0.25">
      <c r="A619" t="s">
        <v>8219</v>
      </c>
      <c r="B619">
        <v>33</v>
      </c>
      <c r="D619" t="s">
        <v>8221</v>
      </c>
      <c r="E619">
        <v>2</v>
      </c>
      <c r="AJ619">
        <v>5</v>
      </c>
      <c r="AL619">
        <v>33</v>
      </c>
      <c r="AN619">
        <v>5</v>
      </c>
      <c r="AP619">
        <v>2</v>
      </c>
      <c r="AR619">
        <v>33</v>
      </c>
    </row>
    <row r="620" spans="1:44" x14ac:dyDescent="0.25">
      <c r="A620" t="s">
        <v>8219</v>
      </c>
      <c r="B620">
        <v>33</v>
      </c>
      <c r="D620" t="s">
        <v>8221</v>
      </c>
      <c r="E620">
        <v>2</v>
      </c>
      <c r="AJ620">
        <v>5</v>
      </c>
      <c r="AL620">
        <v>33</v>
      </c>
      <c r="AN620">
        <v>5</v>
      </c>
      <c r="AP620">
        <v>2</v>
      </c>
      <c r="AR620">
        <v>33</v>
      </c>
    </row>
    <row r="621" spans="1:44" x14ac:dyDescent="0.25">
      <c r="A621" t="s">
        <v>8219</v>
      </c>
      <c r="B621">
        <v>33</v>
      </c>
      <c r="D621" t="s">
        <v>8221</v>
      </c>
      <c r="E621">
        <v>2</v>
      </c>
      <c r="AJ621">
        <v>5</v>
      </c>
      <c r="AL621">
        <v>33</v>
      </c>
      <c r="AN621">
        <v>5</v>
      </c>
      <c r="AP621">
        <v>2</v>
      </c>
      <c r="AR621">
        <v>33</v>
      </c>
    </row>
    <row r="622" spans="1:44" x14ac:dyDescent="0.25">
      <c r="A622" t="s">
        <v>8219</v>
      </c>
      <c r="B622">
        <v>33</v>
      </c>
      <c r="D622" t="s">
        <v>8221</v>
      </c>
      <c r="E622">
        <v>2</v>
      </c>
      <c r="AJ622">
        <v>5</v>
      </c>
      <c r="AL622">
        <v>33</v>
      </c>
      <c r="AN622">
        <v>5</v>
      </c>
      <c r="AP622">
        <v>2</v>
      </c>
      <c r="AR622">
        <v>33</v>
      </c>
    </row>
    <row r="623" spans="1:44" x14ac:dyDescent="0.25">
      <c r="A623" t="s">
        <v>8219</v>
      </c>
      <c r="B623">
        <v>33</v>
      </c>
      <c r="D623" t="s">
        <v>8221</v>
      </c>
      <c r="E623">
        <v>2</v>
      </c>
      <c r="AJ623">
        <v>5</v>
      </c>
      <c r="AL623">
        <v>33</v>
      </c>
      <c r="AN623">
        <v>5</v>
      </c>
      <c r="AP623">
        <v>2</v>
      </c>
      <c r="AR623">
        <v>33</v>
      </c>
    </row>
    <row r="624" spans="1:44" x14ac:dyDescent="0.25">
      <c r="A624" t="s">
        <v>8219</v>
      </c>
      <c r="B624">
        <v>33</v>
      </c>
      <c r="D624" t="s">
        <v>8221</v>
      </c>
      <c r="E624">
        <v>2</v>
      </c>
      <c r="AJ624">
        <v>5</v>
      </c>
      <c r="AL624">
        <v>33</v>
      </c>
      <c r="AN624">
        <v>5</v>
      </c>
      <c r="AP624">
        <v>2</v>
      </c>
      <c r="AR624">
        <v>33</v>
      </c>
    </row>
    <row r="625" spans="1:44" x14ac:dyDescent="0.25">
      <c r="A625" t="s">
        <v>8219</v>
      </c>
      <c r="B625">
        <v>33</v>
      </c>
      <c r="D625" t="s">
        <v>8221</v>
      </c>
      <c r="E625">
        <v>2</v>
      </c>
      <c r="AJ625">
        <v>6</v>
      </c>
      <c r="AL625">
        <v>33</v>
      </c>
      <c r="AN625">
        <v>6</v>
      </c>
      <c r="AP625">
        <v>2</v>
      </c>
      <c r="AR625">
        <v>33</v>
      </c>
    </row>
    <row r="626" spans="1:44" x14ac:dyDescent="0.25">
      <c r="A626" t="s">
        <v>8219</v>
      </c>
      <c r="B626">
        <v>33</v>
      </c>
      <c r="D626" t="s">
        <v>8221</v>
      </c>
      <c r="E626">
        <v>2</v>
      </c>
      <c r="AJ626">
        <v>6</v>
      </c>
      <c r="AL626">
        <v>33</v>
      </c>
      <c r="AN626">
        <v>6</v>
      </c>
      <c r="AP626">
        <v>2</v>
      </c>
      <c r="AR626">
        <v>33</v>
      </c>
    </row>
    <row r="627" spans="1:44" x14ac:dyDescent="0.25">
      <c r="A627" t="s">
        <v>8219</v>
      </c>
      <c r="B627">
        <v>33</v>
      </c>
      <c r="D627" t="s">
        <v>8221</v>
      </c>
      <c r="E627">
        <v>2</v>
      </c>
      <c r="AJ627">
        <v>6</v>
      </c>
      <c r="AL627">
        <v>33</v>
      </c>
      <c r="AN627">
        <v>6</v>
      </c>
      <c r="AP627">
        <v>2</v>
      </c>
      <c r="AR627">
        <v>33</v>
      </c>
    </row>
    <row r="628" spans="1:44" x14ac:dyDescent="0.25">
      <c r="A628" t="s">
        <v>8219</v>
      </c>
      <c r="B628">
        <v>33</v>
      </c>
      <c r="D628" t="s">
        <v>8221</v>
      </c>
      <c r="E628">
        <v>2</v>
      </c>
      <c r="AJ628">
        <v>6</v>
      </c>
      <c r="AL628">
        <v>33</v>
      </c>
      <c r="AN628">
        <v>6</v>
      </c>
      <c r="AP628">
        <v>2</v>
      </c>
      <c r="AR628">
        <v>33</v>
      </c>
    </row>
    <row r="629" spans="1:44" x14ac:dyDescent="0.25">
      <c r="A629" t="s">
        <v>8219</v>
      </c>
      <c r="B629">
        <v>33</v>
      </c>
      <c r="D629" t="s">
        <v>8221</v>
      </c>
      <c r="E629">
        <v>2</v>
      </c>
      <c r="AJ629">
        <v>6</v>
      </c>
      <c r="AL629">
        <v>33</v>
      </c>
      <c r="AN629">
        <v>6</v>
      </c>
      <c r="AP629">
        <v>2</v>
      </c>
      <c r="AR629">
        <v>33</v>
      </c>
    </row>
    <row r="630" spans="1:44" x14ac:dyDescent="0.25">
      <c r="A630" t="s">
        <v>8219</v>
      </c>
      <c r="B630">
        <v>33</v>
      </c>
      <c r="D630" t="s">
        <v>8221</v>
      </c>
      <c r="E630">
        <v>2</v>
      </c>
      <c r="AJ630">
        <v>6</v>
      </c>
      <c r="AL630">
        <v>33</v>
      </c>
      <c r="AN630">
        <v>6</v>
      </c>
      <c r="AP630">
        <v>2</v>
      </c>
      <c r="AR630">
        <v>33</v>
      </c>
    </row>
    <row r="631" spans="1:44" x14ac:dyDescent="0.25">
      <c r="A631" t="s">
        <v>8219</v>
      </c>
      <c r="B631">
        <v>33</v>
      </c>
      <c r="D631" t="s">
        <v>8221</v>
      </c>
      <c r="E631">
        <v>2</v>
      </c>
      <c r="AJ631">
        <v>6</v>
      </c>
      <c r="AL631">
        <v>33</v>
      </c>
      <c r="AN631">
        <v>6</v>
      </c>
      <c r="AP631">
        <v>2</v>
      </c>
      <c r="AR631">
        <v>33</v>
      </c>
    </row>
    <row r="632" spans="1:44" x14ac:dyDescent="0.25">
      <c r="A632" t="s">
        <v>8219</v>
      </c>
      <c r="B632">
        <v>33</v>
      </c>
      <c r="D632" t="s">
        <v>8221</v>
      </c>
      <c r="E632">
        <v>2</v>
      </c>
      <c r="AJ632">
        <v>6</v>
      </c>
      <c r="AL632">
        <v>33</v>
      </c>
      <c r="AN632">
        <v>6</v>
      </c>
      <c r="AP632">
        <v>2</v>
      </c>
      <c r="AR632">
        <v>33</v>
      </c>
    </row>
    <row r="633" spans="1:44" x14ac:dyDescent="0.25">
      <c r="A633" t="s">
        <v>8219</v>
      </c>
      <c r="B633">
        <v>33</v>
      </c>
      <c r="D633" t="s">
        <v>8221</v>
      </c>
      <c r="E633">
        <v>2</v>
      </c>
      <c r="AJ633">
        <v>6</v>
      </c>
      <c r="AL633">
        <v>33</v>
      </c>
      <c r="AN633">
        <v>6</v>
      </c>
      <c r="AP633">
        <v>2</v>
      </c>
      <c r="AR633">
        <v>33</v>
      </c>
    </row>
    <row r="634" spans="1:44" x14ac:dyDescent="0.25">
      <c r="A634" t="s">
        <v>8219</v>
      </c>
      <c r="B634">
        <v>33</v>
      </c>
      <c r="D634" t="s">
        <v>8221</v>
      </c>
      <c r="E634">
        <v>2</v>
      </c>
      <c r="AJ634">
        <v>6</v>
      </c>
      <c r="AL634">
        <v>33</v>
      </c>
      <c r="AN634">
        <v>6</v>
      </c>
      <c r="AP634">
        <v>2</v>
      </c>
      <c r="AR634">
        <v>33</v>
      </c>
    </row>
    <row r="635" spans="1:44" x14ac:dyDescent="0.25">
      <c r="A635" t="s">
        <v>8219</v>
      </c>
      <c r="B635">
        <v>33</v>
      </c>
      <c r="D635" t="s">
        <v>8221</v>
      </c>
      <c r="E635">
        <v>2</v>
      </c>
      <c r="AJ635">
        <v>6</v>
      </c>
      <c r="AL635">
        <v>33</v>
      </c>
      <c r="AN635">
        <v>6</v>
      </c>
      <c r="AP635">
        <v>2</v>
      </c>
      <c r="AR635">
        <v>33</v>
      </c>
    </row>
    <row r="636" spans="1:44" x14ac:dyDescent="0.25">
      <c r="A636" t="s">
        <v>8219</v>
      </c>
      <c r="B636">
        <v>33</v>
      </c>
      <c r="D636" t="s">
        <v>8221</v>
      </c>
      <c r="E636">
        <v>2</v>
      </c>
      <c r="AJ636">
        <v>6</v>
      </c>
      <c r="AL636">
        <v>33</v>
      </c>
      <c r="AN636">
        <v>6</v>
      </c>
      <c r="AP636">
        <v>2</v>
      </c>
      <c r="AR636">
        <v>33</v>
      </c>
    </row>
    <row r="637" spans="1:44" x14ac:dyDescent="0.25">
      <c r="A637" t="s">
        <v>8219</v>
      </c>
      <c r="B637">
        <v>33</v>
      </c>
      <c r="D637" t="s">
        <v>8221</v>
      </c>
      <c r="E637">
        <v>2</v>
      </c>
      <c r="AJ637">
        <v>6</v>
      </c>
      <c r="AL637">
        <v>33</v>
      </c>
      <c r="AN637">
        <v>6</v>
      </c>
      <c r="AP637">
        <v>2</v>
      </c>
      <c r="AR637">
        <v>33</v>
      </c>
    </row>
    <row r="638" spans="1:44" x14ac:dyDescent="0.25">
      <c r="A638" t="s">
        <v>8219</v>
      </c>
      <c r="B638">
        <v>33</v>
      </c>
      <c r="D638" t="s">
        <v>8221</v>
      </c>
      <c r="E638">
        <v>2</v>
      </c>
      <c r="AJ638">
        <v>6</v>
      </c>
      <c r="AL638">
        <v>33</v>
      </c>
      <c r="AN638">
        <v>6</v>
      </c>
      <c r="AP638">
        <v>2</v>
      </c>
      <c r="AR638">
        <v>33</v>
      </c>
    </row>
    <row r="639" spans="1:44" x14ac:dyDescent="0.25">
      <c r="A639" t="s">
        <v>8219</v>
      </c>
      <c r="B639">
        <v>34</v>
      </c>
      <c r="D639" t="s">
        <v>8221</v>
      </c>
      <c r="E639">
        <v>2</v>
      </c>
      <c r="AJ639">
        <v>6</v>
      </c>
      <c r="AL639">
        <v>34</v>
      </c>
      <c r="AN639">
        <v>6</v>
      </c>
      <c r="AP639">
        <v>2</v>
      </c>
      <c r="AR639">
        <v>34</v>
      </c>
    </row>
    <row r="640" spans="1:44" x14ac:dyDescent="0.25">
      <c r="A640" t="s">
        <v>8219</v>
      </c>
      <c r="B640">
        <v>34</v>
      </c>
      <c r="D640" t="s">
        <v>8221</v>
      </c>
      <c r="E640">
        <v>2</v>
      </c>
      <c r="AJ640">
        <v>6</v>
      </c>
      <c r="AL640">
        <v>34</v>
      </c>
      <c r="AN640">
        <v>6</v>
      </c>
      <c r="AP640">
        <v>2</v>
      </c>
      <c r="AR640">
        <v>34</v>
      </c>
    </row>
    <row r="641" spans="1:44" x14ac:dyDescent="0.25">
      <c r="A641" t="s">
        <v>8219</v>
      </c>
      <c r="B641">
        <v>34</v>
      </c>
      <c r="D641" t="s">
        <v>8221</v>
      </c>
      <c r="E641">
        <v>2</v>
      </c>
      <c r="AJ641">
        <v>6</v>
      </c>
      <c r="AL641">
        <v>34</v>
      </c>
      <c r="AN641">
        <v>6</v>
      </c>
      <c r="AP641">
        <v>2</v>
      </c>
      <c r="AR641">
        <v>34</v>
      </c>
    </row>
    <row r="642" spans="1:44" x14ac:dyDescent="0.25">
      <c r="A642" t="s">
        <v>8219</v>
      </c>
      <c r="B642">
        <v>34</v>
      </c>
      <c r="D642" t="s">
        <v>8221</v>
      </c>
      <c r="E642">
        <v>2</v>
      </c>
      <c r="AJ642">
        <v>6</v>
      </c>
      <c r="AL642">
        <v>34</v>
      </c>
      <c r="AN642">
        <v>6</v>
      </c>
      <c r="AP642">
        <v>2</v>
      </c>
      <c r="AR642">
        <v>34</v>
      </c>
    </row>
    <row r="643" spans="1:44" x14ac:dyDescent="0.25">
      <c r="A643" t="s">
        <v>8219</v>
      </c>
      <c r="B643">
        <v>34</v>
      </c>
      <c r="D643" t="s">
        <v>8221</v>
      </c>
      <c r="E643">
        <v>2</v>
      </c>
      <c r="AJ643">
        <v>6</v>
      </c>
      <c r="AL643">
        <v>34</v>
      </c>
      <c r="AN643">
        <v>6</v>
      </c>
      <c r="AP643">
        <v>2</v>
      </c>
      <c r="AR643">
        <v>34</v>
      </c>
    </row>
    <row r="644" spans="1:44" x14ac:dyDescent="0.25">
      <c r="A644" t="s">
        <v>8219</v>
      </c>
      <c r="B644">
        <v>34</v>
      </c>
      <c r="D644" t="s">
        <v>8221</v>
      </c>
      <c r="E644">
        <v>2</v>
      </c>
      <c r="AJ644">
        <v>6</v>
      </c>
      <c r="AL644">
        <v>34</v>
      </c>
      <c r="AN644">
        <v>6</v>
      </c>
      <c r="AP644">
        <v>2</v>
      </c>
      <c r="AR644">
        <v>34</v>
      </c>
    </row>
    <row r="645" spans="1:44" x14ac:dyDescent="0.25">
      <c r="A645" t="s">
        <v>8219</v>
      </c>
      <c r="B645">
        <v>34</v>
      </c>
      <c r="D645" t="s">
        <v>8221</v>
      </c>
      <c r="E645">
        <v>2</v>
      </c>
      <c r="AJ645">
        <v>6</v>
      </c>
      <c r="AL645">
        <v>34</v>
      </c>
      <c r="AN645">
        <v>6</v>
      </c>
      <c r="AP645">
        <v>2</v>
      </c>
      <c r="AR645">
        <v>34</v>
      </c>
    </row>
    <row r="646" spans="1:44" x14ac:dyDescent="0.25">
      <c r="A646" t="s">
        <v>8219</v>
      </c>
      <c r="B646">
        <v>34</v>
      </c>
      <c r="D646" t="s">
        <v>8221</v>
      </c>
      <c r="E646">
        <v>3</v>
      </c>
      <c r="AJ646">
        <v>6</v>
      </c>
      <c r="AL646">
        <v>34</v>
      </c>
      <c r="AN646">
        <v>6</v>
      </c>
      <c r="AP646">
        <v>3</v>
      </c>
      <c r="AR646">
        <v>34</v>
      </c>
    </row>
    <row r="647" spans="1:44" x14ac:dyDescent="0.25">
      <c r="A647" t="s">
        <v>8219</v>
      </c>
      <c r="B647">
        <v>34</v>
      </c>
      <c r="D647" t="s">
        <v>8221</v>
      </c>
      <c r="E647">
        <v>3</v>
      </c>
      <c r="AJ647">
        <v>6</v>
      </c>
      <c r="AL647">
        <v>34</v>
      </c>
      <c r="AN647">
        <v>6</v>
      </c>
      <c r="AP647">
        <v>3</v>
      </c>
      <c r="AR647">
        <v>34</v>
      </c>
    </row>
    <row r="648" spans="1:44" x14ac:dyDescent="0.25">
      <c r="A648" t="s">
        <v>8219</v>
      </c>
      <c r="B648">
        <v>34</v>
      </c>
      <c r="D648" t="s">
        <v>8221</v>
      </c>
      <c r="E648">
        <v>3</v>
      </c>
      <c r="AJ648">
        <v>6</v>
      </c>
      <c r="AL648">
        <v>34</v>
      </c>
      <c r="AN648">
        <v>6</v>
      </c>
      <c r="AP648">
        <v>3</v>
      </c>
      <c r="AR648">
        <v>34</v>
      </c>
    </row>
    <row r="649" spans="1:44" x14ac:dyDescent="0.25">
      <c r="A649" t="s">
        <v>8219</v>
      </c>
      <c r="B649">
        <v>34</v>
      </c>
      <c r="D649" t="s">
        <v>8221</v>
      </c>
      <c r="E649">
        <v>3</v>
      </c>
      <c r="AJ649">
        <v>6</v>
      </c>
      <c r="AL649">
        <v>34</v>
      </c>
      <c r="AN649">
        <v>6</v>
      </c>
      <c r="AP649">
        <v>3</v>
      </c>
      <c r="AR649">
        <v>34</v>
      </c>
    </row>
    <row r="650" spans="1:44" x14ac:dyDescent="0.25">
      <c r="A650" t="s">
        <v>8219</v>
      </c>
      <c r="B650">
        <v>34</v>
      </c>
      <c r="D650" t="s">
        <v>8221</v>
      </c>
      <c r="E650">
        <v>3</v>
      </c>
      <c r="AJ650">
        <v>6</v>
      </c>
      <c r="AL650">
        <v>34</v>
      </c>
      <c r="AN650">
        <v>6</v>
      </c>
      <c r="AP650">
        <v>3</v>
      </c>
      <c r="AR650">
        <v>34</v>
      </c>
    </row>
    <row r="651" spans="1:44" x14ac:dyDescent="0.25">
      <c r="A651" t="s">
        <v>8219</v>
      </c>
      <c r="B651">
        <v>34</v>
      </c>
      <c r="D651" t="s">
        <v>8221</v>
      </c>
      <c r="E651">
        <v>3</v>
      </c>
      <c r="AJ651">
        <v>6</v>
      </c>
      <c r="AL651">
        <v>34</v>
      </c>
      <c r="AN651">
        <v>6</v>
      </c>
      <c r="AP651">
        <v>3</v>
      </c>
      <c r="AR651">
        <v>34</v>
      </c>
    </row>
    <row r="652" spans="1:44" x14ac:dyDescent="0.25">
      <c r="A652" t="s">
        <v>8219</v>
      </c>
      <c r="B652">
        <v>34</v>
      </c>
      <c r="D652" t="s">
        <v>8221</v>
      </c>
      <c r="E652">
        <v>3</v>
      </c>
      <c r="AJ652">
        <v>6</v>
      </c>
      <c r="AL652">
        <v>34</v>
      </c>
      <c r="AN652">
        <v>6</v>
      </c>
      <c r="AP652">
        <v>3</v>
      </c>
      <c r="AR652">
        <v>34</v>
      </c>
    </row>
    <row r="653" spans="1:44" x14ac:dyDescent="0.25">
      <c r="A653" t="s">
        <v>8219</v>
      </c>
      <c r="B653">
        <v>34</v>
      </c>
      <c r="D653" t="s">
        <v>8221</v>
      </c>
      <c r="E653">
        <v>3</v>
      </c>
      <c r="AJ653">
        <v>6</v>
      </c>
      <c r="AL653">
        <v>34</v>
      </c>
      <c r="AN653">
        <v>6</v>
      </c>
      <c r="AP653">
        <v>3</v>
      </c>
      <c r="AR653">
        <v>34</v>
      </c>
    </row>
    <row r="654" spans="1:44" x14ac:dyDescent="0.25">
      <c r="A654" t="s">
        <v>8219</v>
      </c>
      <c r="B654">
        <v>34</v>
      </c>
      <c r="D654" t="s">
        <v>8221</v>
      </c>
      <c r="E654">
        <v>3</v>
      </c>
      <c r="AJ654">
        <v>6</v>
      </c>
      <c r="AL654">
        <v>34</v>
      </c>
      <c r="AN654">
        <v>6</v>
      </c>
      <c r="AP654">
        <v>3</v>
      </c>
      <c r="AR654">
        <v>34</v>
      </c>
    </row>
    <row r="655" spans="1:44" x14ac:dyDescent="0.25">
      <c r="A655" t="s">
        <v>8219</v>
      </c>
      <c r="B655">
        <v>34</v>
      </c>
      <c r="D655" t="s">
        <v>8221</v>
      </c>
      <c r="E655">
        <v>3</v>
      </c>
      <c r="AJ655">
        <v>6</v>
      </c>
      <c r="AL655">
        <v>34</v>
      </c>
      <c r="AN655">
        <v>6</v>
      </c>
      <c r="AP655">
        <v>3</v>
      </c>
      <c r="AR655">
        <v>34</v>
      </c>
    </row>
    <row r="656" spans="1:44" x14ac:dyDescent="0.25">
      <c r="A656" t="s">
        <v>8219</v>
      </c>
      <c r="B656">
        <v>34</v>
      </c>
      <c r="D656" t="s">
        <v>8221</v>
      </c>
      <c r="E656">
        <v>3</v>
      </c>
      <c r="AJ656">
        <v>6</v>
      </c>
      <c r="AL656">
        <v>34</v>
      </c>
      <c r="AN656">
        <v>6</v>
      </c>
      <c r="AP656">
        <v>3</v>
      </c>
      <c r="AR656">
        <v>34</v>
      </c>
    </row>
    <row r="657" spans="1:44" x14ac:dyDescent="0.25">
      <c r="A657" t="s">
        <v>8219</v>
      </c>
      <c r="B657">
        <v>34</v>
      </c>
      <c r="D657" t="s">
        <v>8221</v>
      </c>
      <c r="E657">
        <v>3</v>
      </c>
      <c r="AJ657">
        <v>6</v>
      </c>
      <c r="AL657">
        <v>34</v>
      </c>
      <c r="AN657">
        <v>6</v>
      </c>
      <c r="AP657">
        <v>3</v>
      </c>
      <c r="AR657">
        <v>34</v>
      </c>
    </row>
    <row r="658" spans="1:44" x14ac:dyDescent="0.25">
      <c r="A658" t="s">
        <v>8219</v>
      </c>
      <c r="B658">
        <v>34</v>
      </c>
      <c r="D658" t="s">
        <v>8221</v>
      </c>
      <c r="E658">
        <v>3</v>
      </c>
      <c r="AJ658">
        <v>6</v>
      </c>
      <c r="AL658">
        <v>34</v>
      </c>
      <c r="AN658">
        <v>6</v>
      </c>
      <c r="AP658">
        <v>3</v>
      </c>
      <c r="AR658">
        <v>34</v>
      </c>
    </row>
    <row r="659" spans="1:44" x14ac:dyDescent="0.25">
      <c r="A659" t="s">
        <v>8219</v>
      </c>
      <c r="B659">
        <v>34</v>
      </c>
      <c r="D659" t="s">
        <v>8221</v>
      </c>
      <c r="E659">
        <v>3</v>
      </c>
      <c r="AJ659">
        <v>6</v>
      </c>
      <c r="AL659">
        <v>34</v>
      </c>
      <c r="AN659">
        <v>6</v>
      </c>
      <c r="AP659">
        <v>3</v>
      </c>
      <c r="AR659">
        <v>34</v>
      </c>
    </row>
    <row r="660" spans="1:44" x14ac:dyDescent="0.25">
      <c r="A660" t="s">
        <v>8219</v>
      </c>
      <c r="B660">
        <v>34</v>
      </c>
      <c r="D660" t="s">
        <v>8221</v>
      </c>
      <c r="E660">
        <v>3</v>
      </c>
      <c r="AJ660">
        <v>6</v>
      </c>
      <c r="AL660">
        <v>34</v>
      </c>
      <c r="AN660">
        <v>6</v>
      </c>
      <c r="AP660">
        <v>3</v>
      </c>
      <c r="AR660">
        <v>34</v>
      </c>
    </row>
    <row r="661" spans="1:44" x14ac:dyDescent="0.25">
      <c r="A661" t="s">
        <v>8219</v>
      </c>
      <c r="B661">
        <v>34</v>
      </c>
      <c r="D661" t="s">
        <v>8221</v>
      </c>
      <c r="E661">
        <v>3</v>
      </c>
      <c r="AJ661">
        <v>6</v>
      </c>
      <c r="AL661">
        <v>34</v>
      </c>
      <c r="AN661">
        <v>6</v>
      </c>
      <c r="AP661">
        <v>3</v>
      </c>
      <c r="AR661">
        <v>34</v>
      </c>
    </row>
    <row r="662" spans="1:44" x14ac:dyDescent="0.25">
      <c r="A662" t="s">
        <v>8219</v>
      </c>
      <c r="B662">
        <v>34</v>
      </c>
      <c r="D662" t="s">
        <v>8221</v>
      </c>
      <c r="E662">
        <v>3</v>
      </c>
      <c r="AJ662">
        <v>6</v>
      </c>
      <c r="AL662">
        <v>34</v>
      </c>
      <c r="AN662">
        <v>6</v>
      </c>
      <c r="AP662">
        <v>3</v>
      </c>
      <c r="AR662">
        <v>34</v>
      </c>
    </row>
    <row r="663" spans="1:44" x14ac:dyDescent="0.25">
      <c r="A663" t="s">
        <v>8219</v>
      </c>
      <c r="B663">
        <v>34</v>
      </c>
      <c r="D663" t="s">
        <v>8221</v>
      </c>
      <c r="E663">
        <v>3</v>
      </c>
      <c r="AJ663">
        <v>6</v>
      </c>
      <c r="AL663">
        <v>34</v>
      </c>
      <c r="AN663">
        <v>6</v>
      </c>
      <c r="AP663">
        <v>3</v>
      </c>
      <c r="AR663">
        <v>34</v>
      </c>
    </row>
    <row r="664" spans="1:44" x14ac:dyDescent="0.25">
      <c r="A664" t="s">
        <v>8219</v>
      </c>
      <c r="B664">
        <v>34</v>
      </c>
      <c r="D664" t="s">
        <v>8221</v>
      </c>
      <c r="E664">
        <v>3</v>
      </c>
      <c r="AJ664">
        <v>6</v>
      </c>
      <c r="AL664">
        <v>34</v>
      </c>
      <c r="AN664">
        <v>6</v>
      </c>
      <c r="AP664">
        <v>3</v>
      </c>
      <c r="AR664">
        <v>34</v>
      </c>
    </row>
    <row r="665" spans="1:44" x14ac:dyDescent="0.25">
      <c r="A665" t="s">
        <v>8219</v>
      </c>
      <c r="B665">
        <v>35</v>
      </c>
      <c r="D665" t="s">
        <v>8221</v>
      </c>
      <c r="E665">
        <v>3</v>
      </c>
      <c r="AJ665">
        <v>6</v>
      </c>
      <c r="AL665">
        <v>35</v>
      </c>
      <c r="AN665">
        <v>6</v>
      </c>
      <c r="AP665">
        <v>3</v>
      </c>
      <c r="AR665">
        <v>35</v>
      </c>
    </row>
    <row r="666" spans="1:44" x14ac:dyDescent="0.25">
      <c r="A666" t="s">
        <v>8219</v>
      </c>
      <c r="B666">
        <v>35</v>
      </c>
      <c r="D666" t="s">
        <v>8221</v>
      </c>
      <c r="E666">
        <v>3</v>
      </c>
      <c r="AJ666">
        <v>6</v>
      </c>
      <c r="AL666">
        <v>35</v>
      </c>
      <c r="AN666">
        <v>6</v>
      </c>
      <c r="AP666">
        <v>3</v>
      </c>
      <c r="AR666">
        <v>35</v>
      </c>
    </row>
    <row r="667" spans="1:44" x14ac:dyDescent="0.25">
      <c r="A667" t="s">
        <v>8219</v>
      </c>
      <c r="B667">
        <v>35</v>
      </c>
      <c r="D667" t="s">
        <v>8221</v>
      </c>
      <c r="E667">
        <v>3</v>
      </c>
      <c r="AJ667">
        <v>6</v>
      </c>
      <c r="AL667">
        <v>35</v>
      </c>
      <c r="AN667">
        <v>6</v>
      </c>
      <c r="AP667">
        <v>3</v>
      </c>
      <c r="AR667">
        <v>35</v>
      </c>
    </row>
    <row r="668" spans="1:44" x14ac:dyDescent="0.25">
      <c r="A668" t="s">
        <v>8219</v>
      </c>
      <c r="B668">
        <v>35</v>
      </c>
      <c r="D668" t="s">
        <v>8221</v>
      </c>
      <c r="E668">
        <v>3</v>
      </c>
      <c r="AJ668">
        <v>6</v>
      </c>
      <c r="AL668">
        <v>35</v>
      </c>
      <c r="AN668">
        <v>6</v>
      </c>
      <c r="AP668">
        <v>3</v>
      </c>
      <c r="AR668">
        <v>35</v>
      </c>
    </row>
    <row r="669" spans="1:44" x14ac:dyDescent="0.25">
      <c r="A669" t="s">
        <v>8219</v>
      </c>
      <c r="B669">
        <v>35</v>
      </c>
      <c r="D669" t="s">
        <v>8221</v>
      </c>
      <c r="E669">
        <v>3</v>
      </c>
      <c r="AJ669">
        <v>6</v>
      </c>
      <c r="AL669">
        <v>35</v>
      </c>
      <c r="AN669">
        <v>6</v>
      </c>
      <c r="AP669">
        <v>3</v>
      </c>
      <c r="AR669">
        <v>35</v>
      </c>
    </row>
    <row r="670" spans="1:44" x14ac:dyDescent="0.25">
      <c r="A670" t="s">
        <v>8219</v>
      </c>
      <c r="B670">
        <v>35</v>
      </c>
      <c r="D670" t="s">
        <v>8221</v>
      </c>
      <c r="E670">
        <v>3</v>
      </c>
      <c r="AJ670">
        <v>6</v>
      </c>
      <c r="AL670">
        <v>35</v>
      </c>
      <c r="AN670">
        <v>6</v>
      </c>
      <c r="AP670">
        <v>3</v>
      </c>
      <c r="AR670">
        <v>35</v>
      </c>
    </row>
    <row r="671" spans="1:44" x14ac:dyDescent="0.25">
      <c r="A671" t="s">
        <v>8219</v>
      </c>
      <c r="B671">
        <v>35</v>
      </c>
      <c r="D671" t="s">
        <v>8221</v>
      </c>
      <c r="E671">
        <v>3</v>
      </c>
      <c r="AJ671">
        <v>6</v>
      </c>
      <c r="AL671">
        <v>35</v>
      </c>
      <c r="AN671">
        <v>6</v>
      </c>
      <c r="AP671">
        <v>3</v>
      </c>
      <c r="AR671">
        <v>35</v>
      </c>
    </row>
    <row r="672" spans="1:44" x14ac:dyDescent="0.25">
      <c r="A672" t="s">
        <v>8219</v>
      </c>
      <c r="B672">
        <v>35</v>
      </c>
      <c r="D672" t="s">
        <v>8221</v>
      </c>
      <c r="E672">
        <v>3</v>
      </c>
      <c r="AJ672">
        <v>6</v>
      </c>
      <c r="AL672">
        <v>35</v>
      </c>
      <c r="AN672">
        <v>6</v>
      </c>
      <c r="AP672">
        <v>3</v>
      </c>
      <c r="AR672">
        <v>35</v>
      </c>
    </row>
    <row r="673" spans="1:44" x14ac:dyDescent="0.25">
      <c r="A673" t="s">
        <v>8219</v>
      </c>
      <c r="B673">
        <v>35</v>
      </c>
      <c r="D673" t="s">
        <v>8221</v>
      </c>
      <c r="E673">
        <v>3</v>
      </c>
      <c r="AJ673">
        <v>6</v>
      </c>
      <c r="AL673">
        <v>35</v>
      </c>
      <c r="AN673">
        <v>6</v>
      </c>
      <c r="AP673">
        <v>3</v>
      </c>
      <c r="AR673">
        <v>35</v>
      </c>
    </row>
    <row r="674" spans="1:44" x14ac:dyDescent="0.25">
      <c r="A674" t="s">
        <v>8219</v>
      </c>
      <c r="B674">
        <v>35</v>
      </c>
      <c r="D674" t="s">
        <v>8221</v>
      </c>
      <c r="E674">
        <v>3</v>
      </c>
      <c r="AJ674">
        <v>6</v>
      </c>
      <c r="AL674">
        <v>35</v>
      </c>
      <c r="AN674">
        <v>6</v>
      </c>
      <c r="AP674">
        <v>3</v>
      </c>
      <c r="AR674">
        <v>35</v>
      </c>
    </row>
    <row r="675" spans="1:44" x14ac:dyDescent="0.25">
      <c r="A675" t="s">
        <v>8219</v>
      </c>
      <c r="B675">
        <v>35</v>
      </c>
      <c r="D675" t="s">
        <v>8221</v>
      </c>
      <c r="E675">
        <v>3</v>
      </c>
      <c r="AJ675">
        <v>7</v>
      </c>
      <c r="AL675">
        <v>35</v>
      </c>
      <c r="AN675">
        <v>7</v>
      </c>
      <c r="AP675">
        <v>3</v>
      </c>
      <c r="AR675">
        <v>35</v>
      </c>
    </row>
    <row r="676" spans="1:44" x14ac:dyDescent="0.25">
      <c r="A676" t="s">
        <v>8219</v>
      </c>
      <c r="B676">
        <v>35</v>
      </c>
      <c r="D676" t="s">
        <v>8221</v>
      </c>
      <c r="E676">
        <v>3</v>
      </c>
      <c r="AJ676">
        <v>7</v>
      </c>
      <c r="AL676">
        <v>35</v>
      </c>
      <c r="AN676">
        <v>7</v>
      </c>
      <c r="AP676">
        <v>3</v>
      </c>
      <c r="AR676">
        <v>35</v>
      </c>
    </row>
    <row r="677" spans="1:44" x14ac:dyDescent="0.25">
      <c r="A677" t="s">
        <v>8219</v>
      </c>
      <c r="B677">
        <v>35</v>
      </c>
      <c r="D677" t="s">
        <v>8221</v>
      </c>
      <c r="E677">
        <v>3</v>
      </c>
      <c r="AJ677">
        <v>7</v>
      </c>
      <c r="AL677">
        <v>35</v>
      </c>
      <c r="AN677">
        <v>7</v>
      </c>
      <c r="AP677">
        <v>3</v>
      </c>
      <c r="AR677">
        <v>35</v>
      </c>
    </row>
    <row r="678" spans="1:44" x14ac:dyDescent="0.25">
      <c r="A678" t="s">
        <v>8219</v>
      </c>
      <c r="B678">
        <v>35</v>
      </c>
      <c r="D678" t="s">
        <v>8221</v>
      </c>
      <c r="E678">
        <v>3</v>
      </c>
      <c r="AJ678">
        <v>7</v>
      </c>
      <c r="AL678">
        <v>35</v>
      </c>
      <c r="AN678">
        <v>7</v>
      </c>
      <c r="AP678">
        <v>3</v>
      </c>
      <c r="AR678">
        <v>35</v>
      </c>
    </row>
    <row r="679" spans="1:44" x14ac:dyDescent="0.25">
      <c r="A679" t="s">
        <v>8219</v>
      </c>
      <c r="B679">
        <v>35</v>
      </c>
      <c r="D679" t="s">
        <v>8221</v>
      </c>
      <c r="E679">
        <v>3</v>
      </c>
      <c r="AJ679">
        <v>7</v>
      </c>
      <c r="AL679">
        <v>35</v>
      </c>
      <c r="AN679">
        <v>7</v>
      </c>
      <c r="AP679">
        <v>3</v>
      </c>
      <c r="AR679">
        <v>35</v>
      </c>
    </row>
    <row r="680" spans="1:44" x14ac:dyDescent="0.25">
      <c r="A680" t="s">
        <v>8219</v>
      </c>
      <c r="B680">
        <v>35</v>
      </c>
      <c r="D680" t="s">
        <v>8221</v>
      </c>
      <c r="E680">
        <v>3</v>
      </c>
      <c r="AJ680">
        <v>7</v>
      </c>
      <c r="AL680">
        <v>35</v>
      </c>
      <c r="AN680">
        <v>7</v>
      </c>
      <c r="AP680">
        <v>3</v>
      </c>
      <c r="AR680">
        <v>35</v>
      </c>
    </row>
    <row r="681" spans="1:44" x14ac:dyDescent="0.25">
      <c r="A681" t="s">
        <v>8219</v>
      </c>
      <c r="B681">
        <v>35</v>
      </c>
      <c r="D681" t="s">
        <v>8221</v>
      </c>
      <c r="E681">
        <v>3</v>
      </c>
      <c r="AJ681">
        <v>7</v>
      </c>
      <c r="AL681">
        <v>35</v>
      </c>
      <c r="AN681">
        <v>7</v>
      </c>
      <c r="AP681">
        <v>3</v>
      </c>
      <c r="AR681">
        <v>35</v>
      </c>
    </row>
    <row r="682" spans="1:44" x14ac:dyDescent="0.25">
      <c r="A682" t="s">
        <v>8219</v>
      </c>
      <c r="B682">
        <v>35</v>
      </c>
      <c r="D682" t="s">
        <v>8221</v>
      </c>
      <c r="E682">
        <v>3</v>
      </c>
      <c r="AJ682">
        <v>7</v>
      </c>
      <c r="AL682">
        <v>35</v>
      </c>
      <c r="AN682">
        <v>7</v>
      </c>
      <c r="AP682">
        <v>3</v>
      </c>
      <c r="AR682">
        <v>35</v>
      </c>
    </row>
    <row r="683" spans="1:44" x14ac:dyDescent="0.25">
      <c r="A683" t="s">
        <v>8219</v>
      </c>
      <c r="B683">
        <v>35</v>
      </c>
      <c r="D683" t="s">
        <v>8221</v>
      </c>
      <c r="E683">
        <v>3</v>
      </c>
      <c r="AJ683">
        <v>7</v>
      </c>
      <c r="AL683">
        <v>35</v>
      </c>
      <c r="AN683">
        <v>7</v>
      </c>
      <c r="AP683">
        <v>3</v>
      </c>
      <c r="AR683">
        <v>35</v>
      </c>
    </row>
    <row r="684" spans="1:44" x14ac:dyDescent="0.25">
      <c r="A684" t="s">
        <v>8219</v>
      </c>
      <c r="B684">
        <v>35</v>
      </c>
      <c r="D684" t="s">
        <v>8221</v>
      </c>
      <c r="E684">
        <v>3</v>
      </c>
      <c r="AJ684">
        <v>7</v>
      </c>
      <c r="AL684">
        <v>35</v>
      </c>
      <c r="AN684">
        <v>7</v>
      </c>
      <c r="AP684">
        <v>3</v>
      </c>
      <c r="AR684">
        <v>35</v>
      </c>
    </row>
    <row r="685" spans="1:44" x14ac:dyDescent="0.25">
      <c r="A685" t="s">
        <v>8219</v>
      </c>
      <c r="B685">
        <v>35</v>
      </c>
      <c r="D685" t="s">
        <v>8221</v>
      </c>
      <c r="E685">
        <v>3</v>
      </c>
      <c r="AJ685">
        <v>7</v>
      </c>
      <c r="AL685">
        <v>35</v>
      </c>
      <c r="AN685">
        <v>7</v>
      </c>
      <c r="AP685">
        <v>3</v>
      </c>
      <c r="AR685">
        <v>35</v>
      </c>
    </row>
    <row r="686" spans="1:44" x14ac:dyDescent="0.25">
      <c r="A686" t="s">
        <v>8219</v>
      </c>
      <c r="B686">
        <v>35</v>
      </c>
      <c r="D686" t="s">
        <v>8221</v>
      </c>
      <c r="E686">
        <v>3</v>
      </c>
      <c r="AJ686">
        <v>7</v>
      </c>
      <c r="AL686">
        <v>35</v>
      </c>
      <c r="AN686">
        <v>7</v>
      </c>
      <c r="AP686">
        <v>3</v>
      </c>
      <c r="AR686">
        <v>35</v>
      </c>
    </row>
    <row r="687" spans="1:44" x14ac:dyDescent="0.25">
      <c r="A687" t="s">
        <v>8219</v>
      </c>
      <c r="B687">
        <v>35</v>
      </c>
      <c r="D687" t="s">
        <v>8221</v>
      </c>
      <c r="E687">
        <v>3</v>
      </c>
      <c r="AJ687">
        <v>7</v>
      </c>
      <c r="AL687">
        <v>35</v>
      </c>
      <c r="AN687">
        <v>7</v>
      </c>
      <c r="AP687">
        <v>3</v>
      </c>
      <c r="AR687">
        <v>35</v>
      </c>
    </row>
    <row r="688" spans="1:44" x14ac:dyDescent="0.25">
      <c r="A688" t="s">
        <v>8219</v>
      </c>
      <c r="B688">
        <v>36</v>
      </c>
      <c r="D688" t="s">
        <v>8221</v>
      </c>
      <c r="E688">
        <v>3</v>
      </c>
      <c r="AJ688">
        <v>7</v>
      </c>
      <c r="AL688">
        <v>36</v>
      </c>
      <c r="AN688">
        <v>7</v>
      </c>
      <c r="AP688">
        <v>3</v>
      </c>
      <c r="AR688">
        <v>36</v>
      </c>
    </row>
    <row r="689" spans="1:44" x14ac:dyDescent="0.25">
      <c r="A689" t="s">
        <v>8219</v>
      </c>
      <c r="B689">
        <v>36</v>
      </c>
      <c r="D689" t="s">
        <v>8221</v>
      </c>
      <c r="E689">
        <v>3</v>
      </c>
      <c r="AJ689">
        <v>7</v>
      </c>
      <c r="AL689">
        <v>36</v>
      </c>
      <c r="AN689">
        <v>7</v>
      </c>
      <c r="AP689">
        <v>3</v>
      </c>
      <c r="AR689">
        <v>36</v>
      </c>
    </row>
    <row r="690" spans="1:44" x14ac:dyDescent="0.25">
      <c r="A690" t="s">
        <v>8219</v>
      </c>
      <c r="B690">
        <v>36</v>
      </c>
      <c r="D690" t="s">
        <v>8221</v>
      </c>
      <c r="E690">
        <v>3</v>
      </c>
      <c r="AJ690">
        <v>7</v>
      </c>
      <c r="AL690">
        <v>36</v>
      </c>
      <c r="AN690">
        <v>7</v>
      </c>
      <c r="AP690">
        <v>3</v>
      </c>
      <c r="AR690">
        <v>36</v>
      </c>
    </row>
    <row r="691" spans="1:44" x14ac:dyDescent="0.25">
      <c r="A691" t="s">
        <v>8219</v>
      </c>
      <c r="B691">
        <v>36</v>
      </c>
      <c r="D691" t="s">
        <v>8221</v>
      </c>
      <c r="E691">
        <v>3</v>
      </c>
      <c r="AJ691">
        <v>7</v>
      </c>
      <c r="AL691">
        <v>36</v>
      </c>
      <c r="AN691">
        <v>7</v>
      </c>
      <c r="AP691">
        <v>3</v>
      </c>
      <c r="AR691">
        <v>36</v>
      </c>
    </row>
    <row r="692" spans="1:44" x14ac:dyDescent="0.25">
      <c r="A692" t="s">
        <v>8219</v>
      </c>
      <c r="B692">
        <v>36</v>
      </c>
      <c r="D692" t="s">
        <v>8221</v>
      </c>
      <c r="E692">
        <v>3</v>
      </c>
      <c r="AJ692">
        <v>7</v>
      </c>
      <c r="AL692">
        <v>36</v>
      </c>
      <c r="AN692">
        <v>7</v>
      </c>
      <c r="AP692">
        <v>3</v>
      </c>
      <c r="AR692">
        <v>36</v>
      </c>
    </row>
    <row r="693" spans="1:44" x14ac:dyDescent="0.25">
      <c r="A693" t="s">
        <v>8219</v>
      </c>
      <c r="B693">
        <v>36</v>
      </c>
      <c r="D693" t="s">
        <v>8221</v>
      </c>
      <c r="E693">
        <v>3</v>
      </c>
      <c r="AJ693">
        <v>7</v>
      </c>
      <c r="AL693">
        <v>36</v>
      </c>
      <c r="AN693">
        <v>7</v>
      </c>
      <c r="AP693">
        <v>3</v>
      </c>
      <c r="AR693">
        <v>36</v>
      </c>
    </row>
    <row r="694" spans="1:44" x14ac:dyDescent="0.25">
      <c r="A694" t="s">
        <v>8219</v>
      </c>
      <c r="B694">
        <v>36</v>
      </c>
      <c r="D694" t="s">
        <v>8221</v>
      </c>
      <c r="E694">
        <v>3</v>
      </c>
      <c r="AJ694">
        <v>7</v>
      </c>
      <c r="AL694">
        <v>36</v>
      </c>
      <c r="AN694">
        <v>7</v>
      </c>
      <c r="AP694">
        <v>3</v>
      </c>
      <c r="AR694">
        <v>36</v>
      </c>
    </row>
    <row r="695" spans="1:44" x14ac:dyDescent="0.25">
      <c r="A695" t="s">
        <v>8219</v>
      </c>
      <c r="B695">
        <v>36</v>
      </c>
      <c r="D695" t="s">
        <v>8221</v>
      </c>
      <c r="E695">
        <v>3</v>
      </c>
      <c r="AJ695">
        <v>7</v>
      </c>
      <c r="AL695">
        <v>36</v>
      </c>
      <c r="AN695">
        <v>7</v>
      </c>
      <c r="AP695">
        <v>3</v>
      </c>
      <c r="AR695">
        <v>36</v>
      </c>
    </row>
    <row r="696" spans="1:44" x14ac:dyDescent="0.25">
      <c r="A696" t="s">
        <v>8219</v>
      </c>
      <c r="B696">
        <v>36</v>
      </c>
      <c r="D696" t="s">
        <v>8221</v>
      </c>
      <c r="E696">
        <v>3</v>
      </c>
      <c r="AJ696">
        <v>7</v>
      </c>
      <c r="AL696">
        <v>36</v>
      </c>
      <c r="AN696">
        <v>7</v>
      </c>
      <c r="AP696">
        <v>3</v>
      </c>
      <c r="AR696">
        <v>36</v>
      </c>
    </row>
    <row r="697" spans="1:44" x14ac:dyDescent="0.25">
      <c r="A697" t="s">
        <v>8219</v>
      </c>
      <c r="B697">
        <v>36</v>
      </c>
      <c r="D697" t="s">
        <v>8221</v>
      </c>
      <c r="E697">
        <v>3</v>
      </c>
      <c r="AJ697">
        <v>7</v>
      </c>
      <c r="AL697">
        <v>36</v>
      </c>
      <c r="AN697">
        <v>7</v>
      </c>
      <c r="AP697">
        <v>3</v>
      </c>
      <c r="AR697">
        <v>36</v>
      </c>
    </row>
    <row r="698" spans="1:44" x14ac:dyDescent="0.25">
      <c r="A698" t="s">
        <v>8219</v>
      </c>
      <c r="B698">
        <v>36</v>
      </c>
      <c r="D698" t="s">
        <v>8221</v>
      </c>
      <c r="E698">
        <v>3</v>
      </c>
      <c r="AJ698">
        <v>7</v>
      </c>
      <c r="AL698">
        <v>36</v>
      </c>
      <c r="AN698">
        <v>7</v>
      </c>
      <c r="AP698">
        <v>3</v>
      </c>
      <c r="AR698">
        <v>36</v>
      </c>
    </row>
    <row r="699" spans="1:44" x14ac:dyDescent="0.25">
      <c r="A699" t="s">
        <v>8219</v>
      </c>
      <c r="B699">
        <v>36</v>
      </c>
      <c r="D699" t="s">
        <v>8221</v>
      </c>
      <c r="E699">
        <v>3</v>
      </c>
      <c r="AJ699">
        <v>7</v>
      </c>
      <c r="AL699">
        <v>36</v>
      </c>
      <c r="AN699">
        <v>7</v>
      </c>
      <c r="AP699">
        <v>3</v>
      </c>
      <c r="AR699">
        <v>36</v>
      </c>
    </row>
    <row r="700" spans="1:44" x14ac:dyDescent="0.25">
      <c r="A700" t="s">
        <v>8219</v>
      </c>
      <c r="B700">
        <v>36</v>
      </c>
      <c r="D700" t="s">
        <v>8221</v>
      </c>
      <c r="E700">
        <v>3</v>
      </c>
      <c r="AJ700">
        <v>7</v>
      </c>
      <c r="AL700">
        <v>36</v>
      </c>
      <c r="AN700">
        <v>7</v>
      </c>
      <c r="AP700">
        <v>3</v>
      </c>
      <c r="AR700">
        <v>36</v>
      </c>
    </row>
    <row r="701" spans="1:44" x14ac:dyDescent="0.25">
      <c r="A701" t="s">
        <v>8219</v>
      </c>
      <c r="B701">
        <v>36</v>
      </c>
      <c r="D701" t="s">
        <v>8221</v>
      </c>
      <c r="E701">
        <v>3</v>
      </c>
      <c r="AJ701">
        <v>7</v>
      </c>
      <c r="AL701">
        <v>36</v>
      </c>
      <c r="AN701">
        <v>7</v>
      </c>
      <c r="AP701">
        <v>3</v>
      </c>
      <c r="AR701">
        <v>36</v>
      </c>
    </row>
    <row r="702" spans="1:44" x14ac:dyDescent="0.25">
      <c r="A702" t="s">
        <v>8219</v>
      </c>
      <c r="B702">
        <v>36</v>
      </c>
      <c r="D702" t="s">
        <v>8221</v>
      </c>
      <c r="E702">
        <v>3</v>
      </c>
      <c r="AJ702">
        <v>7</v>
      </c>
      <c r="AL702">
        <v>36</v>
      </c>
      <c r="AN702">
        <v>7</v>
      </c>
      <c r="AP702">
        <v>3</v>
      </c>
      <c r="AR702">
        <v>36</v>
      </c>
    </row>
    <row r="703" spans="1:44" x14ac:dyDescent="0.25">
      <c r="A703" t="s">
        <v>8219</v>
      </c>
      <c r="B703">
        <v>37</v>
      </c>
      <c r="D703" t="s">
        <v>8221</v>
      </c>
      <c r="E703">
        <v>3</v>
      </c>
      <c r="AJ703">
        <v>7</v>
      </c>
      <c r="AL703">
        <v>37</v>
      </c>
      <c r="AN703">
        <v>7</v>
      </c>
      <c r="AP703">
        <v>3</v>
      </c>
      <c r="AR703">
        <v>37</v>
      </c>
    </row>
    <row r="704" spans="1:44" x14ac:dyDescent="0.25">
      <c r="A704" t="s">
        <v>8219</v>
      </c>
      <c r="B704">
        <v>37</v>
      </c>
      <c r="D704" t="s">
        <v>8221</v>
      </c>
      <c r="E704">
        <v>3</v>
      </c>
      <c r="AJ704">
        <v>7</v>
      </c>
      <c r="AL704">
        <v>37</v>
      </c>
      <c r="AN704">
        <v>7</v>
      </c>
      <c r="AP704">
        <v>3</v>
      </c>
      <c r="AR704">
        <v>37</v>
      </c>
    </row>
    <row r="705" spans="1:44" x14ac:dyDescent="0.25">
      <c r="A705" t="s">
        <v>8219</v>
      </c>
      <c r="B705">
        <v>37</v>
      </c>
      <c r="D705" t="s">
        <v>8221</v>
      </c>
      <c r="E705">
        <v>3</v>
      </c>
      <c r="AJ705">
        <v>7</v>
      </c>
      <c r="AL705">
        <v>37</v>
      </c>
      <c r="AN705">
        <v>7</v>
      </c>
      <c r="AP705">
        <v>3</v>
      </c>
      <c r="AR705">
        <v>37</v>
      </c>
    </row>
    <row r="706" spans="1:44" x14ac:dyDescent="0.25">
      <c r="A706" t="s">
        <v>8219</v>
      </c>
      <c r="B706">
        <v>37</v>
      </c>
      <c r="D706" t="s">
        <v>8221</v>
      </c>
      <c r="E706">
        <v>3</v>
      </c>
      <c r="AJ706">
        <v>7</v>
      </c>
      <c r="AL706">
        <v>37</v>
      </c>
      <c r="AN706">
        <v>7</v>
      </c>
      <c r="AP706">
        <v>3</v>
      </c>
      <c r="AR706">
        <v>37</v>
      </c>
    </row>
    <row r="707" spans="1:44" x14ac:dyDescent="0.25">
      <c r="A707" t="s">
        <v>8219</v>
      </c>
      <c r="B707">
        <v>37</v>
      </c>
      <c r="D707" t="s">
        <v>8221</v>
      </c>
      <c r="E707">
        <v>3</v>
      </c>
      <c r="AJ707">
        <v>7</v>
      </c>
      <c r="AL707">
        <v>37</v>
      </c>
      <c r="AN707">
        <v>7</v>
      </c>
      <c r="AP707">
        <v>3</v>
      </c>
      <c r="AR707">
        <v>37</v>
      </c>
    </row>
    <row r="708" spans="1:44" x14ac:dyDescent="0.25">
      <c r="A708" t="s">
        <v>8219</v>
      </c>
      <c r="B708">
        <v>37</v>
      </c>
      <c r="D708" t="s">
        <v>8221</v>
      </c>
      <c r="E708">
        <v>3</v>
      </c>
      <c r="AJ708">
        <v>7</v>
      </c>
      <c r="AL708">
        <v>37</v>
      </c>
      <c r="AN708">
        <v>7</v>
      </c>
      <c r="AP708">
        <v>3</v>
      </c>
      <c r="AR708">
        <v>37</v>
      </c>
    </row>
    <row r="709" spans="1:44" x14ac:dyDescent="0.25">
      <c r="A709" t="s">
        <v>8219</v>
      </c>
      <c r="B709">
        <v>37</v>
      </c>
      <c r="D709" t="s">
        <v>8221</v>
      </c>
      <c r="E709">
        <v>3</v>
      </c>
      <c r="AJ709">
        <v>7</v>
      </c>
      <c r="AL709">
        <v>37</v>
      </c>
      <c r="AN709">
        <v>7</v>
      </c>
      <c r="AP709">
        <v>3</v>
      </c>
      <c r="AR709">
        <v>37</v>
      </c>
    </row>
    <row r="710" spans="1:44" x14ac:dyDescent="0.25">
      <c r="A710" t="s">
        <v>8219</v>
      </c>
      <c r="B710">
        <v>37</v>
      </c>
      <c r="D710" t="s">
        <v>8221</v>
      </c>
      <c r="E710">
        <v>3</v>
      </c>
      <c r="AJ710">
        <v>7</v>
      </c>
      <c r="AL710">
        <v>37</v>
      </c>
      <c r="AN710">
        <v>7</v>
      </c>
      <c r="AP710">
        <v>3</v>
      </c>
      <c r="AR710">
        <v>37</v>
      </c>
    </row>
    <row r="711" spans="1:44" x14ac:dyDescent="0.25">
      <c r="A711" t="s">
        <v>8219</v>
      </c>
      <c r="B711">
        <v>37</v>
      </c>
      <c r="D711" t="s">
        <v>8221</v>
      </c>
      <c r="E711">
        <v>3</v>
      </c>
      <c r="AJ711">
        <v>7</v>
      </c>
      <c r="AL711">
        <v>37</v>
      </c>
      <c r="AN711">
        <v>7</v>
      </c>
      <c r="AP711">
        <v>3</v>
      </c>
      <c r="AR711">
        <v>37</v>
      </c>
    </row>
    <row r="712" spans="1:44" x14ac:dyDescent="0.25">
      <c r="A712" t="s">
        <v>8219</v>
      </c>
      <c r="B712">
        <v>37</v>
      </c>
      <c r="D712" t="s">
        <v>8221</v>
      </c>
      <c r="E712">
        <v>3</v>
      </c>
      <c r="AJ712">
        <v>7</v>
      </c>
      <c r="AL712">
        <v>37</v>
      </c>
      <c r="AN712">
        <v>7</v>
      </c>
      <c r="AP712">
        <v>3</v>
      </c>
      <c r="AR712">
        <v>37</v>
      </c>
    </row>
    <row r="713" spans="1:44" x14ac:dyDescent="0.25">
      <c r="A713" t="s">
        <v>8219</v>
      </c>
      <c r="B713">
        <v>37</v>
      </c>
      <c r="D713" t="s">
        <v>8221</v>
      </c>
      <c r="E713">
        <v>3</v>
      </c>
      <c r="AJ713">
        <v>7</v>
      </c>
      <c r="AL713">
        <v>37</v>
      </c>
      <c r="AN713">
        <v>7</v>
      </c>
      <c r="AP713">
        <v>3</v>
      </c>
      <c r="AR713">
        <v>37</v>
      </c>
    </row>
    <row r="714" spans="1:44" x14ac:dyDescent="0.25">
      <c r="A714" t="s">
        <v>8219</v>
      </c>
      <c r="B714">
        <v>37</v>
      </c>
      <c r="D714" t="s">
        <v>8221</v>
      </c>
      <c r="E714">
        <v>3</v>
      </c>
      <c r="AJ714">
        <v>7</v>
      </c>
      <c r="AL714">
        <v>37</v>
      </c>
      <c r="AN714">
        <v>7</v>
      </c>
      <c r="AP714">
        <v>3</v>
      </c>
      <c r="AR714">
        <v>37</v>
      </c>
    </row>
    <row r="715" spans="1:44" x14ac:dyDescent="0.25">
      <c r="A715" t="s">
        <v>8219</v>
      </c>
      <c r="B715">
        <v>37</v>
      </c>
      <c r="D715" t="s">
        <v>8221</v>
      </c>
      <c r="E715">
        <v>3</v>
      </c>
      <c r="AJ715">
        <v>7</v>
      </c>
      <c r="AL715">
        <v>37</v>
      </c>
      <c r="AN715">
        <v>7</v>
      </c>
      <c r="AP715">
        <v>3</v>
      </c>
      <c r="AR715">
        <v>37</v>
      </c>
    </row>
    <row r="716" spans="1:44" x14ac:dyDescent="0.25">
      <c r="A716" t="s">
        <v>8219</v>
      </c>
      <c r="B716">
        <v>37</v>
      </c>
      <c r="D716" t="s">
        <v>8221</v>
      </c>
      <c r="E716">
        <v>3</v>
      </c>
      <c r="AJ716">
        <v>7</v>
      </c>
      <c r="AL716">
        <v>37</v>
      </c>
      <c r="AN716">
        <v>7</v>
      </c>
      <c r="AP716">
        <v>3</v>
      </c>
      <c r="AR716">
        <v>37</v>
      </c>
    </row>
    <row r="717" spans="1:44" x14ac:dyDescent="0.25">
      <c r="A717" t="s">
        <v>8219</v>
      </c>
      <c r="B717">
        <v>37</v>
      </c>
      <c r="D717" t="s">
        <v>8221</v>
      </c>
      <c r="E717">
        <v>3</v>
      </c>
      <c r="AJ717">
        <v>7</v>
      </c>
      <c r="AL717">
        <v>37</v>
      </c>
      <c r="AN717">
        <v>7</v>
      </c>
      <c r="AP717">
        <v>3</v>
      </c>
      <c r="AR717">
        <v>37</v>
      </c>
    </row>
    <row r="718" spans="1:44" x14ac:dyDescent="0.25">
      <c r="A718" t="s">
        <v>8219</v>
      </c>
      <c r="B718">
        <v>37</v>
      </c>
      <c r="D718" t="s">
        <v>8221</v>
      </c>
      <c r="E718">
        <v>3</v>
      </c>
      <c r="AJ718">
        <v>7</v>
      </c>
      <c r="AL718">
        <v>37</v>
      </c>
      <c r="AN718">
        <v>7</v>
      </c>
      <c r="AP718">
        <v>3</v>
      </c>
      <c r="AR718">
        <v>37</v>
      </c>
    </row>
    <row r="719" spans="1:44" x14ac:dyDescent="0.25">
      <c r="A719" t="s">
        <v>8219</v>
      </c>
      <c r="B719">
        <v>37</v>
      </c>
      <c r="D719" t="s">
        <v>8221</v>
      </c>
      <c r="E719">
        <v>3</v>
      </c>
      <c r="AJ719">
        <v>7</v>
      </c>
      <c r="AL719">
        <v>37</v>
      </c>
      <c r="AN719">
        <v>7</v>
      </c>
      <c r="AP719">
        <v>3</v>
      </c>
      <c r="AR719">
        <v>37</v>
      </c>
    </row>
    <row r="720" spans="1:44" x14ac:dyDescent="0.25">
      <c r="A720" t="s">
        <v>8219</v>
      </c>
      <c r="B720">
        <v>38</v>
      </c>
      <c r="D720" t="s">
        <v>8221</v>
      </c>
      <c r="E720">
        <v>3</v>
      </c>
      <c r="AJ720">
        <v>7</v>
      </c>
      <c r="AL720">
        <v>38</v>
      </c>
      <c r="AN720">
        <v>7</v>
      </c>
      <c r="AP720">
        <v>3</v>
      </c>
      <c r="AR720">
        <v>38</v>
      </c>
    </row>
    <row r="721" spans="1:44" x14ac:dyDescent="0.25">
      <c r="A721" t="s">
        <v>8219</v>
      </c>
      <c r="B721">
        <v>38</v>
      </c>
      <c r="D721" t="s">
        <v>8221</v>
      </c>
      <c r="E721">
        <v>3</v>
      </c>
      <c r="AJ721">
        <v>7</v>
      </c>
      <c r="AL721">
        <v>38</v>
      </c>
      <c r="AN721">
        <v>7</v>
      </c>
      <c r="AP721">
        <v>3</v>
      </c>
      <c r="AR721">
        <v>38</v>
      </c>
    </row>
    <row r="722" spans="1:44" x14ac:dyDescent="0.25">
      <c r="A722" t="s">
        <v>8219</v>
      </c>
      <c r="B722">
        <v>38</v>
      </c>
      <c r="D722" t="s">
        <v>8221</v>
      </c>
      <c r="E722">
        <v>3</v>
      </c>
      <c r="AJ722">
        <v>8</v>
      </c>
      <c r="AL722">
        <v>38</v>
      </c>
      <c r="AN722">
        <v>8</v>
      </c>
      <c r="AP722">
        <v>3</v>
      </c>
      <c r="AR722">
        <v>38</v>
      </c>
    </row>
    <row r="723" spans="1:44" x14ac:dyDescent="0.25">
      <c r="A723" t="s">
        <v>8219</v>
      </c>
      <c r="B723">
        <v>38</v>
      </c>
      <c r="D723" t="s">
        <v>8221</v>
      </c>
      <c r="E723">
        <v>3</v>
      </c>
      <c r="AJ723">
        <v>8</v>
      </c>
      <c r="AL723">
        <v>38</v>
      </c>
      <c r="AN723">
        <v>8</v>
      </c>
      <c r="AP723">
        <v>3</v>
      </c>
      <c r="AR723">
        <v>38</v>
      </c>
    </row>
    <row r="724" spans="1:44" x14ac:dyDescent="0.25">
      <c r="A724" t="s">
        <v>8219</v>
      </c>
      <c r="B724">
        <v>38</v>
      </c>
      <c r="D724" t="s">
        <v>8221</v>
      </c>
      <c r="E724">
        <v>3</v>
      </c>
      <c r="AJ724">
        <v>8</v>
      </c>
      <c r="AL724">
        <v>38</v>
      </c>
      <c r="AN724">
        <v>8</v>
      </c>
      <c r="AP724">
        <v>3</v>
      </c>
      <c r="AR724">
        <v>38</v>
      </c>
    </row>
    <row r="725" spans="1:44" x14ac:dyDescent="0.25">
      <c r="A725" t="s">
        <v>8219</v>
      </c>
      <c r="B725">
        <v>38</v>
      </c>
      <c r="D725" t="s">
        <v>8221</v>
      </c>
      <c r="E725">
        <v>3</v>
      </c>
      <c r="AJ725">
        <v>8</v>
      </c>
      <c r="AL725">
        <v>38</v>
      </c>
      <c r="AN725">
        <v>8</v>
      </c>
      <c r="AP725">
        <v>3</v>
      </c>
      <c r="AR725">
        <v>38</v>
      </c>
    </row>
    <row r="726" spans="1:44" x14ac:dyDescent="0.25">
      <c r="A726" t="s">
        <v>8219</v>
      </c>
      <c r="B726">
        <v>38</v>
      </c>
      <c r="D726" t="s">
        <v>8221</v>
      </c>
      <c r="E726">
        <v>3</v>
      </c>
      <c r="AJ726">
        <v>8</v>
      </c>
      <c r="AL726">
        <v>38</v>
      </c>
      <c r="AN726">
        <v>8</v>
      </c>
      <c r="AP726">
        <v>3</v>
      </c>
      <c r="AR726">
        <v>38</v>
      </c>
    </row>
    <row r="727" spans="1:44" x14ac:dyDescent="0.25">
      <c r="A727" t="s">
        <v>8219</v>
      </c>
      <c r="B727">
        <v>38</v>
      </c>
      <c r="D727" t="s">
        <v>8221</v>
      </c>
      <c r="E727">
        <v>3</v>
      </c>
      <c r="AJ727">
        <v>8</v>
      </c>
      <c r="AL727">
        <v>38</v>
      </c>
      <c r="AN727">
        <v>8</v>
      </c>
      <c r="AP727">
        <v>3</v>
      </c>
      <c r="AR727">
        <v>38</v>
      </c>
    </row>
    <row r="728" spans="1:44" x14ac:dyDescent="0.25">
      <c r="A728" t="s">
        <v>8219</v>
      </c>
      <c r="B728">
        <v>38</v>
      </c>
      <c r="D728" t="s">
        <v>8221</v>
      </c>
      <c r="E728">
        <v>3</v>
      </c>
      <c r="AJ728">
        <v>8</v>
      </c>
      <c r="AL728">
        <v>38</v>
      </c>
      <c r="AN728">
        <v>8</v>
      </c>
      <c r="AP728">
        <v>3</v>
      </c>
      <c r="AR728">
        <v>38</v>
      </c>
    </row>
    <row r="729" spans="1:44" x14ac:dyDescent="0.25">
      <c r="A729" t="s">
        <v>8219</v>
      </c>
      <c r="B729">
        <v>38</v>
      </c>
      <c r="D729" t="s">
        <v>8221</v>
      </c>
      <c r="E729">
        <v>3</v>
      </c>
      <c r="AJ729">
        <v>8</v>
      </c>
      <c r="AL729">
        <v>38</v>
      </c>
      <c r="AN729">
        <v>8</v>
      </c>
      <c r="AP729">
        <v>3</v>
      </c>
      <c r="AR729">
        <v>38</v>
      </c>
    </row>
    <row r="730" spans="1:44" x14ac:dyDescent="0.25">
      <c r="A730" t="s">
        <v>8219</v>
      </c>
      <c r="B730">
        <v>38</v>
      </c>
      <c r="D730" t="s">
        <v>8221</v>
      </c>
      <c r="E730">
        <v>3</v>
      </c>
      <c r="AJ730">
        <v>8</v>
      </c>
      <c r="AL730">
        <v>38</v>
      </c>
      <c r="AN730">
        <v>8</v>
      </c>
      <c r="AP730">
        <v>3</v>
      </c>
      <c r="AR730">
        <v>38</v>
      </c>
    </row>
    <row r="731" spans="1:44" x14ac:dyDescent="0.25">
      <c r="A731" t="s">
        <v>8219</v>
      </c>
      <c r="B731">
        <v>38</v>
      </c>
      <c r="D731" t="s">
        <v>8221</v>
      </c>
      <c r="E731">
        <v>3</v>
      </c>
      <c r="AJ731">
        <v>8</v>
      </c>
      <c r="AL731">
        <v>38</v>
      </c>
      <c r="AN731">
        <v>8</v>
      </c>
      <c r="AP731">
        <v>3</v>
      </c>
      <c r="AR731">
        <v>38</v>
      </c>
    </row>
    <row r="732" spans="1:44" x14ac:dyDescent="0.25">
      <c r="A732" t="s">
        <v>8219</v>
      </c>
      <c r="B732">
        <v>38</v>
      </c>
      <c r="D732" t="s">
        <v>8221</v>
      </c>
      <c r="E732">
        <v>3</v>
      </c>
      <c r="AJ732">
        <v>8</v>
      </c>
      <c r="AL732">
        <v>38</v>
      </c>
      <c r="AN732">
        <v>8</v>
      </c>
      <c r="AP732">
        <v>3</v>
      </c>
      <c r="AR732">
        <v>38</v>
      </c>
    </row>
    <row r="733" spans="1:44" x14ac:dyDescent="0.25">
      <c r="A733" t="s">
        <v>8219</v>
      </c>
      <c r="B733">
        <v>38</v>
      </c>
      <c r="D733" t="s">
        <v>8221</v>
      </c>
      <c r="E733">
        <v>3</v>
      </c>
      <c r="AJ733">
        <v>8</v>
      </c>
      <c r="AL733">
        <v>38</v>
      </c>
      <c r="AN733">
        <v>8</v>
      </c>
      <c r="AP733">
        <v>3</v>
      </c>
      <c r="AR733">
        <v>38</v>
      </c>
    </row>
    <row r="734" spans="1:44" x14ac:dyDescent="0.25">
      <c r="A734" t="s">
        <v>8219</v>
      </c>
      <c r="B734">
        <v>38</v>
      </c>
      <c r="D734" t="s">
        <v>8221</v>
      </c>
      <c r="E734">
        <v>3</v>
      </c>
      <c r="AJ734">
        <v>8</v>
      </c>
      <c r="AL734">
        <v>38</v>
      </c>
      <c r="AN734">
        <v>8</v>
      </c>
      <c r="AP734">
        <v>3</v>
      </c>
      <c r="AR734">
        <v>38</v>
      </c>
    </row>
    <row r="735" spans="1:44" x14ac:dyDescent="0.25">
      <c r="A735" t="s">
        <v>8219</v>
      </c>
      <c r="B735">
        <v>38</v>
      </c>
      <c r="D735" t="s">
        <v>8221</v>
      </c>
      <c r="E735">
        <v>3</v>
      </c>
      <c r="AJ735">
        <v>8</v>
      </c>
      <c r="AL735">
        <v>38</v>
      </c>
      <c r="AN735">
        <v>8</v>
      </c>
      <c r="AP735">
        <v>3</v>
      </c>
      <c r="AR735">
        <v>38</v>
      </c>
    </row>
    <row r="736" spans="1:44" x14ac:dyDescent="0.25">
      <c r="A736" t="s">
        <v>8219</v>
      </c>
      <c r="B736">
        <v>38</v>
      </c>
      <c r="D736" t="s">
        <v>8221</v>
      </c>
      <c r="E736">
        <v>3</v>
      </c>
      <c r="AJ736">
        <v>8</v>
      </c>
      <c r="AL736">
        <v>38</v>
      </c>
      <c r="AN736">
        <v>8</v>
      </c>
      <c r="AP736">
        <v>3</v>
      </c>
      <c r="AR736">
        <v>38</v>
      </c>
    </row>
    <row r="737" spans="1:44" x14ac:dyDescent="0.25">
      <c r="A737" t="s">
        <v>8219</v>
      </c>
      <c r="B737">
        <v>38</v>
      </c>
      <c r="D737" t="s">
        <v>8221</v>
      </c>
      <c r="E737">
        <v>3</v>
      </c>
      <c r="AJ737">
        <v>8</v>
      </c>
      <c r="AL737">
        <v>38</v>
      </c>
      <c r="AN737">
        <v>8</v>
      </c>
      <c r="AP737">
        <v>3</v>
      </c>
      <c r="AR737">
        <v>38</v>
      </c>
    </row>
    <row r="738" spans="1:44" x14ac:dyDescent="0.25">
      <c r="A738" t="s">
        <v>8219</v>
      </c>
      <c r="B738">
        <v>38</v>
      </c>
      <c r="D738" t="s">
        <v>8221</v>
      </c>
      <c r="E738">
        <v>3</v>
      </c>
      <c r="AJ738">
        <v>8</v>
      </c>
      <c r="AL738">
        <v>38</v>
      </c>
      <c r="AN738">
        <v>8</v>
      </c>
      <c r="AP738">
        <v>3</v>
      </c>
      <c r="AR738">
        <v>38</v>
      </c>
    </row>
    <row r="739" spans="1:44" x14ac:dyDescent="0.25">
      <c r="A739" t="s">
        <v>8219</v>
      </c>
      <c r="B739">
        <v>38</v>
      </c>
      <c r="D739" t="s">
        <v>8221</v>
      </c>
      <c r="E739">
        <v>3</v>
      </c>
      <c r="AJ739">
        <v>8</v>
      </c>
      <c r="AL739">
        <v>38</v>
      </c>
      <c r="AN739">
        <v>8</v>
      </c>
      <c r="AP739">
        <v>3</v>
      </c>
      <c r="AR739">
        <v>38</v>
      </c>
    </row>
    <row r="740" spans="1:44" x14ac:dyDescent="0.25">
      <c r="A740" t="s">
        <v>8219</v>
      </c>
      <c r="B740">
        <v>38</v>
      </c>
      <c r="D740" t="s">
        <v>8221</v>
      </c>
      <c r="E740">
        <v>3</v>
      </c>
      <c r="AJ740">
        <v>8</v>
      </c>
      <c r="AL740">
        <v>38</v>
      </c>
      <c r="AN740">
        <v>8</v>
      </c>
      <c r="AP740">
        <v>3</v>
      </c>
      <c r="AR740">
        <v>38</v>
      </c>
    </row>
    <row r="741" spans="1:44" x14ac:dyDescent="0.25">
      <c r="A741" t="s">
        <v>8219</v>
      </c>
      <c r="B741">
        <v>38</v>
      </c>
      <c r="D741" t="s">
        <v>8221</v>
      </c>
      <c r="E741">
        <v>3</v>
      </c>
      <c r="AJ741">
        <v>8</v>
      </c>
      <c r="AL741">
        <v>38</v>
      </c>
      <c r="AN741">
        <v>8</v>
      </c>
      <c r="AP741">
        <v>3</v>
      </c>
      <c r="AR741">
        <v>38</v>
      </c>
    </row>
    <row r="742" spans="1:44" x14ac:dyDescent="0.25">
      <c r="A742" t="s">
        <v>8219</v>
      </c>
      <c r="B742">
        <v>38</v>
      </c>
      <c r="D742" t="s">
        <v>8221</v>
      </c>
      <c r="E742">
        <v>3</v>
      </c>
      <c r="AJ742">
        <v>8</v>
      </c>
      <c r="AL742">
        <v>38</v>
      </c>
      <c r="AN742">
        <v>8</v>
      </c>
      <c r="AP742">
        <v>3</v>
      </c>
      <c r="AR742">
        <v>38</v>
      </c>
    </row>
    <row r="743" spans="1:44" x14ac:dyDescent="0.25">
      <c r="A743" t="s">
        <v>8219</v>
      </c>
      <c r="B743">
        <v>38</v>
      </c>
      <c r="D743" t="s">
        <v>8221</v>
      </c>
      <c r="E743">
        <v>3</v>
      </c>
      <c r="AJ743">
        <v>8</v>
      </c>
      <c r="AL743">
        <v>38</v>
      </c>
      <c r="AN743">
        <v>8</v>
      </c>
      <c r="AP743">
        <v>3</v>
      </c>
      <c r="AR743">
        <v>38</v>
      </c>
    </row>
    <row r="744" spans="1:44" x14ac:dyDescent="0.25">
      <c r="A744" t="s">
        <v>8219</v>
      </c>
      <c r="B744">
        <v>38</v>
      </c>
      <c r="D744" t="s">
        <v>8221</v>
      </c>
      <c r="E744">
        <v>3</v>
      </c>
      <c r="AJ744">
        <v>8</v>
      </c>
      <c r="AL744">
        <v>38</v>
      </c>
      <c r="AN744">
        <v>8</v>
      </c>
      <c r="AP744">
        <v>3</v>
      </c>
      <c r="AR744">
        <v>38</v>
      </c>
    </row>
    <row r="745" spans="1:44" x14ac:dyDescent="0.25">
      <c r="A745" t="s">
        <v>8219</v>
      </c>
      <c r="B745">
        <v>38</v>
      </c>
      <c r="D745" t="s">
        <v>8221</v>
      </c>
      <c r="E745">
        <v>3</v>
      </c>
      <c r="AJ745">
        <v>8</v>
      </c>
      <c r="AL745">
        <v>38</v>
      </c>
      <c r="AN745">
        <v>8</v>
      </c>
      <c r="AP745">
        <v>3</v>
      </c>
      <c r="AR745">
        <v>38</v>
      </c>
    </row>
    <row r="746" spans="1:44" x14ac:dyDescent="0.25">
      <c r="A746" t="s">
        <v>8219</v>
      </c>
      <c r="B746">
        <v>38</v>
      </c>
      <c r="D746" t="s">
        <v>8221</v>
      </c>
      <c r="E746">
        <v>3</v>
      </c>
      <c r="AJ746">
        <v>8</v>
      </c>
      <c r="AL746">
        <v>38</v>
      </c>
      <c r="AN746">
        <v>8</v>
      </c>
      <c r="AP746">
        <v>3</v>
      </c>
      <c r="AR746">
        <v>38</v>
      </c>
    </row>
    <row r="747" spans="1:44" x14ac:dyDescent="0.25">
      <c r="A747" t="s">
        <v>8219</v>
      </c>
      <c r="B747">
        <v>38</v>
      </c>
      <c r="D747" t="s">
        <v>8221</v>
      </c>
      <c r="E747">
        <v>3</v>
      </c>
      <c r="AJ747">
        <v>8</v>
      </c>
      <c r="AL747">
        <v>38</v>
      </c>
      <c r="AN747">
        <v>8</v>
      </c>
      <c r="AP747">
        <v>3</v>
      </c>
      <c r="AR747">
        <v>38</v>
      </c>
    </row>
    <row r="748" spans="1:44" x14ac:dyDescent="0.25">
      <c r="A748" t="s">
        <v>8219</v>
      </c>
      <c r="B748">
        <v>38</v>
      </c>
      <c r="D748" t="s">
        <v>8221</v>
      </c>
      <c r="E748">
        <v>3</v>
      </c>
      <c r="AJ748">
        <v>8</v>
      </c>
      <c r="AL748">
        <v>38</v>
      </c>
      <c r="AN748">
        <v>8</v>
      </c>
      <c r="AP748">
        <v>3</v>
      </c>
      <c r="AR748">
        <v>38</v>
      </c>
    </row>
    <row r="749" spans="1:44" x14ac:dyDescent="0.25">
      <c r="A749" t="s">
        <v>8219</v>
      </c>
      <c r="B749">
        <v>39</v>
      </c>
      <c r="D749" t="s">
        <v>8221</v>
      </c>
      <c r="E749">
        <v>3</v>
      </c>
      <c r="AJ749">
        <v>8</v>
      </c>
      <c r="AL749">
        <v>39</v>
      </c>
      <c r="AN749">
        <v>8</v>
      </c>
      <c r="AP749">
        <v>3</v>
      </c>
      <c r="AR749">
        <v>39</v>
      </c>
    </row>
    <row r="750" spans="1:44" x14ac:dyDescent="0.25">
      <c r="A750" t="s">
        <v>8219</v>
      </c>
      <c r="B750">
        <v>39</v>
      </c>
      <c r="D750" t="s">
        <v>8221</v>
      </c>
      <c r="E750">
        <v>3</v>
      </c>
      <c r="AJ750">
        <v>8</v>
      </c>
      <c r="AL750">
        <v>39</v>
      </c>
      <c r="AN750">
        <v>8</v>
      </c>
      <c r="AP750">
        <v>3</v>
      </c>
      <c r="AR750">
        <v>39</v>
      </c>
    </row>
    <row r="751" spans="1:44" x14ac:dyDescent="0.25">
      <c r="A751" t="s">
        <v>8219</v>
      </c>
      <c r="B751">
        <v>39</v>
      </c>
      <c r="D751" t="s">
        <v>8221</v>
      </c>
      <c r="E751">
        <v>3</v>
      </c>
      <c r="AJ751">
        <v>8</v>
      </c>
      <c r="AL751">
        <v>39</v>
      </c>
      <c r="AN751">
        <v>8</v>
      </c>
      <c r="AP751">
        <v>3</v>
      </c>
      <c r="AR751">
        <v>39</v>
      </c>
    </row>
    <row r="752" spans="1:44" x14ac:dyDescent="0.25">
      <c r="A752" t="s">
        <v>8219</v>
      </c>
      <c r="B752">
        <v>39</v>
      </c>
      <c r="D752" t="s">
        <v>8221</v>
      </c>
      <c r="E752">
        <v>3</v>
      </c>
      <c r="AJ752">
        <v>8</v>
      </c>
      <c r="AL752">
        <v>39</v>
      </c>
      <c r="AN752">
        <v>8</v>
      </c>
      <c r="AP752">
        <v>3</v>
      </c>
      <c r="AR752">
        <v>39</v>
      </c>
    </row>
    <row r="753" spans="1:44" x14ac:dyDescent="0.25">
      <c r="A753" t="s">
        <v>8219</v>
      </c>
      <c r="B753">
        <v>39</v>
      </c>
      <c r="D753" t="s">
        <v>8221</v>
      </c>
      <c r="E753">
        <v>4</v>
      </c>
      <c r="AJ753">
        <v>8</v>
      </c>
      <c r="AL753">
        <v>39</v>
      </c>
      <c r="AN753">
        <v>8</v>
      </c>
      <c r="AP753">
        <v>4</v>
      </c>
      <c r="AR753">
        <v>39</v>
      </c>
    </row>
    <row r="754" spans="1:44" x14ac:dyDescent="0.25">
      <c r="A754" t="s">
        <v>8219</v>
      </c>
      <c r="B754">
        <v>39</v>
      </c>
      <c r="D754" t="s">
        <v>8221</v>
      </c>
      <c r="E754">
        <v>4</v>
      </c>
      <c r="AJ754">
        <v>8</v>
      </c>
      <c r="AL754">
        <v>39</v>
      </c>
      <c r="AN754">
        <v>8</v>
      </c>
      <c r="AP754">
        <v>4</v>
      </c>
      <c r="AR754">
        <v>39</v>
      </c>
    </row>
    <row r="755" spans="1:44" x14ac:dyDescent="0.25">
      <c r="A755" t="s">
        <v>8219</v>
      </c>
      <c r="B755">
        <v>39</v>
      </c>
      <c r="D755" t="s">
        <v>8221</v>
      </c>
      <c r="E755">
        <v>4</v>
      </c>
      <c r="AJ755">
        <v>8</v>
      </c>
      <c r="AL755">
        <v>39</v>
      </c>
      <c r="AN755">
        <v>8</v>
      </c>
      <c r="AP755">
        <v>4</v>
      </c>
      <c r="AR755">
        <v>39</v>
      </c>
    </row>
    <row r="756" spans="1:44" x14ac:dyDescent="0.25">
      <c r="A756" t="s">
        <v>8219</v>
      </c>
      <c r="B756">
        <v>39</v>
      </c>
      <c r="D756" t="s">
        <v>8221</v>
      </c>
      <c r="E756">
        <v>4</v>
      </c>
      <c r="AJ756">
        <v>8</v>
      </c>
      <c r="AL756">
        <v>39</v>
      </c>
      <c r="AN756">
        <v>8</v>
      </c>
      <c r="AP756">
        <v>4</v>
      </c>
      <c r="AR756">
        <v>39</v>
      </c>
    </row>
    <row r="757" spans="1:44" x14ac:dyDescent="0.25">
      <c r="A757" t="s">
        <v>8219</v>
      </c>
      <c r="B757">
        <v>39</v>
      </c>
      <c r="D757" t="s">
        <v>8221</v>
      </c>
      <c r="E757">
        <v>4</v>
      </c>
      <c r="AJ757">
        <v>8</v>
      </c>
      <c r="AL757">
        <v>39</v>
      </c>
      <c r="AN757">
        <v>8</v>
      </c>
      <c r="AP757">
        <v>4</v>
      </c>
      <c r="AR757">
        <v>39</v>
      </c>
    </row>
    <row r="758" spans="1:44" x14ac:dyDescent="0.25">
      <c r="A758" t="s">
        <v>8219</v>
      </c>
      <c r="B758">
        <v>39</v>
      </c>
      <c r="D758" t="s">
        <v>8221</v>
      </c>
      <c r="E758">
        <v>4</v>
      </c>
      <c r="AJ758">
        <v>8</v>
      </c>
      <c r="AL758">
        <v>39</v>
      </c>
      <c r="AN758">
        <v>8</v>
      </c>
      <c r="AP758">
        <v>4</v>
      </c>
      <c r="AR758">
        <v>39</v>
      </c>
    </row>
    <row r="759" spans="1:44" x14ac:dyDescent="0.25">
      <c r="A759" t="s">
        <v>8219</v>
      </c>
      <c r="B759">
        <v>39</v>
      </c>
      <c r="D759" t="s">
        <v>8221</v>
      </c>
      <c r="E759">
        <v>4</v>
      </c>
      <c r="AJ759">
        <v>8</v>
      </c>
      <c r="AL759">
        <v>39</v>
      </c>
      <c r="AN759">
        <v>8</v>
      </c>
      <c r="AP759">
        <v>4</v>
      </c>
      <c r="AR759">
        <v>39</v>
      </c>
    </row>
    <row r="760" spans="1:44" x14ac:dyDescent="0.25">
      <c r="A760" t="s">
        <v>8219</v>
      </c>
      <c r="B760">
        <v>39</v>
      </c>
      <c r="D760" t="s">
        <v>8221</v>
      </c>
      <c r="E760">
        <v>4</v>
      </c>
      <c r="AJ760">
        <v>9</v>
      </c>
      <c r="AL760">
        <v>39</v>
      </c>
      <c r="AN760">
        <v>9</v>
      </c>
      <c r="AP760">
        <v>4</v>
      </c>
      <c r="AR760">
        <v>39</v>
      </c>
    </row>
    <row r="761" spans="1:44" x14ac:dyDescent="0.25">
      <c r="A761" t="s">
        <v>8219</v>
      </c>
      <c r="B761">
        <v>39</v>
      </c>
      <c r="D761" t="s">
        <v>8221</v>
      </c>
      <c r="E761">
        <v>4</v>
      </c>
      <c r="AJ761">
        <v>9</v>
      </c>
      <c r="AL761">
        <v>39</v>
      </c>
      <c r="AN761">
        <v>9</v>
      </c>
      <c r="AP761">
        <v>4</v>
      </c>
      <c r="AR761">
        <v>39</v>
      </c>
    </row>
    <row r="762" spans="1:44" x14ac:dyDescent="0.25">
      <c r="A762" t="s">
        <v>8219</v>
      </c>
      <c r="B762">
        <v>39</v>
      </c>
      <c r="D762" t="s">
        <v>8221</v>
      </c>
      <c r="E762">
        <v>4</v>
      </c>
      <c r="AJ762">
        <v>9</v>
      </c>
      <c r="AL762">
        <v>39</v>
      </c>
      <c r="AN762">
        <v>9</v>
      </c>
      <c r="AP762">
        <v>4</v>
      </c>
      <c r="AR762">
        <v>39</v>
      </c>
    </row>
    <row r="763" spans="1:44" x14ac:dyDescent="0.25">
      <c r="A763" t="s">
        <v>8219</v>
      </c>
      <c r="B763">
        <v>39</v>
      </c>
      <c r="D763" t="s">
        <v>8221</v>
      </c>
      <c r="E763">
        <v>4</v>
      </c>
      <c r="AJ763">
        <v>9</v>
      </c>
      <c r="AL763">
        <v>39</v>
      </c>
      <c r="AN763">
        <v>9</v>
      </c>
      <c r="AP763">
        <v>4</v>
      </c>
      <c r="AR763">
        <v>39</v>
      </c>
    </row>
    <row r="764" spans="1:44" x14ac:dyDescent="0.25">
      <c r="A764" t="s">
        <v>8219</v>
      </c>
      <c r="B764">
        <v>39</v>
      </c>
      <c r="D764" t="s">
        <v>8221</v>
      </c>
      <c r="E764">
        <v>4</v>
      </c>
      <c r="AJ764">
        <v>9</v>
      </c>
      <c r="AL764">
        <v>39</v>
      </c>
      <c r="AN764">
        <v>9</v>
      </c>
      <c r="AP764">
        <v>4</v>
      </c>
      <c r="AR764">
        <v>39</v>
      </c>
    </row>
    <row r="765" spans="1:44" x14ac:dyDescent="0.25">
      <c r="A765" t="s">
        <v>8219</v>
      </c>
      <c r="B765">
        <v>39</v>
      </c>
      <c r="D765" t="s">
        <v>8221</v>
      </c>
      <c r="E765">
        <v>4</v>
      </c>
      <c r="AJ765">
        <v>9</v>
      </c>
      <c r="AL765">
        <v>39</v>
      </c>
      <c r="AN765">
        <v>9</v>
      </c>
      <c r="AP765">
        <v>4</v>
      </c>
      <c r="AR765">
        <v>39</v>
      </c>
    </row>
    <row r="766" spans="1:44" x14ac:dyDescent="0.25">
      <c r="A766" t="s">
        <v>8219</v>
      </c>
      <c r="B766">
        <v>40</v>
      </c>
      <c r="D766" t="s">
        <v>8221</v>
      </c>
      <c r="E766">
        <v>4</v>
      </c>
      <c r="AJ766">
        <v>9</v>
      </c>
      <c r="AL766">
        <v>40</v>
      </c>
      <c r="AN766">
        <v>9</v>
      </c>
      <c r="AP766">
        <v>4</v>
      </c>
      <c r="AR766">
        <v>40</v>
      </c>
    </row>
    <row r="767" spans="1:44" x14ac:dyDescent="0.25">
      <c r="A767" t="s">
        <v>8219</v>
      </c>
      <c r="B767">
        <v>40</v>
      </c>
      <c r="D767" t="s">
        <v>8221</v>
      </c>
      <c r="E767">
        <v>4</v>
      </c>
      <c r="AJ767">
        <v>9</v>
      </c>
      <c r="AL767">
        <v>40</v>
      </c>
      <c r="AN767">
        <v>9</v>
      </c>
      <c r="AP767">
        <v>4</v>
      </c>
      <c r="AR767">
        <v>40</v>
      </c>
    </row>
    <row r="768" spans="1:44" x14ac:dyDescent="0.25">
      <c r="A768" t="s">
        <v>8219</v>
      </c>
      <c r="B768">
        <v>40</v>
      </c>
      <c r="D768" t="s">
        <v>8221</v>
      </c>
      <c r="E768">
        <v>4</v>
      </c>
      <c r="AJ768">
        <v>9</v>
      </c>
      <c r="AL768">
        <v>40</v>
      </c>
      <c r="AN768">
        <v>9</v>
      </c>
      <c r="AP768">
        <v>4</v>
      </c>
      <c r="AR768">
        <v>40</v>
      </c>
    </row>
    <row r="769" spans="1:44" x14ac:dyDescent="0.25">
      <c r="A769" t="s">
        <v>8219</v>
      </c>
      <c r="B769">
        <v>40</v>
      </c>
      <c r="D769" t="s">
        <v>8221</v>
      </c>
      <c r="E769">
        <v>4</v>
      </c>
      <c r="AJ769">
        <v>9</v>
      </c>
      <c r="AL769">
        <v>40</v>
      </c>
      <c r="AN769">
        <v>9</v>
      </c>
      <c r="AP769">
        <v>4</v>
      </c>
      <c r="AR769">
        <v>40</v>
      </c>
    </row>
    <row r="770" spans="1:44" x14ac:dyDescent="0.25">
      <c r="A770" t="s">
        <v>8219</v>
      </c>
      <c r="B770">
        <v>40</v>
      </c>
      <c r="D770" t="s">
        <v>8221</v>
      </c>
      <c r="E770">
        <v>4</v>
      </c>
      <c r="AJ770">
        <v>9</v>
      </c>
      <c r="AL770">
        <v>40</v>
      </c>
      <c r="AN770">
        <v>9</v>
      </c>
      <c r="AP770">
        <v>4</v>
      </c>
      <c r="AR770">
        <v>40</v>
      </c>
    </row>
    <row r="771" spans="1:44" x14ac:dyDescent="0.25">
      <c r="A771" t="s">
        <v>8219</v>
      </c>
      <c r="B771">
        <v>40</v>
      </c>
      <c r="D771" t="s">
        <v>8221</v>
      </c>
      <c r="E771">
        <v>4</v>
      </c>
      <c r="AJ771">
        <v>9</v>
      </c>
      <c r="AL771">
        <v>40</v>
      </c>
      <c r="AN771">
        <v>9</v>
      </c>
      <c r="AP771">
        <v>4</v>
      </c>
      <c r="AR771">
        <v>40</v>
      </c>
    </row>
    <row r="772" spans="1:44" x14ac:dyDescent="0.25">
      <c r="A772" t="s">
        <v>8219</v>
      </c>
      <c r="B772">
        <v>40</v>
      </c>
      <c r="D772" t="s">
        <v>8221</v>
      </c>
      <c r="E772">
        <v>4</v>
      </c>
      <c r="AJ772">
        <v>9</v>
      </c>
      <c r="AL772">
        <v>40</v>
      </c>
      <c r="AN772">
        <v>9</v>
      </c>
      <c r="AP772">
        <v>4</v>
      </c>
      <c r="AR772">
        <v>40</v>
      </c>
    </row>
    <row r="773" spans="1:44" x14ac:dyDescent="0.25">
      <c r="A773" t="s">
        <v>8219</v>
      </c>
      <c r="B773">
        <v>40</v>
      </c>
      <c r="D773" t="s">
        <v>8221</v>
      </c>
      <c r="E773">
        <v>4</v>
      </c>
      <c r="AJ773">
        <v>9</v>
      </c>
      <c r="AL773">
        <v>40</v>
      </c>
      <c r="AN773">
        <v>9</v>
      </c>
      <c r="AP773">
        <v>4</v>
      </c>
      <c r="AR773">
        <v>40</v>
      </c>
    </row>
    <row r="774" spans="1:44" x14ac:dyDescent="0.25">
      <c r="A774" t="s">
        <v>8219</v>
      </c>
      <c r="B774">
        <v>40</v>
      </c>
      <c r="D774" t="s">
        <v>8221</v>
      </c>
      <c r="E774">
        <v>4</v>
      </c>
      <c r="AJ774">
        <v>9</v>
      </c>
      <c r="AL774">
        <v>40</v>
      </c>
      <c r="AN774">
        <v>9</v>
      </c>
      <c r="AP774">
        <v>4</v>
      </c>
      <c r="AR774">
        <v>40</v>
      </c>
    </row>
    <row r="775" spans="1:44" x14ac:dyDescent="0.25">
      <c r="A775" t="s">
        <v>8219</v>
      </c>
      <c r="B775">
        <v>40</v>
      </c>
      <c r="D775" t="s">
        <v>8221</v>
      </c>
      <c r="E775">
        <v>4</v>
      </c>
      <c r="AJ775">
        <v>9</v>
      </c>
      <c r="AL775">
        <v>40</v>
      </c>
      <c r="AN775">
        <v>9</v>
      </c>
      <c r="AP775">
        <v>4</v>
      </c>
      <c r="AR775">
        <v>40</v>
      </c>
    </row>
    <row r="776" spans="1:44" x14ac:dyDescent="0.25">
      <c r="A776" t="s">
        <v>8219</v>
      </c>
      <c r="B776">
        <v>40</v>
      </c>
      <c r="D776" t="s">
        <v>8221</v>
      </c>
      <c r="E776">
        <v>4</v>
      </c>
      <c r="AJ776">
        <v>9</v>
      </c>
      <c r="AL776">
        <v>40</v>
      </c>
      <c r="AN776">
        <v>9</v>
      </c>
      <c r="AP776">
        <v>4</v>
      </c>
      <c r="AR776">
        <v>40</v>
      </c>
    </row>
    <row r="777" spans="1:44" x14ac:dyDescent="0.25">
      <c r="A777" t="s">
        <v>8219</v>
      </c>
      <c r="B777">
        <v>41</v>
      </c>
      <c r="D777" t="s">
        <v>8221</v>
      </c>
      <c r="E777">
        <v>4</v>
      </c>
      <c r="AJ777">
        <v>9</v>
      </c>
      <c r="AL777">
        <v>41</v>
      </c>
      <c r="AN777">
        <v>9</v>
      </c>
      <c r="AP777">
        <v>4</v>
      </c>
      <c r="AR777">
        <v>41</v>
      </c>
    </row>
    <row r="778" spans="1:44" x14ac:dyDescent="0.25">
      <c r="A778" t="s">
        <v>8219</v>
      </c>
      <c r="B778">
        <v>41</v>
      </c>
      <c r="D778" t="s">
        <v>8221</v>
      </c>
      <c r="E778">
        <v>4</v>
      </c>
      <c r="AJ778">
        <v>9</v>
      </c>
      <c r="AL778">
        <v>41</v>
      </c>
      <c r="AN778">
        <v>9</v>
      </c>
      <c r="AP778">
        <v>4</v>
      </c>
      <c r="AR778">
        <v>41</v>
      </c>
    </row>
    <row r="779" spans="1:44" x14ac:dyDescent="0.25">
      <c r="A779" t="s">
        <v>8219</v>
      </c>
      <c r="B779">
        <v>41</v>
      </c>
      <c r="D779" t="s">
        <v>8221</v>
      </c>
      <c r="E779">
        <v>4</v>
      </c>
      <c r="AJ779">
        <v>9</v>
      </c>
      <c r="AL779">
        <v>41</v>
      </c>
      <c r="AN779">
        <v>9</v>
      </c>
      <c r="AP779">
        <v>4</v>
      </c>
      <c r="AR779">
        <v>41</v>
      </c>
    </row>
    <row r="780" spans="1:44" x14ac:dyDescent="0.25">
      <c r="A780" t="s">
        <v>8219</v>
      </c>
      <c r="B780">
        <v>41</v>
      </c>
      <c r="D780" t="s">
        <v>8221</v>
      </c>
      <c r="E780">
        <v>4</v>
      </c>
      <c r="AJ780">
        <v>9</v>
      </c>
      <c r="AL780">
        <v>41</v>
      </c>
      <c r="AN780">
        <v>9</v>
      </c>
      <c r="AP780">
        <v>4</v>
      </c>
      <c r="AR780">
        <v>41</v>
      </c>
    </row>
    <row r="781" spans="1:44" x14ac:dyDescent="0.25">
      <c r="A781" t="s">
        <v>8219</v>
      </c>
      <c r="B781">
        <v>41</v>
      </c>
      <c r="D781" t="s">
        <v>8221</v>
      </c>
      <c r="E781">
        <v>4</v>
      </c>
      <c r="AJ781">
        <v>9</v>
      </c>
      <c r="AL781">
        <v>41</v>
      </c>
      <c r="AN781">
        <v>9</v>
      </c>
      <c r="AP781">
        <v>4</v>
      </c>
      <c r="AR781">
        <v>41</v>
      </c>
    </row>
    <row r="782" spans="1:44" x14ac:dyDescent="0.25">
      <c r="A782" t="s">
        <v>8219</v>
      </c>
      <c r="B782">
        <v>41</v>
      </c>
      <c r="D782" t="s">
        <v>8221</v>
      </c>
      <c r="E782">
        <v>4</v>
      </c>
      <c r="AJ782">
        <v>9</v>
      </c>
      <c r="AL782">
        <v>41</v>
      </c>
      <c r="AN782">
        <v>9</v>
      </c>
      <c r="AP782">
        <v>4</v>
      </c>
      <c r="AR782">
        <v>41</v>
      </c>
    </row>
    <row r="783" spans="1:44" x14ac:dyDescent="0.25">
      <c r="A783" t="s">
        <v>8219</v>
      </c>
      <c r="B783">
        <v>41</v>
      </c>
      <c r="D783" t="s">
        <v>8221</v>
      </c>
      <c r="E783">
        <v>4</v>
      </c>
      <c r="AJ783">
        <v>9</v>
      </c>
      <c r="AL783">
        <v>41</v>
      </c>
      <c r="AN783">
        <v>9</v>
      </c>
      <c r="AP783">
        <v>4</v>
      </c>
      <c r="AR783">
        <v>41</v>
      </c>
    </row>
    <row r="784" spans="1:44" x14ac:dyDescent="0.25">
      <c r="A784" t="s">
        <v>8219</v>
      </c>
      <c r="B784">
        <v>41</v>
      </c>
      <c r="D784" t="s">
        <v>8221</v>
      </c>
      <c r="E784">
        <v>4</v>
      </c>
      <c r="AJ784">
        <v>9</v>
      </c>
      <c r="AL784">
        <v>41</v>
      </c>
      <c r="AN784">
        <v>9</v>
      </c>
      <c r="AP784">
        <v>4</v>
      </c>
      <c r="AR784">
        <v>41</v>
      </c>
    </row>
    <row r="785" spans="1:44" x14ac:dyDescent="0.25">
      <c r="A785" t="s">
        <v>8219</v>
      </c>
      <c r="B785">
        <v>41</v>
      </c>
      <c r="D785" t="s">
        <v>8221</v>
      </c>
      <c r="E785">
        <v>4</v>
      </c>
      <c r="AJ785">
        <v>9</v>
      </c>
      <c r="AL785">
        <v>41</v>
      </c>
      <c r="AN785">
        <v>9</v>
      </c>
      <c r="AP785">
        <v>4</v>
      </c>
      <c r="AR785">
        <v>41</v>
      </c>
    </row>
    <row r="786" spans="1:44" x14ac:dyDescent="0.25">
      <c r="A786" t="s">
        <v>8219</v>
      </c>
      <c r="B786">
        <v>41</v>
      </c>
      <c r="D786" t="s">
        <v>8221</v>
      </c>
      <c r="E786">
        <v>4</v>
      </c>
      <c r="AJ786">
        <v>9</v>
      </c>
      <c r="AL786">
        <v>41</v>
      </c>
      <c r="AN786">
        <v>9</v>
      </c>
      <c r="AP786">
        <v>4</v>
      </c>
      <c r="AR786">
        <v>41</v>
      </c>
    </row>
    <row r="787" spans="1:44" x14ac:dyDescent="0.25">
      <c r="A787" t="s">
        <v>8219</v>
      </c>
      <c r="B787">
        <v>41</v>
      </c>
      <c r="D787" t="s">
        <v>8221</v>
      </c>
      <c r="E787">
        <v>4</v>
      </c>
      <c r="AJ787">
        <v>9</v>
      </c>
      <c r="AL787">
        <v>41</v>
      </c>
      <c r="AN787">
        <v>9</v>
      </c>
      <c r="AP787">
        <v>4</v>
      </c>
      <c r="AR787">
        <v>41</v>
      </c>
    </row>
    <row r="788" spans="1:44" x14ac:dyDescent="0.25">
      <c r="A788" t="s">
        <v>8219</v>
      </c>
      <c r="B788">
        <v>41</v>
      </c>
      <c r="D788" t="s">
        <v>8221</v>
      </c>
      <c r="E788">
        <v>4</v>
      </c>
      <c r="AJ788">
        <v>9</v>
      </c>
      <c r="AL788">
        <v>41</v>
      </c>
      <c r="AN788">
        <v>9</v>
      </c>
      <c r="AP788">
        <v>4</v>
      </c>
      <c r="AR788">
        <v>41</v>
      </c>
    </row>
    <row r="789" spans="1:44" x14ac:dyDescent="0.25">
      <c r="A789" t="s">
        <v>8219</v>
      </c>
      <c r="B789">
        <v>41</v>
      </c>
      <c r="D789" t="s">
        <v>8221</v>
      </c>
      <c r="E789">
        <v>4</v>
      </c>
      <c r="AJ789">
        <v>9</v>
      </c>
      <c r="AL789">
        <v>41</v>
      </c>
      <c r="AN789">
        <v>9</v>
      </c>
      <c r="AP789">
        <v>4</v>
      </c>
      <c r="AR789">
        <v>41</v>
      </c>
    </row>
    <row r="790" spans="1:44" x14ac:dyDescent="0.25">
      <c r="A790" t="s">
        <v>8219</v>
      </c>
      <c r="B790">
        <v>41</v>
      </c>
      <c r="D790" t="s">
        <v>8221</v>
      </c>
      <c r="E790">
        <v>4</v>
      </c>
      <c r="AJ790">
        <v>9</v>
      </c>
      <c r="AL790">
        <v>41</v>
      </c>
      <c r="AN790">
        <v>9</v>
      </c>
      <c r="AP790">
        <v>4</v>
      </c>
      <c r="AR790">
        <v>41</v>
      </c>
    </row>
    <row r="791" spans="1:44" x14ac:dyDescent="0.25">
      <c r="A791" t="s">
        <v>8219</v>
      </c>
      <c r="B791">
        <v>41</v>
      </c>
      <c r="D791" t="s">
        <v>8221</v>
      </c>
      <c r="E791">
        <v>4</v>
      </c>
      <c r="AJ791">
        <v>9</v>
      </c>
      <c r="AL791">
        <v>41</v>
      </c>
      <c r="AN791">
        <v>9</v>
      </c>
      <c r="AP791">
        <v>4</v>
      </c>
      <c r="AR791">
        <v>41</v>
      </c>
    </row>
    <row r="792" spans="1:44" x14ac:dyDescent="0.25">
      <c r="A792" t="s">
        <v>8219</v>
      </c>
      <c r="B792">
        <v>41</v>
      </c>
      <c r="D792" t="s">
        <v>8221</v>
      </c>
      <c r="E792">
        <v>4</v>
      </c>
      <c r="AJ792">
        <v>9</v>
      </c>
      <c r="AL792">
        <v>41</v>
      </c>
      <c r="AN792">
        <v>9</v>
      </c>
      <c r="AP792">
        <v>4</v>
      </c>
      <c r="AR792">
        <v>41</v>
      </c>
    </row>
    <row r="793" spans="1:44" x14ac:dyDescent="0.25">
      <c r="A793" t="s">
        <v>8219</v>
      </c>
      <c r="B793">
        <v>41</v>
      </c>
      <c r="D793" t="s">
        <v>8221</v>
      </c>
      <c r="E793">
        <v>4</v>
      </c>
      <c r="AJ793">
        <v>9</v>
      </c>
      <c r="AL793">
        <v>41</v>
      </c>
      <c r="AN793">
        <v>9</v>
      </c>
      <c r="AP793">
        <v>4</v>
      </c>
      <c r="AR793">
        <v>41</v>
      </c>
    </row>
    <row r="794" spans="1:44" x14ac:dyDescent="0.25">
      <c r="A794" t="s">
        <v>8219</v>
      </c>
      <c r="B794">
        <v>41</v>
      </c>
      <c r="D794" t="s">
        <v>8221</v>
      </c>
      <c r="E794">
        <v>4</v>
      </c>
      <c r="AJ794">
        <v>9</v>
      </c>
      <c r="AL794">
        <v>41</v>
      </c>
      <c r="AN794">
        <v>9</v>
      </c>
      <c r="AP794">
        <v>4</v>
      </c>
      <c r="AR794">
        <v>41</v>
      </c>
    </row>
    <row r="795" spans="1:44" x14ac:dyDescent="0.25">
      <c r="A795" t="s">
        <v>8219</v>
      </c>
      <c r="B795">
        <v>41</v>
      </c>
      <c r="D795" t="s">
        <v>8221</v>
      </c>
      <c r="E795">
        <v>4</v>
      </c>
      <c r="AJ795">
        <v>9</v>
      </c>
      <c r="AL795">
        <v>41</v>
      </c>
      <c r="AN795">
        <v>9</v>
      </c>
      <c r="AP795">
        <v>4</v>
      </c>
      <c r="AR795">
        <v>41</v>
      </c>
    </row>
    <row r="796" spans="1:44" x14ac:dyDescent="0.25">
      <c r="A796" t="s">
        <v>8219</v>
      </c>
      <c r="B796">
        <v>42</v>
      </c>
      <c r="D796" t="s">
        <v>8221</v>
      </c>
      <c r="E796">
        <v>4</v>
      </c>
      <c r="AJ796">
        <v>10</v>
      </c>
      <c r="AL796">
        <v>42</v>
      </c>
      <c r="AN796">
        <v>10</v>
      </c>
      <c r="AP796">
        <v>4</v>
      </c>
      <c r="AR796">
        <v>42</v>
      </c>
    </row>
    <row r="797" spans="1:44" x14ac:dyDescent="0.25">
      <c r="A797" t="s">
        <v>8219</v>
      </c>
      <c r="B797">
        <v>42</v>
      </c>
      <c r="D797" t="s">
        <v>8221</v>
      </c>
      <c r="E797">
        <v>4</v>
      </c>
      <c r="AJ797">
        <v>10</v>
      </c>
      <c r="AL797">
        <v>42</v>
      </c>
      <c r="AN797">
        <v>10</v>
      </c>
      <c r="AP797">
        <v>4</v>
      </c>
      <c r="AR797">
        <v>42</v>
      </c>
    </row>
    <row r="798" spans="1:44" x14ac:dyDescent="0.25">
      <c r="A798" t="s">
        <v>8219</v>
      </c>
      <c r="B798">
        <v>42</v>
      </c>
      <c r="D798" t="s">
        <v>8221</v>
      </c>
      <c r="E798">
        <v>4</v>
      </c>
      <c r="AJ798">
        <v>10</v>
      </c>
      <c r="AL798">
        <v>42</v>
      </c>
      <c r="AN798">
        <v>10</v>
      </c>
      <c r="AP798">
        <v>4</v>
      </c>
      <c r="AR798">
        <v>42</v>
      </c>
    </row>
    <row r="799" spans="1:44" x14ac:dyDescent="0.25">
      <c r="A799" t="s">
        <v>8219</v>
      </c>
      <c r="B799">
        <v>42</v>
      </c>
      <c r="D799" t="s">
        <v>8221</v>
      </c>
      <c r="E799">
        <v>4</v>
      </c>
      <c r="AJ799">
        <v>10</v>
      </c>
      <c r="AL799">
        <v>42</v>
      </c>
      <c r="AN799">
        <v>10</v>
      </c>
      <c r="AP799">
        <v>4</v>
      </c>
      <c r="AR799">
        <v>42</v>
      </c>
    </row>
    <row r="800" spans="1:44" x14ac:dyDescent="0.25">
      <c r="A800" t="s">
        <v>8219</v>
      </c>
      <c r="B800">
        <v>42</v>
      </c>
      <c r="D800" t="s">
        <v>8221</v>
      </c>
      <c r="E800">
        <v>4</v>
      </c>
      <c r="AJ800">
        <v>10</v>
      </c>
      <c r="AL800">
        <v>42</v>
      </c>
      <c r="AN800">
        <v>10</v>
      </c>
      <c r="AP800">
        <v>4</v>
      </c>
      <c r="AR800">
        <v>42</v>
      </c>
    </row>
    <row r="801" spans="1:44" x14ac:dyDescent="0.25">
      <c r="A801" t="s">
        <v>8219</v>
      </c>
      <c r="B801">
        <v>42</v>
      </c>
      <c r="D801" t="s">
        <v>8221</v>
      </c>
      <c r="E801">
        <v>4</v>
      </c>
      <c r="AJ801">
        <v>10</v>
      </c>
      <c r="AL801">
        <v>42</v>
      </c>
      <c r="AN801">
        <v>10</v>
      </c>
      <c r="AP801">
        <v>4</v>
      </c>
      <c r="AR801">
        <v>42</v>
      </c>
    </row>
    <row r="802" spans="1:44" x14ac:dyDescent="0.25">
      <c r="A802" t="s">
        <v>8219</v>
      </c>
      <c r="B802">
        <v>42</v>
      </c>
      <c r="D802" t="s">
        <v>8221</v>
      </c>
      <c r="E802">
        <v>4</v>
      </c>
      <c r="AJ802">
        <v>10</v>
      </c>
      <c r="AL802">
        <v>42</v>
      </c>
      <c r="AN802">
        <v>10</v>
      </c>
      <c r="AP802">
        <v>4</v>
      </c>
      <c r="AR802">
        <v>42</v>
      </c>
    </row>
    <row r="803" spans="1:44" x14ac:dyDescent="0.25">
      <c r="A803" t="s">
        <v>8219</v>
      </c>
      <c r="B803">
        <v>42</v>
      </c>
      <c r="D803" t="s">
        <v>8221</v>
      </c>
      <c r="E803">
        <v>4</v>
      </c>
      <c r="AJ803">
        <v>10</v>
      </c>
      <c r="AL803">
        <v>42</v>
      </c>
      <c r="AN803">
        <v>10</v>
      </c>
      <c r="AP803">
        <v>4</v>
      </c>
      <c r="AR803">
        <v>42</v>
      </c>
    </row>
    <row r="804" spans="1:44" x14ac:dyDescent="0.25">
      <c r="A804" t="s">
        <v>8219</v>
      </c>
      <c r="B804">
        <v>42</v>
      </c>
      <c r="D804" t="s">
        <v>8221</v>
      </c>
      <c r="E804">
        <v>4</v>
      </c>
      <c r="AJ804">
        <v>10</v>
      </c>
      <c r="AL804">
        <v>42</v>
      </c>
      <c r="AN804">
        <v>10</v>
      </c>
      <c r="AP804">
        <v>4</v>
      </c>
      <c r="AR804">
        <v>42</v>
      </c>
    </row>
    <row r="805" spans="1:44" x14ac:dyDescent="0.25">
      <c r="A805" t="s">
        <v>8219</v>
      </c>
      <c r="B805">
        <v>42</v>
      </c>
      <c r="D805" t="s">
        <v>8221</v>
      </c>
      <c r="E805">
        <v>4</v>
      </c>
      <c r="AJ805">
        <v>10</v>
      </c>
      <c r="AL805">
        <v>42</v>
      </c>
      <c r="AN805">
        <v>10</v>
      </c>
      <c r="AP805">
        <v>4</v>
      </c>
      <c r="AR805">
        <v>42</v>
      </c>
    </row>
    <row r="806" spans="1:44" x14ac:dyDescent="0.25">
      <c r="A806" t="s">
        <v>8219</v>
      </c>
      <c r="B806">
        <v>42</v>
      </c>
      <c r="D806" t="s">
        <v>8221</v>
      </c>
      <c r="E806">
        <v>4</v>
      </c>
      <c r="AJ806">
        <v>10</v>
      </c>
      <c r="AL806">
        <v>42</v>
      </c>
      <c r="AN806">
        <v>10</v>
      </c>
      <c r="AP806">
        <v>4</v>
      </c>
      <c r="AR806">
        <v>42</v>
      </c>
    </row>
    <row r="807" spans="1:44" x14ac:dyDescent="0.25">
      <c r="A807" t="s">
        <v>8219</v>
      </c>
      <c r="B807">
        <v>42</v>
      </c>
      <c r="D807" t="s">
        <v>8221</v>
      </c>
      <c r="E807">
        <v>4</v>
      </c>
      <c r="AJ807">
        <v>10</v>
      </c>
      <c r="AL807">
        <v>42</v>
      </c>
      <c r="AN807">
        <v>10</v>
      </c>
      <c r="AP807">
        <v>4</v>
      </c>
      <c r="AR807">
        <v>42</v>
      </c>
    </row>
    <row r="808" spans="1:44" x14ac:dyDescent="0.25">
      <c r="A808" t="s">
        <v>8219</v>
      </c>
      <c r="B808">
        <v>42</v>
      </c>
      <c r="D808" t="s">
        <v>8221</v>
      </c>
      <c r="E808">
        <v>4</v>
      </c>
      <c r="AJ808">
        <v>10</v>
      </c>
      <c r="AL808">
        <v>42</v>
      </c>
      <c r="AN808">
        <v>10</v>
      </c>
      <c r="AP808">
        <v>4</v>
      </c>
      <c r="AR808">
        <v>42</v>
      </c>
    </row>
    <row r="809" spans="1:44" x14ac:dyDescent="0.25">
      <c r="A809" t="s">
        <v>8219</v>
      </c>
      <c r="B809">
        <v>42</v>
      </c>
      <c r="D809" t="s">
        <v>8221</v>
      </c>
      <c r="E809">
        <v>4</v>
      </c>
      <c r="AJ809">
        <v>10</v>
      </c>
      <c r="AL809">
        <v>42</v>
      </c>
      <c r="AN809">
        <v>10</v>
      </c>
      <c r="AP809">
        <v>4</v>
      </c>
      <c r="AR809">
        <v>42</v>
      </c>
    </row>
    <row r="810" spans="1:44" x14ac:dyDescent="0.25">
      <c r="A810" t="s">
        <v>8219</v>
      </c>
      <c r="B810">
        <v>43</v>
      </c>
      <c r="D810" t="s">
        <v>8221</v>
      </c>
      <c r="E810">
        <v>4</v>
      </c>
      <c r="AJ810">
        <v>10</v>
      </c>
      <c r="AL810">
        <v>43</v>
      </c>
      <c r="AN810">
        <v>10</v>
      </c>
      <c r="AP810">
        <v>4</v>
      </c>
      <c r="AR810">
        <v>43</v>
      </c>
    </row>
    <row r="811" spans="1:44" x14ac:dyDescent="0.25">
      <c r="A811" t="s">
        <v>8219</v>
      </c>
      <c r="B811">
        <v>43</v>
      </c>
      <c r="D811" t="s">
        <v>8221</v>
      </c>
      <c r="E811">
        <v>4</v>
      </c>
      <c r="AJ811">
        <v>10</v>
      </c>
      <c r="AL811">
        <v>43</v>
      </c>
      <c r="AN811">
        <v>10</v>
      </c>
      <c r="AP811">
        <v>4</v>
      </c>
      <c r="AR811">
        <v>43</v>
      </c>
    </row>
    <row r="812" spans="1:44" x14ac:dyDescent="0.25">
      <c r="A812" t="s">
        <v>8219</v>
      </c>
      <c r="B812">
        <v>43</v>
      </c>
      <c r="D812" t="s">
        <v>8221</v>
      </c>
      <c r="E812">
        <v>4</v>
      </c>
      <c r="AJ812">
        <v>10</v>
      </c>
      <c r="AL812">
        <v>43</v>
      </c>
      <c r="AN812">
        <v>10</v>
      </c>
      <c r="AP812">
        <v>4</v>
      </c>
      <c r="AR812">
        <v>43</v>
      </c>
    </row>
    <row r="813" spans="1:44" x14ac:dyDescent="0.25">
      <c r="A813" t="s">
        <v>8219</v>
      </c>
      <c r="B813">
        <v>43</v>
      </c>
      <c r="D813" t="s">
        <v>8221</v>
      </c>
      <c r="E813">
        <v>4</v>
      </c>
      <c r="AJ813">
        <v>10</v>
      </c>
      <c r="AL813">
        <v>43</v>
      </c>
      <c r="AN813">
        <v>10</v>
      </c>
      <c r="AP813">
        <v>4</v>
      </c>
      <c r="AR813">
        <v>43</v>
      </c>
    </row>
    <row r="814" spans="1:44" x14ac:dyDescent="0.25">
      <c r="A814" t="s">
        <v>8219</v>
      </c>
      <c r="B814">
        <v>43</v>
      </c>
      <c r="D814" t="s">
        <v>8221</v>
      </c>
      <c r="E814">
        <v>4</v>
      </c>
      <c r="AJ814">
        <v>10</v>
      </c>
      <c r="AL814">
        <v>43</v>
      </c>
      <c r="AN814">
        <v>10</v>
      </c>
      <c r="AP814">
        <v>4</v>
      </c>
      <c r="AR814">
        <v>43</v>
      </c>
    </row>
    <row r="815" spans="1:44" x14ac:dyDescent="0.25">
      <c r="A815" t="s">
        <v>8219</v>
      </c>
      <c r="B815">
        <v>43</v>
      </c>
      <c r="D815" t="s">
        <v>8221</v>
      </c>
      <c r="E815">
        <v>4</v>
      </c>
      <c r="AJ815">
        <v>10</v>
      </c>
      <c r="AL815">
        <v>43</v>
      </c>
      <c r="AN815">
        <v>10</v>
      </c>
      <c r="AP815">
        <v>4</v>
      </c>
      <c r="AR815">
        <v>43</v>
      </c>
    </row>
    <row r="816" spans="1:44" x14ac:dyDescent="0.25">
      <c r="A816" t="s">
        <v>8219</v>
      </c>
      <c r="B816">
        <v>43</v>
      </c>
      <c r="D816" t="s">
        <v>8221</v>
      </c>
      <c r="E816">
        <v>4</v>
      </c>
      <c r="AJ816">
        <v>10</v>
      </c>
      <c r="AL816">
        <v>43</v>
      </c>
      <c r="AN816">
        <v>10</v>
      </c>
      <c r="AP816">
        <v>4</v>
      </c>
      <c r="AR816">
        <v>43</v>
      </c>
    </row>
    <row r="817" spans="1:44" x14ac:dyDescent="0.25">
      <c r="A817" t="s">
        <v>8219</v>
      </c>
      <c r="B817">
        <v>43</v>
      </c>
      <c r="D817" t="s">
        <v>8221</v>
      </c>
      <c r="E817">
        <v>4</v>
      </c>
      <c r="AJ817">
        <v>10</v>
      </c>
      <c r="AL817">
        <v>43</v>
      </c>
      <c r="AN817">
        <v>10</v>
      </c>
      <c r="AP817">
        <v>4</v>
      </c>
      <c r="AR817">
        <v>43</v>
      </c>
    </row>
    <row r="818" spans="1:44" x14ac:dyDescent="0.25">
      <c r="A818" t="s">
        <v>8219</v>
      </c>
      <c r="B818">
        <v>43</v>
      </c>
      <c r="D818" t="s">
        <v>8221</v>
      </c>
      <c r="E818">
        <v>4</v>
      </c>
      <c r="AJ818">
        <v>10</v>
      </c>
      <c r="AL818">
        <v>43</v>
      </c>
      <c r="AN818">
        <v>10</v>
      </c>
      <c r="AP818">
        <v>4</v>
      </c>
      <c r="AR818">
        <v>43</v>
      </c>
    </row>
    <row r="819" spans="1:44" x14ac:dyDescent="0.25">
      <c r="A819" t="s">
        <v>8219</v>
      </c>
      <c r="B819">
        <v>43</v>
      </c>
      <c r="D819" t="s">
        <v>8221</v>
      </c>
      <c r="E819">
        <v>4</v>
      </c>
      <c r="AJ819">
        <v>10</v>
      </c>
      <c r="AL819">
        <v>43</v>
      </c>
      <c r="AN819">
        <v>10</v>
      </c>
      <c r="AP819">
        <v>4</v>
      </c>
      <c r="AR819">
        <v>43</v>
      </c>
    </row>
    <row r="820" spans="1:44" x14ac:dyDescent="0.25">
      <c r="A820" t="s">
        <v>8219</v>
      </c>
      <c r="B820">
        <v>43</v>
      </c>
      <c r="D820" t="s">
        <v>8221</v>
      </c>
      <c r="E820">
        <v>4</v>
      </c>
      <c r="AJ820">
        <v>10</v>
      </c>
      <c r="AL820">
        <v>43</v>
      </c>
      <c r="AN820">
        <v>10</v>
      </c>
      <c r="AP820">
        <v>4</v>
      </c>
      <c r="AR820">
        <v>43</v>
      </c>
    </row>
    <row r="821" spans="1:44" x14ac:dyDescent="0.25">
      <c r="A821" t="s">
        <v>8219</v>
      </c>
      <c r="B821">
        <v>43</v>
      </c>
      <c r="D821" t="s">
        <v>8221</v>
      </c>
      <c r="E821">
        <v>4</v>
      </c>
      <c r="AJ821">
        <v>10</v>
      </c>
      <c r="AL821">
        <v>43</v>
      </c>
      <c r="AN821">
        <v>10</v>
      </c>
      <c r="AP821">
        <v>4</v>
      </c>
      <c r="AR821">
        <v>43</v>
      </c>
    </row>
    <row r="822" spans="1:44" x14ac:dyDescent="0.25">
      <c r="A822" t="s">
        <v>8219</v>
      </c>
      <c r="B822">
        <v>43</v>
      </c>
      <c r="D822" t="s">
        <v>8221</v>
      </c>
      <c r="E822">
        <v>4</v>
      </c>
      <c r="AJ822">
        <v>10</v>
      </c>
      <c r="AL822">
        <v>43</v>
      </c>
      <c r="AN822">
        <v>10</v>
      </c>
      <c r="AP822">
        <v>4</v>
      </c>
      <c r="AR822">
        <v>43</v>
      </c>
    </row>
    <row r="823" spans="1:44" x14ac:dyDescent="0.25">
      <c r="A823" t="s">
        <v>8219</v>
      </c>
      <c r="B823">
        <v>44</v>
      </c>
      <c r="D823" t="s">
        <v>8221</v>
      </c>
      <c r="E823">
        <v>4</v>
      </c>
      <c r="AJ823">
        <v>11</v>
      </c>
      <c r="AL823">
        <v>44</v>
      </c>
      <c r="AN823">
        <v>11</v>
      </c>
      <c r="AP823">
        <v>4</v>
      </c>
      <c r="AR823">
        <v>44</v>
      </c>
    </row>
    <row r="824" spans="1:44" x14ac:dyDescent="0.25">
      <c r="A824" t="s">
        <v>8219</v>
      </c>
      <c r="B824">
        <v>44</v>
      </c>
      <c r="D824" t="s">
        <v>8221</v>
      </c>
      <c r="E824">
        <v>4</v>
      </c>
      <c r="AJ824">
        <v>11</v>
      </c>
      <c r="AL824">
        <v>44</v>
      </c>
      <c r="AN824">
        <v>11</v>
      </c>
      <c r="AP824">
        <v>4</v>
      </c>
      <c r="AR824">
        <v>44</v>
      </c>
    </row>
    <row r="825" spans="1:44" x14ac:dyDescent="0.25">
      <c r="A825" t="s">
        <v>8219</v>
      </c>
      <c r="B825">
        <v>44</v>
      </c>
      <c r="D825" t="s">
        <v>8221</v>
      </c>
      <c r="E825">
        <v>4</v>
      </c>
      <c r="AJ825">
        <v>11</v>
      </c>
      <c r="AL825">
        <v>44</v>
      </c>
      <c r="AN825">
        <v>11</v>
      </c>
      <c r="AP825">
        <v>4</v>
      </c>
      <c r="AR825">
        <v>44</v>
      </c>
    </row>
    <row r="826" spans="1:44" x14ac:dyDescent="0.25">
      <c r="A826" t="s">
        <v>8219</v>
      </c>
      <c r="B826">
        <v>44</v>
      </c>
      <c r="D826" t="s">
        <v>8221</v>
      </c>
      <c r="E826">
        <v>4</v>
      </c>
      <c r="AJ826">
        <v>11</v>
      </c>
      <c r="AL826">
        <v>44</v>
      </c>
      <c r="AN826">
        <v>11</v>
      </c>
      <c r="AP826">
        <v>4</v>
      </c>
      <c r="AR826">
        <v>44</v>
      </c>
    </row>
    <row r="827" spans="1:44" x14ac:dyDescent="0.25">
      <c r="A827" t="s">
        <v>8219</v>
      </c>
      <c r="B827">
        <v>44</v>
      </c>
      <c r="D827" t="s">
        <v>8221</v>
      </c>
      <c r="E827">
        <v>4</v>
      </c>
      <c r="AJ827">
        <v>11</v>
      </c>
      <c r="AL827">
        <v>44</v>
      </c>
      <c r="AN827">
        <v>11</v>
      </c>
      <c r="AP827">
        <v>4</v>
      </c>
      <c r="AR827">
        <v>44</v>
      </c>
    </row>
    <row r="828" spans="1:44" x14ac:dyDescent="0.25">
      <c r="A828" t="s">
        <v>8219</v>
      </c>
      <c r="B828">
        <v>44</v>
      </c>
      <c r="D828" t="s">
        <v>8221</v>
      </c>
      <c r="E828">
        <v>4</v>
      </c>
      <c r="AJ828">
        <v>11</v>
      </c>
      <c r="AL828">
        <v>44</v>
      </c>
      <c r="AN828">
        <v>11</v>
      </c>
      <c r="AP828">
        <v>4</v>
      </c>
      <c r="AR828">
        <v>44</v>
      </c>
    </row>
    <row r="829" spans="1:44" x14ac:dyDescent="0.25">
      <c r="A829" t="s">
        <v>8219</v>
      </c>
      <c r="B829">
        <v>44</v>
      </c>
      <c r="D829" t="s">
        <v>8221</v>
      </c>
      <c r="E829">
        <v>4</v>
      </c>
      <c r="AJ829">
        <v>11</v>
      </c>
      <c r="AL829">
        <v>44</v>
      </c>
      <c r="AN829">
        <v>11</v>
      </c>
      <c r="AP829">
        <v>4</v>
      </c>
      <c r="AR829">
        <v>44</v>
      </c>
    </row>
    <row r="830" spans="1:44" x14ac:dyDescent="0.25">
      <c r="A830" t="s">
        <v>8219</v>
      </c>
      <c r="B830">
        <v>44</v>
      </c>
      <c r="D830" t="s">
        <v>8221</v>
      </c>
      <c r="E830">
        <v>4</v>
      </c>
      <c r="AJ830">
        <v>11</v>
      </c>
      <c r="AL830">
        <v>44</v>
      </c>
      <c r="AN830">
        <v>11</v>
      </c>
      <c r="AP830">
        <v>4</v>
      </c>
      <c r="AR830">
        <v>44</v>
      </c>
    </row>
    <row r="831" spans="1:44" x14ac:dyDescent="0.25">
      <c r="A831" t="s">
        <v>8219</v>
      </c>
      <c r="B831">
        <v>44</v>
      </c>
      <c r="D831" t="s">
        <v>8221</v>
      </c>
      <c r="E831">
        <v>4</v>
      </c>
      <c r="AJ831">
        <v>11</v>
      </c>
      <c r="AL831">
        <v>44</v>
      </c>
      <c r="AN831">
        <v>11</v>
      </c>
      <c r="AP831">
        <v>4</v>
      </c>
      <c r="AR831">
        <v>44</v>
      </c>
    </row>
    <row r="832" spans="1:44" x14ac:dyDescent="0.25">
      <c r="A832" t="s">
        <v>8219</v>
      </c>
      <c r="B832">
        <v>44</v>
      </c>
      <c r="D832" t="s">
        <v>8221</v>
      </c>
      <c r="E832">
        <v>4</v>
      </c>
      <c r="AJ832">
        <v>11</v>
      </c>
      <c r="AL832">
        <v>44</v>
      </c>
      <c r="AN832">
        <v>11</v>
      </c>
      <c r="AP832">
        <v>4</v>
      </c>
      <c r="AR832">
        <v>44</v>
      </c>
    </row>
    <row r="833" spans="1:44" x14ac:dyDescent="0.25">
      <c r="A833" t="s">
        <v>8219</v>
      </c>
      <c r="B833">
        <v>44</v>
      </c>
      <c r="D833" t="s">
        <v>8221</v>
      </c>
      <c r="E833">
        <v>4</v>
      </c>
      <c r="AJ833">
        <v>11</v>
      </c>
      <c r="AL833">
        <v>44</v>
      </c>
      <c r="AN833">
        <v>11</v>
      </c>
      <c r="AP833">
        <v>4</v>
      </c>
      <c r="AR833">
        <v>44</v>
      </c>
    </row>
    <row r="834" spans="1:44" x14ac:dyDescent="0.25">
      <c r="A834" t="s">
        <v>8219</v>
      </c>
      <c r="B834">
        <v>44</v>
      </c>
      <c r="D834" t="s">
        <v>8221</v>
      </c>
      <c r="E834">
        <v>4</v>
      </c>
      <c r="AJ834">
        <v>11</v>
      </c>
      <c r="AL834">
        <v>44</v>
      </c>
      <c r="AN834">
        <v>11</v>
      </c>
      <c r="AP834">
        <v>4</v>
      </c>
      <c r="AR834">
        <v>44</v>
      </c>
    </row>
    <row r="835" spans="1:44" x14ac:dyDescent="0.25">
      <c r="A835" t="s">
        <v>8219</v>
      </c>
      <c r="B835">
        <v>44</v>
      </c>
      <c r="D835" t="s">
        <v>8221</v>
      </c>
      <c r="E835">
        <v>4</v>
      </c>
      <c r="AJ835">
        <v>11</v>
      </c>
      <c r="AL835">
        <v>44</v>
      </c>
      <c r="AN835">
        <v>11</v>
      </c>
      <c r="AP835">
        <v>4</v>
      </c>
      <c r="AR835">
        <v>44</v>
      </c>
    </row>
    <row r="836" spans="1:44" x14ac:dyDescent="0.25">
      <c r="A836" t="s">
        <v>8219</v>
      </c>
      <c r="B836">
        <v>44</v>
      </c>
      <c r="D836" t="s">
        <v>8221</v>
      </c>
      <c r="E836">
        <v>4</v>
      </c>
      <c r="AJ836">
        <v>11</v>
      </c>
      <c r="AL836">
        <v>44</v>
      </c>
      <c r="AN836">
        <v>11</v>
      </c>
      <c r="AP836">
        <v>4</v>
      </c>
      <c r="AR836">
        <v>44</v>
      </c>
    </row>
    <row r="837" spans="1:44" x14ac:dyDescent="0.25">
      <c r="A837" t="s">
        <v>8219</v>
      </c>
      <c r="B837">
        <v>44</v>
      </c>
      <c r="D837" t="s">
        <v>8221</v>
      </c>
      <c r="E837">
        <v>4</v>
      </c>
      <c r="AJ837">
        <v>11</v>
      </c>
      <c r="AL837">
        <v>44</v>
      </c>
      <c r="AN837">
        <v>11</v>
      </c>
      <c r="AP837">
        <v>4</v>
      </c>
      <c r="AR837">
        <v>44</v>
      </c>
    </row>
    <row r="838" spans="1:44" x14ac:dyDescent="0.25">
      <c r="A838" t="s">
        <v>8219</v>
      </c>
      <c r="B838">
        <v>45</v>
      </c>
      <c r="D838" t="s">
        <v>8221</v>
      </c>
      <c r="E838">
        <v>4</v>
      </c>
      <c r="AJ838">
        <v>11</v>
      </c>
      <c r="AL838">
        <v>45</v>
      </c>
      <c r="AN838">
        <v>11</v>
      </c>
      <c r="AP838">
        <v>4</v>
      </c>
      <c r="AR838">
        <v>45</v>
      </c>
    </row>
    <row r="839" spans="1:44" x14ac:dyDescent="0.25">
      <c r="A839" t="s">
        <v>8219</v>
      </c>
      <c r="B839">
        <v>45</v>
      </c>
      <c r="D839" t="s">
        <v>8221</v>
      </c>
      <c r="E839">
        <v>4</v>
      </c>
      <c r="AJ839">
        <v>11</v>
      </c>
      <c r="AL839">
        <v>45</v>
      </c>
      <c r="AN839">
        <v>11</v>
      </c>
      <c r="AP839">
        <v>4</v>
      </c>
      <c r="AR839">
        <v>45</v>
      </c>
    </row>
    <row r="840" spans="1:44" x14ac:dyDescent="0.25">
      <c r="A840" t="s">
        <v>8219</v>
      </c>
      <c r="B840">
        <v>45</v>
      </c>
      <c r="D840" t="s">
        <v>8221</v>
      </c>
      <c r="E840">
        <v>4</v>
      </c>
      <c r="AJ840">
        <v>11</v>
      </c>
      <c r="AL840">
        <v>45</v>
      </c>
      <c r="AN840">
        <v>11</v>
      </c>
      <c r="AP840">
        <v>4</v>
      </c>
      <c r="AR840">
        <v>45</v>
      </c>
    </row>
    <row r="841" spans="1:44" x14ac:dyDescent="0.25">
      <c r="A841" t="s">
        <v>8219</v>
      </c>
      <c r="B841">
        <v>45</v>
      </c>
      <c r="D841" t="s">
        <v>8221</v>
      </c>
      <c r="E841">
        <v>4</v>
      </c>
      <c r="AJ841">
        <v>11</v>
      </c>
      <c r="AL841">
        <v>45</v>
      </c>
      <c r="AN841">
        <v>11</v>
      </c>
      <c r="AP841">
        <v>4</v>
      </c>
      <c r="AR841">
        <v>45</v>
      </c>
    </row>
    <row r="842" spans="1:44" x14ac:dyDescent="0.25">
      <c r="A842" t="s">
        <v>8219</v>
      </c>
      <c r="B842">
        <v>45</v>
      </c>
      <c r="D842" t="s">
        <v>8221</v>
      </c>
      <c r="E842">
        <v>4</v>
      </c>
      <c r="AJ842">
        <v>11</v>
      </c>
      <c r="AL842">
        <v>45</v>
      </c>
      <c r="AN842">
        <v>11</v>
      </c>
      <c r="AP842">
        <v>4</v>
      </c>
      <c r="AR842">
        <v>45</v>
      </c>
    </row>
    <row r="843" spans="1:44" x14ac:dyDescent="0.25">
      <c r="A843" t="s">
        <v>8219</v>
      </c>
      <c r="B843">
        <v>45</v>
      </c>
      <c r="D843" t="s">
        <v>8221</v>
      </c>
      <c r="E843">
        <v>4</v>
      </c>
      <c r="AJ843">
        <v>12</v>
      </c>
      <c r="AL843">
        <v>45</v>
      </c>
      <c r="AN843">
        <v>12</v>
      </c>
      <c r="AP843">
        <v>4</v>
      </c>
      <c r="AR843">
        <v>45</v>
      </c>
    </row>
    <row r="844" spans="1:44" x14ac:dyDescent="0.25">
      <c r="A844" t="s">
        <v>8219</v>
      </c>
      <c r="B844">
        <v>45</v>
      </c>
      <c r="D844" t="s">
        <v>8221</v>
      </c>
      <c r="E844">
        <v>4</v>
      </c>
      <c r="AJ844">
        <v>12</v>
      </c>
      <c r="AL844">
        <v>45</v>
      </c>
      <c r="AN844">
        <v>12</v>
      </c>
      <c r="AP844">
        <v>4</v>
      </c>
      <c r="AR844">
        <v>45</v>
      </c>
    </row>
    <row r="845" spans="1:44" x14ac:dyDescent="0.25">
      <c r="A845" t="s">
        <v>8219</v>
      </c>
      <c r="B845">
        <v>45</v>
      </c>
      <c r="D845" t="s">
        <v>8221</v>
      </c>
      <c r="E845">
        <v>4</v>
      </c>
      <c r="AJ845">
        <v>12</v>
      </c>
      <c r="AL845">
        <v>45</v>
      </c>
      <c r="AN845">
        <v>12</v>
      </c>
      <c r="AP845">
        <v>4</v>
      </c>
      <c r="AR845">
        <v>45</v>
      </c>
    </row>
    <row r="846" spans="1:44" x14ac:dyDescent="0.25">
      <c r="A846" t="s">
        <v>8219</v>
      </c>
      <c r="B846">
        <v>45</v>
      </c>
      <c r="D846" t="s">
        <v>8221</v>
      </c>
      <c r="E846">
        <v>4</v>
      </c>
      <c r="AJ846">
        <v>12</v>
      </c>
      <c r="AL846">
        <v>45</v>
      </c>
      <c r="AN846">
        <v>12</v>
      </c>
      <c r="AP846">
        <v>4</v>
      </c>
      <c r="AR846">
        <v>45</v>
      </c>
    </row>
    <row r="847" spans="1:44" x14ac:dyDescent="0.25">
      <c r="A847" t="s">
        <v>8219</v>
      </c>
      <c r="B847">
        <v>45</v>
      </c>
      <c r="D847" t="s">
        <v>8221</v>
      </c>
      <c r="E847">
        <v>4</v>
      </c>
      <c r="AJ847">
        <v>12</v>
      </c>
      <c r="AL847">
        <v>45</v>
      </c>
      <c r="AN847">
        <v>12</v>
      </c>
      <c r="AP847">
        <v>4</v>
      </c>
      <c r="AR847">
        <v>45</v>
      </c>
    </row>
    <row r="848" spans="1:44" x14ac:dyDescent="0.25">
      <c r="A848" t="s">
        <v>8219</v>
      </c>
      <c r="B848">
        <v>45</v>
      </c>
      <c r="D848" t="s">
        <v>8221</v>
      </c>
      <c r="E848">
        <v>4</v>
      </c>
      <c r="AJ848">
        <v>12</v>
      </c>
      <c r="AL848">
        <v>45</v>
      </c>
      <c r="AN848">
        <v>12</v>
      </c>
      <c r="AP848">
        <v>4</v>
      </c>
      <c r="AR848">
        <v>45</v>
      </c>
    </row>
    <row r="849" spans="1:44" x14ac:dyDescent="0.25">
      <c r="A849" t="s">
        <v>8219</v>
      </c>
      <c r="B849">
        <v>45</v>
      </c>
      <c r="D849" t="s">
        <v>8221</v>
      </c>
      <c r="E849">
        <v>4</v>
      </c>
      <c r="AJ849">
        <v>12</v>
      </c>
      <c r="AL849">
        <v>45</v>
      </c>
      <c r="AN849">
        <v>12</v>
      </c>
      <c r="AP849">
        <v>4</v>
      </c>
      <c r="AR849">
        <v>45</v>
      </c>
    </row>
    <row r="850" spans="1:44" x14ac:dyDescent="0.25">
      <c r="A850" t="s">
        <v>8219</v>
      </c>
      <c r="B850">
        <v>45</v>
      </c>
      <c r="D850" t="s">
        <v>8221</v>
      </c>
      <c r="E850">
        <v>4</v>
      </c>
      <c r="AJ850">
        <v>12</v>
      </c>
      <c r="AL850">
        <v>45</v>
      </c>
      <c r="AN850">
        <v>12</v>
      </c>
      <c r="AP850">
        <v>4</v>
      </c>
      <c r="AR850">
        <v>45</v>
      </c>
    </row>
    <row r="851" spans="1:44" x14ac:dyDescent="0.25">
      <c r="A851" t="s">
        <v>8219</v>
      </c>
      <c r="B851">
        <v>45</v>
      </c>
      <c r="D851" t="s">
        <v>8221</v>
      </c>
      <c r="E851">
        <v>5</v>
      </c>
      <c r="AJ851">
        <v>12</v>
      </c>
      <c r="AL851">
        <v>45</v>
      </c>
      <c r="AN851">
        <v>12</v>
      </c>
      <c r="AP851">
        <v>5</v>
      </c>
      <c r="AR851">
        <v>45</v>
      </c>
    </row>
    <row r="852" spans="1:44" x14ac:dyDescent="0.25">
      <c r="A852" t="s">
        <v>8219</v>
      </c>
      <c r="B852">
        <v>45</v>
      </c>
      <c r="D852" t="s">
        <v>8221</v>
      </c>
      <c r="E852">
        <v>5</v>
      </c>
      <c r="AJ852">
        <v>12</v>
      </c>
      <c r="AL852">
        <v>45</v>
      </c>
      <c r="AN852">
        <v>12</v>
      </c>
      <c r="AP852">
        <v>5</v>
      </c>
      <c r="AR852">
        <v>45</v>
      </c>
    </row>
    <row r="853" spans="1:44" x14ac:dyDescent="0.25">
      <c r="A853" t="s">
        <v>8219</v>
      </c>
      <c r="B853">
        <v>46</v>
      </c>
      <c r="D853" t="s">
        <v>8221</v>
      </c>
      <c r="E853">
        <v>5</v>
      </c>
      <c r="AJ853">
        <v>12</v>
      </c>
      <c r="AL853">
        <v>46</v>
      </c>
      <c r="AN853">
        <v>12</v>
      </c>
      <c r="AP853">
        <v>5</v>
      </c>
      <c r="AR853">
        <v>46</v>
      </c>
    </row>
    <row r="854" spans="1:44" x14ac:dyDescent="0.25">
      <c r="A854" t="s">
        <v>8219</v>
      </c>
      <c r="B854">
        <v>46</v>
      </c>
      <c r="D854" t="s">
        <v>8221</v>
      </c>
      <c r="E854">
        <v>5</v>
      </c>
      <c r="AJ854">
        <v>12</v>
      </c>
      <c r="AL854">
        <v>46</v>
      </c>
      <c r="AN854">
        <v>12</v>
      </c>
      <c r="AP854">
        <v>5</v>
      </c>
      <c r="AR854">
        <v>46</v>
      </c>
    </row>
    <row r="855" spans="1:44" x14ac:dyDescent="0.25">
      <c r="A855" t="s">
        <v>8219</v>
      </c>
      <c r="B855">
        <v>46</v>
      </c>
      <c r="D855" t="s">
        <v>8221</v>
      </c>
      <c r="E855">
        <v>5</v>
      </c>
      <c r="AJ855">
        <v>12</v>
      </c>
      <c r="AL855">
        <v>46</v>
      </c>
      <c r="AN855">
        <v>12</v>
      </c>
      <c r="AP855">
        <v>5</v>
      </c>
      <c r="AR855">
        <v>46</v>
      </c>
    </row>
    <row r="856" spans="1:44" x14ac:dyDescent="0.25">
      <c r="A856" t="s">
        <v>8219</v>
      </c>
      <c r="B856">
        <v>46</v>
      </c>
      <c r="D856" t="s">
        <v>8221</v>
      </c>
      <c r="E856">
        <v>5</v>
      </c>
      <c r="AJ856">
        <v>12</v>
      </c>
      <c r="AL856">
        <v>46</v>
      </c>
      <c r="AN856">
        <v>12</v>
      </c>
      <c r="AP856">
        <v>5</v>
      </c>
      <c r="AR856">
        <v>46</v>
      </c>
    </row>
    <row r="857" spans="1:44" x14ac:dyDescent="0.25">
      <c r="A857" t="s">
        <v>8219</v>
      </c>
      <c r="B857">
        <v>46</v>
      </c>
      <c r="D857" t="s">
        <v>8221</v>
      </c>
      <c r="E857">
        <v>5</v>
      </c>
      <c r="AJ857">
        <v>12</v>
      </c>
      <c r="AL857">
        <v>46</v>
      </c>
      <c r="AN857">
        <v>12</v>
      </c>
      <c r="AP857">
        <v>5</v>
      </c>
      <c r="AR857">
        <v>46</v>
      </c>
    </row>
    <row r="858" spans="1:44" x14ac:dyDescent="0.25">
      <c r="A858" t="s">
        <v>8219</v>
      </c>
      <c r="B858">
        <v>46</v>
      </c>
      <c r="D858" t="s">
        <v>8221</v>
      </c>
      <c r="E858">
        <v>5</v>
      </c>
      <c r="AJ858">
        <v>12</v>
      </c>
      <c r="AL858">
        <v>46</v>
      </c>
      <c r="AN858">
        <v>12</v>
      </c>
      <c r="AP858">
        <v>5</v>
      </c>
      <c r="AR858">
        <v>46</v>
      </c>
    </row>
    <row r="859" spans="1:44" x14ac:dyDescent="0.25">
      <c r="A859" t="s">
        <v>8219</v>
      </c>
      <c r="B859">
        <v>46</v>
      </c>
      <c r="D859" t="s">
        <v>8221</v>
      </c>
      <c r="E859">
        <v>5</v>
      </c>
      <c r="AJ859">
        <v>12</v>
      </c>
      <c r="AL859">
        <v>46</v>
      </c>
      <c r="AN859">
        <v>12</v>
      </c>
      <c r="AP859">
        <v>5</v>
      </c>
      <c r="AR859">
        <v>46</v>
      </c>
    </row>
    <row r="860" spans="1:44" x14ac:dyDescent="0.25">
      <c r="A860" t="s">
        <v>8219</v>
      </c>
      <c r="B860">
        <v>46</v>
      </c>
      <c r="D860" t="s">
        <v>8221</v>
      </c>
      <c r="E860">
        <v>5</v>
      </c>
      <c r="AJ860">
        <v>12</v>
      </c>
      <c r="AL860">
        <v>46</v>
      </c>
      <c r="AN860">
        <v>12</v>
      </c>
      <c r="AP860">
        <v>5</v>
      </c>
      <c r="AR860">
        <v>46</v>
      </c>
    </row>
    <row r="861" spans="1:44" x14ac:dyDescent="0.25">
      <c r="A861" t="s">
        <v>8219</v>
      </c>
      <c r="B861">
        <v>46</v>
      </c>
      <c r="D861" t="s">
        <v>8221</v>
      </c>
      <c r="E861">
        <v>5</v>
      </c>
      <c r="AJ861">
        <v>12</v>
      </c>
      <c r="AL861">
        <v>46</v>
      </c>
      <c r="AN861">
        <v>12</v>
      </c>
      <c r="AP861">
        <v>5</v>
      </c>
      <c r="AR861">
        <v>46</v>
      </c>
    </row>
    <row r="862" spans="1:44" x14ac:dyDescent="0.25">
      <c r="A862" t="s">
        <v>8219</v>
      </c>
      <c r="B862">
        <v>46</v>
      </c>
      <c r="D862" t="s">
        <v>8221</v>
      </c>
      <c r="E862">
        <v>5</v>
      </c>
      <c r="AJ862">
        <v>12</v>
      </c>
      <c r="AL862">
        <v>46</v>
      </c>
      <c r="AN862">
        <v>12</v>
      </c>
      <c r="AP862">
        <v>5</v>
      </c>
      <c r="AR862">
        <v>46</v>
      </c>
    </row>
    <row r="863" spans="1:44" x14ac:dyDescent="0.25">
      <c r="A863" t="s">
        <v>8219</v>
      </c>
      <c r="B863">
        <v>46</v>
      </c>
      <c r="D863" t="s">
        <v>8221</v>
      </c>
      <c r="E863">
        <v>5</v>
      </c>
      <c r="AJ863">
        <v>12</v>
      </c>
      <c r="AL863">
        <v>46</v>
      </c>
      <c r="AN863">
        <v>12</v>
      </c>
      <c r="AP863">
        <v>5</v>
      </c>
      <c r="AR863">
        <v>46</v>
      </c>
    </row>
    <row r="864" spans="1:44" x14ac:dyDescent="0.25">
      <c r="A864" t="s">
        <v>8219</v>
      </c>
      <c r="B864">
        <v>46</v>
      </c>
      <c r="D864" t="s">
        <v>8221</v>
      </c>
      <c r="E864">
        <v>5</v>
      </c>
      <c r="AJ864">
        <v>12</v>
      </c>
      <c r="AL864">
        <v>46</v>
      </c>
      <c r="AN864">
        <v>12</v>
      </c>
      <c r="AP864">
        <v>5</v>
      </c>
      <c r="AR864">
        <v>46</v>
      </c>
    </row>
    <row r="865" spans="1:44" x14ac:dyDescent="0.25">
      <c r="A865" t="s">
        <v>8219</v>
      </c>
      <c r="B865">
        <v>46</v>
      </c>
      <c r="D865" t="s">
        <v>8221</v>
      </c>
      <c r="E865">
        <v>5</v>
      </c>
      <c r="AJ865">
        <v>12</v>
      </c>
      <c r="AL865">
        <v>46</v>
      </c>
      <c r="AN865">
        <v>12</v>
      </c>
      <c r="AP865">
        <v>5</v>
      </c>
      <c r="AR865">
        <v>46</v>
      </c>
    </row>
    <row r="866" spans="1:44" x14ac:dyDescent="0.25">
      <c r="A866" t="s">
        <v>8219</v>
      </c>
      <c r="B866">
        <v>46</v>
      </c>
      <c r="D866" t="s">
        <v>8221</v>
      </c>
      <c r="E866">
        <v>5</v>
      </c>
      <c r="AJ866">
        <v>12</v>
      </c>
      <c r="AL866">
        <v>46</v>
      </c>
      <c r="AN866">
        <v>12</v>
      </c>
      <c r="AP866">
        <v>5</v>
      </c>
      <c r="AR866">
        <v>46</v>
      </c>
    </row>
    <row r="867" spans="1:44" x14ac:dyDescent="0.25">
      <c r="A867" t="s">
        <v>8219</v>
      </c>
      <c r="B867">
        <v>46</v>
      </c>
      <c r="D867" t="s">
        <v>8221</v>
      </c>
      <c r="E867">
        <v>5</v>
      </c>
      <c r="AJ867">
        <v>12</v>
      </c>
      <c r="AL867">
        <v>46</v>
      </c>
      <c r="AN867">
        <v>12</v>
      </c>
      <c r="AP867">
        <v>5</v>
      </c>
      <c r="AR867">
        <v>46</v>
      </c>
    </row>
    <row r="868" spans="1:44" x14ac:dyDescent="0.25">
      <c r="A868" t="s">
        <v>8219</v>
      </c>
      <c r="B868">
        <v>46</v>
      </c>
      <c r="D868" t="s">
        <v>8221</v>
      </c>
      <c r="E868">
        <v>5</v>
      </c>
      <c r="AJ868">
        <v>12</v>
      </c>
      <c r="AL868">
        <v>46</v>
      </c>
      <c r="AN868">
        <v>12</v>
      </c>
      <c r="AP868">
        <v>5</v>
      </c>
      <c r="AR868">
        <v>46</v>
      </c>
    </row>
    <row r="869" spans="1:44" x14ac:dyDescent="0.25">
      <c r="A869" t="s">
        <v>8219</v>
      </c>
      <c r="B869">
        <v>46</v>
      </c>
      <c r="D869" t="s">
        <v>8221</v>
      </c>
      <c r="E869">
        <v>5</v>
      </c>
      <c r="AJ869">
        <v>12</v>
      </c>
      <c r="AL869">
        <v>46</v>
      </c>
      <c r="AN869">
        <v>12</v>
      </c>
      <c r="AP869">
        <v>5</v>
      </c>
      <c r="AR869">
        <v>46</v>
      </c>
    </row>
    <row r="870" spans="1:44" x14ac:dyDescent="0.25">
      <c r="A870" t="s">
        <v>8219</v>
      </c>
      <c r="B870">
        <v>46</v>
      </c>
      <c r="D870" t="s">
        <v>8221</v>
      </c>
      <c r="E870">
        <v>5</v>
      </c>
      <c r="AJ870">
        <v>12</v>
      </c>
      <c r="AL870">
        <v>46</v>
      </c>
      <c r="AN870">
        <v>12</v>
      </c>
      <c r="AP870">
        <v>5</v>
      </c>
      <c r="AR870">
        <v>46</v>
      </c>
    </row>
    <row r="871" spans="1:44" x14ac:dyDescent="0.25">
      <c r="A871" t="s">
        <v>8219</v>
      </c>
      <c r="B871">
        <v>46</v>
      </c>
      <c r="D871" t="s">
        <v>8221</v>
      </c>
      <c r="E871">
        <v>5</v>
      </c>
      <c r="AJ871">
        <v>12</v>
      </c>
      <c r="AL871">
        <v>46</v>
      </c>
      <c r="AN871">
        <v>12</v>
      </c>
      <c r="AP871">
        <v>5</v>
      </c>
      <c r="AR871">
        <v>46</v>
      </c>
    </row>
    <row r="872" spans="1:44" x14ac:dyDescent="0.25">
      <c r="A872" t="s">
        <v>8219</v>
      </c>
      <c r="B872">
        <v>46</v>
      </c>
      <c r="D872" t="s">
        <v>8221</v>
      </c>
      <c r="E872">
        <v>5</v>
      </c>
      <c r="AJ872">
        <v>12</v>
      </c>
      <c r="AL872">
        <v>46</v>
      </c>
      <c r="AN872">
        <v>12</v>
      </c>
      <c r="AP872">
        <v>5</v>
      </c>
      <c r="AR872">
        <v>46</v>
      </c>
    </row>
    <row r="873" spans="1:44" x14ac:dyDescent="0.25">
      <c r="A873" t="s">
        <v>8219</v>
      </c>
      <c r="B873">
        <v>46</v>
      </c>
      <c r="D873" t="s">
        <v>8221</v>
      </c>
      <c r="E873">
        <v>5</v>
      </c>
      <c r="AJ873">
        <v>12</v>
      </c>
      <c r="AL873">
        <v>46</v>
      </c>
      <c r="AN873">
        <v>12</v>
      </c>
      <c r="AP873">
        <v>5</v>
      </c>
      <c r="AR873">
        <v>46</v>
      </c>
    </row>
    <row r="874" spans="1:44" x14ac:dyDescent="0.25">
      <c r="A874" t="s">
        <v>8219</v>
      </c>
      <c r="B874">
        <v>47</v>
      </c>
      <c r="D874" t="s">
        <v>8221</v>
      </c>
      <c r="E874">
        <v>5</v>
      </c>
      <c r="AJ874">
        <v>13</v>
      </c>
      <c r="AL874">
        <v>47</v>
      </c>
      <c r="AN874">
        <v>13</v>
      </c>
      <c r="AP874">
        <v>5</v>
      </c>
      <c r="AR874">
        <v>47</v>
      </c>
    </row>
    <row r="875" spans="1:44" x14ac:dyDescent="0.25">
      <c r="A875" t="s">
        <v>8219</v>
      </c>
      <c r="B875">
        <v>47</v>
      </c>
      <c r="D875" t="s">
        <v>8221</v>
      </c>
      <c r="E875">
        <v>5</v>
      </c>
      <c r="AJ875">
        <v>13</v>
      </c>
      <c r="AL875">
        <v>47</v>
      </c>
      <c r="AN875">
        <v>13</v>
      </c>
      <c r="AP875">
        <v>5</v>
      </c>
      <c r="AR875">
        <v>47</v>
      </c>
    </row>
    <row r="876" spans="1:44" x14ac:dyDescent="0.25">
      <c r="A876" t="s">
        <v>8219</v>
      </c>
      <c r="B876">
        <v>47</v>
      </c>
      <c r="D876" t="s">
        <v>8221</v>
      </c>
      <c r="E876">
        <v>5</v>
      </c>
      <c r="AJ876">
        <v>13</v>
      </c>
      <c r="AL876">
        <v>47</v>
      </c>
      <c r="AN876">
        <v>13</v>
      </c>
      <c r="AP876">
        <v>5</v>
      </c>
      <c r="AR876">
        <v>47</v>
      </c>
    </row>
    <row r="877" spans="1:44" x14ac:dyDescent="0.25">
      <c r="A877" t="s">
        <v>8219</v>
      </c>
      <c r="B877">
        <v>47</v>
      </c>
      <c r="D877" t="s">
        <v>8221</v>
      </c>
      <c r="E877">
        <v>5</v>
      </c>
      <c r="AJ877">
        <v>13</v>
      </c>
      <c r="AL877">
        <v>47</v>
      </c>
      <c r="AN877">
        <v>13</v>
      </c>
      <c r="AP877">
        <v>5</v>
      </c>
      <c r="AR877">
        <v>47</v>
      </c>
    </row>
    <row r="878" spans="1:44" x14ac:dyDescent="0.25">
      <c r="A878" t="s">
        <v>8219</v>
      </c>
      <c r="B878">
        <v>47</v>
      </c>
      <c r="D878" t="s">
        <v>8221</v>
      </c>
      <c r="E878">
        <v>5</v>
      </c>
      <c r="AJ878">
        <v>13</v>
      </c>
      <c r="AL878">
        <v>47</v>
      </c>
      <c r="AN878">
        <v>13</v>
      </c>
      <c r="AP878">
        <v>5</v>
      </c>
      <c r="AR878">
        <v>47</v>
      </c>
    </row>
    <row r="879" spans="1:44" x14ac:dyDescent="0.25">
      <c r="A879" t="s">
        <v>8219</v>
      </c>
      <c r="B879">
        <v>47</v>
      </c>
      <c r="D879" t="s">
        <v>8221</v>
      </c>
      <c r="E879">
        <v>5</v>
      </c>
      <c r="AJ879">
        <v>13</v>
      </c>
      <c r="AL879">
        <v>47</v>
      </c>
      <c r="AN879">
        <v>13</v>
      </c>
      <c r="AP879">
        <v>5</v>
      </c>
      <c r="AR879">
        <v>47</v>
      </c>
    </row>
    <row r="880" spans="1:44" x14ac:dyDescent="0.25">
      <c r="A880" t="s">
        <v>8219</v>
      </c>
      <c r="B880">
        <v>47</v>
      </c>
      <c r="D880" t="s">
        <v>8221</v>
      </c>
      <c r="E880">
        <v>5</v>
      </c>
      <c r="AJ880">
        <v>13</v>
      </c>
      <c r="AL880">
        <v>47</v>
      </c>
      <c r="AN880">
        <v>13</v>
      </c>
      <c r="AP880">
        <v>5</v>
      </c>
      <c r="AR880">
        <v>47</v>
      </c>
    </row>
    <row r="881" spans="1:44" x14ac:dyDescent="0.25">
      <c r="A881" t="s">
        <v>8219</v>
      </c>
      <c r="B881">
        <v>47</v>
      </c>
      <c r="D881" t="s">
        <v>8221</v>
      </c>
      <c r="E881">
        <v>5</v>
      </c>
      <c r="AJ881">
        <v>13</v>
      </c>
      <c r="AL881">
        <v>47</v>
      </c>
      <c r="AN881">
        <v>13</v>
      </c>
      <c r="AP881">
        <v>5</v>
      </c>
      <c r="AR881">
        <v>47</v>
      </c>
    </row>
    <row r="882" spans="1:44" x14ac:dyDescent="0.25">
      <c r="A882" t="s">
        <v>8219</v>
      </c>
      <c r="B882">
        <v>47</v>
      </c>
      <c r="D882" t="s">
        <v>8221</v>
      </c>
      <c r="E882">
        <v>5</v>
      </c>
      <c r="AJ882">
        <v>13</v>
      </c>
      <c r="AL882">
        <v>47</v>
      </c>
      <c r="AN882">
        <v>13</v>
      </c>
      <c r="AP882">
        <v>5</v>
      </c>
      <c r="AR882">
        <v>47</v>
      </c>
    </row>
    <row r="883" spans="1:44" x14ac:dyDescent="0.25">
      <c r="A883" t="s">
        <v>8219</v>
      </c>
      <c r="B883">
        <v>47</v>
      </c>
      <c r="D883" t="s">
        <v>8221</v>
      </c>
      <c r="E883">
        <v>5</v>
      </c>
      <c r="AJ883">
        <v>13</v>
      </c>
      <c r="AL883">
        <v>47</v>
      </c>
      <c r="AN883">
        <v>13</v>
      </c>
      <c r="AP883">
        <v>5</v>
      </c>
      <c r="AR883">
        <v>47</v>
      </c>
    </row>
    <row r="884" spans="1:44" x14ac:dyDescent="0.25">
      <c r="A884" t="s">
        <v>8219</v>
      </c>
      <c r="B884">
        <v>47</v>
      </c>
      <c r="D884" t="s">
        <v>8221</v>
      </c>
      <c r="E884">
        <v>5</v>
      </c>
      <c r="AJ884">
        <v>13</v>
      </c>
      <c r="AL884">
        <v>47</v>
      </c>
      <c r="AN884">
        <v>13</v>
      </c>
      <c r="AP884">
        <v>5</v>
      </c>
      <c r="AR884">
        <v>47</v>
      </c>
    </row>
    <row r="885" spans="1:44" x14ac:dyDescent="0.25">
      <c r="A885" t="s">
        <v>8219</v>
      </c>
      <c r="B885">
        <v>47</v>
      </c>
      <c r="D885" t="s">
        <v>8221</v>
      </c>
      <c r="E885">
        <v>5</v>
      </c>
      <c r="AJ885">
        <v>13</v>
      </c>
      <c r="AL885">
        <v>47</v>
      </c>
      <c r="AN885">
        <v>13</v>
      </c>
      <c r="AP885">
        <v>5</v>
      </c>
      <c r="AR885">
        <v>47</v>
      </c>
    </row>
    <row r="886" spans="1:44" x14ac:dyDescent="0.25">
      <c r="A886" t="s">
        <v>8219</v>
      </c>
      <c r="B886">
        <v>47</v>
      </c>
      <c r="D886" t="s">
        <v>8221</v>
      </c>
      <c r="E886">
        <v>5</v>
      </c>
      <c r="AJ886">
        <v>13</v>
      </c>
      <c r="AL886">
        <v>47</v>
      </c>
      <c r="AN886">
        <v>13</v>
      </c>
      <c r="AP886">
        <v>5</v>
      </c>
      <c r="AR886">
        <v>47</v>
      </c>
    </row>
    <row r="887" spans="1:44" x14ac:dyDescent="0.25">
      <c r="A887" t="s">
        <v>8219</v>
      </c>
      <c r="B887">
        <v>47</v>
      </c>
      <c r="D887" t="s">
        <v>8221</v>
      </c>
      <c r="E887">
        <v>5</v>
      </c>
      <c r="AJ887">
        <v>13</v>
      </c>
      <c r="AL887">
        <v>47</v>
      </c>
      <c r="AN887">
        <v>13</v>
      </c>
      <c r="AP887">
        <v>5</v>
      </c>
      <c r="AR887">
        <v>47</v>
      </c>
    </row>
    <row r="888" spans="1:44" x14ac:dyDescent="0.25">
      <c r="A888" t="s">
        <v>8219</v>
      </c>
      <c r="B888">
        <v>47</v>
      </c>
      <c r="D888" t="s">
        <v>8221</v>
      </c>
      <c r="E888">
        <v>5</v>
      </c>
      <c r="AJ888">
        <v>13</v>
      </c>
      <c r="AL888">
        <v>47</v>
      </c>
      <c r="AN888">
        <v>13</v>
      </c>
      <c r="AP888">
        <v>5</v>
      </c>
      <c r="AR888">
        <v>47</v>
      </c>
    </row>
    <row r="889" spans="1:44" x14ac:dyDescent="0.25">
      <c r="A889" t="s">
        <v>8219</v>
      </c>
      <c r="B889">
        <v>47</v>
      </c>
      <c r="D889" t="s">
        <v>8221</v>
      </c>
      <c r="E889">
        <v>5</v>
      </c>
      <c r="AJ889">
        <v>13</v>
      </c>
      <c r="AL889">
        <v>47</v>
      </c>
      <c r="AN889">
        <v>13</v>
      </c>
      <c r="AP889">
        <v>5</v>
      </c>
      <c r="AR889">
        <v>47</v>
      </c>
    </row>
    <row r="890" spans="1:44" x14ac:dyDescent="0.25">
      <c r="A890" t="s">
        <v>8219</v>
      </c>
      <c r="B890">
        <v>47</v>
      </c>
      <c r="D890" t="s">
        <v>8221</v>
      </c>
      <c r="E890">
        <v>5</v>
      </c>
      <c r="AJ890">
        <v>13</v>
      </c>
      <c r="AL890">
        <v>47</v>
      </c>
      <c r="AN890">
        <v>13</v>
      </c>
      <c r="AP890">
        <v>5</v>
      </c>
      <c r="AR890">
        <v>47</v>
      </c>
    </row>
    <row r="891" spans="1:44" x14ac:dyDescent="0.25">
      <c r="A891" t="s">
        <v>8219</v>
      </c>
      <c r="B891">
        <v>47</v>
      </c>
      <c r="D891" t="s">
        <v>8221</v>
      </c>
      <c r="E891">
        <v>5</v>
      </c>
      <c r="AJ891">
        <v>13</v>
      </c>
      <c r="AL891">
        <v>47</v>
      </c>
      <c r="AN891">
        <v>13</v>
      </c>
      <c r="AP891">
        <v>5</v>
      </c>
      <c r="AR891">
        <v>47</v>
      </c>
    </row>
    <row r="892" spans="1:44" x14ac:dyDescent="0.25">
      <c r="A892" t="s">
        <v>8219</v>
      </c>
      <c r="B892">
        <v>47</v>
      </c>
      <c r="D892" t="s">
        <v>8221</v>
      </c>
      <c r="E892">
        <v>5</v>
      </c>
      <c r="AJ892">
        <v>13</v>
      </c>
      <c r="AL892">
        <v>47</v>
      </c>
      <c r="AN892">
        <v>13</v>
      </c>
      <c r="AP892">
        <v>5</v>
      </c>
      <c r="AR892">
        <v>47</v>
      </c>
    </row>
    <row r="893" spans="1:44" x14ac:dyDescent="0.25">
      <c r="A893" t="s">
        <v>8219</v>
      </c>
      <c r="B893">
        <v>47</v>
      </c>
      <c r="D893" t="s">
        <v>8221</v>
      </c>
      <c r="E893">
        <v>5</v>
      </c>
      <c r="AJ893">
        <v>13</v>
      </c>
      <c r="AL893">
        <v>47</v>
      </c>
      <c r="AN893">
        <v>13</v>
      </c>
      <c r="AP893">
        <v>5</v>
      </c>
      <c r="AR893">
        <v>47</v>
      </c>
    </row>
    <row r="894" spans="1:44" x14ac:dyDescent="0.25">
      <c r="A894" t="s">
        <v>8219</v>
      </c>
      <c r="B894">
        <v>47</v>
      </c>
      <c r="D894" t="s">
        <v>8221</v>
      </c>
      <c r="E894">
        <v>5</v>
      </c>
      <c r="AJ894">
        <v>13</v>
      </c>
      <c r="AL894">
        <v>47</v>
      </c>
      <c r="AN894">
        <v>13</v>
      </c>
      <c r="AP894">
        <v>5</v>
      </c>
      <c r="AR894">
        <v>47</v>
      </c>
    </row>
    <row r="895" spans="1:44" x14ac:dyDescent="0.25">
      <c r="A895" t="s">
        <v>8219</v>
      </c>
      <c r="B895">
        <v>48</v>
      </c>
      <c r="D895" t="s">
        <v>8221</v>
      </c>
      <c r="E895">
        <v>5</v>
      </c>
      <c r="AJ895">
        <v>13</v>
      </c>
      <c r="AL895">
        <v>48</v>
      </c>
      <c r="AN895">
        <v>13</v>
      </c>
      <c r="AP895">
        <v>5</v>
      </c>
      <c r="AR895">
        <v>48</v>
      </c>
    </row>
    <row r="896" spans="1:44" x14ac:dyDescent="0.25">
      <c r="A896" t="s">
        <v>8219</v>
      </c>
      <c r="B896">
        <v>48</v>
      </c>
      <c r="D896" t="s">
        <v>8221</v>
      </c>
      <c r="E896">
        <v>5</v>
      </c>
      <c r="AJ896">
        <v>14</v>
      </c>
      <c r="AL896">
        <v>48</v>
      </c>
      <c r="AN896">
        <v>14</v>
      </c>
      <c r="AP896">
        <v>5</v>
      </c>
      <c r="AR896">
        <v>48</v>
      </c>
    </row>
    <row r="897" spans="1:44" x14ac:dyDescent="0.25">
      <c r="A897" t="s">
        <v>8219</v>
      </c>
      <c r="B897">
        <v>48</v>
      </c>
      <c r="D897" t="s">
        <v>8221</v>
      </c>
      <c r="E897">
        <v>5</v>
      </c>
      <c r="AJ897">
        <v>14</v>
      </c>
      <c r="AL897">
        <v>48</v>
      </c>
      <c r="AN897">
        <v>14</v>
      </c>
      <c r="AP897">
        <v>5</v>
      </c>
      <c r="AR897">
        <v>48</v>
      </c>
    </row>
    <row r="898" spans="1:44" x14ac:dyDescent="0.25">
      <c r="A898" t="s">
        <v>8219</v>
      </c>
      <c r="B898">
        <v>48</v>
      </c>
      <c r="D898" t="s">
        <v>8221</v>
      </c>
      <c r="E898">
        <v>5</v>
      </c>
      <c r="AJ898">
        <v>14</v>
      </c>
      <c r="AL898">
        <v>48</v>
      </c>
      <c r="AN898">
        <v>14</v>
      </c>
      <c r="AP898">
        <v>5</v>
      </c>
      <c r="AR898">
        <v>48</v>
      </c>
    </row>
    <row r="899" spans="1:44" x14ac:dyDescent="0.25">
      <c r="A899" t="s">
        <v>8219</v>
      </c>
      <c r="B899">
        <v>48</v>
      </c>
      <c r="D899" t="s">
        <v>8221</v>
      </c>
      <c r="E899">
        <v>5</v>
      </c>
      <c r="AJ899">
        <v>14</v>
      </c>
      <c r="AL899">
        <v>48</v>
      </c>
      <c r="AN899">
        <v>14</v>
      </c>
      <c r="AP899">
        <v>5</v>
      </c>
      <c r="AR899">
        <v>48</v>
      </c>
    </row>
    <row r="900" spans="1:44" x14ac:dyDescent="0.25">
      <c r="A900" t="s">
        <v>8219</v>
      </c>
      <c r="B900">
        <v>48</v>
      </c>
      <c r="D900" t="s">
        <v>8221</v>
      </c>
      <c r="E900">
        <v>5</v>
      </c>
      <c r="AJ900">
        <v>14</v>
      </c>
      <c r="AL900">
        <v>48</v>
      </c>
      <c r="AN900">
        <v>14</v>
      </c>
      <c r="AP900">
        <v>5</v>
      </c>
      <c r="AR900">
        <v>48</v>
      </c>
    </row>
    <row r="901" spans="1:44" x14ac:dyDescent="0.25">
      <c r="A901" t="s">
        <v>8219</v>
      </c>
      <c r="B901">
        <v>48</v>
      </c>
      <c r="D901" t="s">
        <v>8221</v>
      </c>
      <c r="E901">
        <v>5</v>
      </c>
      <c r="AJ901">
        <v>14</v>
      </c>
      <c r="AL901">
        <v>48</v>
      </c>
      <c r="AN901">
        <v>14</v>
      </c>
      <c r="AP901">
        <v>5</v>
      </c>
      <c r="AR901">
        <v>48</v>
      </c>
    </row>
    <row r="902" spans="1:44" x14ac:dyDescent="0.25">
      <c r="A902" t="s">
        <v>8219</v>
      </c>
      <c r="B902">
        <v>48</v>
      </c>
      <c r="D902" t="s">
        <v>8221</v>
      </c>
      <c r="E902">
        <v>5</v>
      </c>
      <c r="AJ902">
        <v>14</v>
      </c>
      <c r="AL902">
        <v>48</v>
      </c>
      <c r="AN902">
        <v>14</v>
      </c>
      <c r="AP902">
        <v>5</v>
      </c>
      <c r="AR902">
        <v>48</v>
      </c>
    </row>
    <row r="903" spans="1:44" x14ac:dyDescent="0.25">
      <c r="A903" t="s">
        <v>8219</v>
      </c>
      <c r="B903">
        <v>48</v>
      </c>
      <c r="D903" t="s">
        <v>8221</v>
      </c>
      <c r="E903">
        <v>5</v>
      </c>
      <c r="AJ903">
        <v>14</v>
      </c>
      <c r="AL903">
        <v>48</v>
      </c>
      <c r="AN903">
        <v>14</v>
      </c>
      <c r="AP903">
        <v>5</v>
      </c>
      <c r="AR903">
        <v>48</v>
      </c>
    </row>
    <row r="904" spans="1:44" x14ac:dyDescent="0.25">
      <c r="A904" t="s">
        <v>8219</v>
      </c>
      <c r="B904">
        <v>48</v>
      </c>
      <c r="D904" t="s">
        <v>8221</v>
      </c>
      <c r="E904">
        <v>5</v>
      </c>
      <c r="AJ904">
        <v>14</v>
      </c>
      <c r="AL904">
        <v>48</v>
      </c>
      <c r="AN904">
        <v>14</v>
      </c>
      <c r="AP904">
        <v>5</v>
      </c>
      <c r="AR904">
        <v>48</v>
      </c>
    </row>
    <row r="905" spans="1:44" x14ac:dyDescent="0.25">
      <c r="A905" t="s">
        <v>8219</v>
      </c>
      <c r="B905">
        <v>48</v>
      </c>
      <c r="D905" t="s">
        <v>8221</v>
      </c>
      <c r="E905">
        <v>5</v>
      </c>
      <c r="AJ905">
        <v>14</v>
      </c>
      <c r="AL905">
        <v>48</v>
      </c>
      <c r="AN905">
        <v>14</v>
      </c>
      <c r="AP905">
        <v>5</v>
      </c>
      <c r="AR905">
        <v>48</v>
      </c>
    </row>
    <row r="906" spans="1:44" x14ac:dyDescent="0.25">
      <c r="A906" t="s">
        <v>8219</v>
      </c>
      <c r="B906">
        <v>48</v>
      </c>
      <c r="D906" t="s">
        <v>8221</v>
      </c>
      <c r="E906">
        <v>5</v>
      </c>
      <c r="AJ906">
        <v>14</v>
      </c>
      <c r="AL906">
        <v>48</v>
      </c>
      <c r="AN906">
        <v>14</v>
      </c>
      <c r="AP906">
        <v>5</v>
      </c>
      <c r="AR906">
        <v>48</v>
      </c>
    </row>
    <row r="907" spans="1:44" x14ac:dyDescent="0.25">
      <c r="A907" t="s">
        <v>8219</v>
      </c>
      <c r="B907">
        <v>48</v>
      </c>
      <c r="D907" t="s">
        <v>8221</v>
      </c>
      <c r="E907">
        <v>5</v>
      </c>
      <c r="AJ907">
        <v>14</v>
      </c>
      <c r="AL907">
        <v>48</v>
      </c>
      <c r="AN907">
        <v>14</v>
      </c>
      <c r="AP907">
        <v>5</v>
      </c>
      <c r="AR907">
        <v>48</v>
      </c>
    </row>
    <row r="908" spans="1:44" x14ac:dyDescent="0.25">
      <c r="A908" t="s">
        <v>8219</v>
      </c>
      <c r="B908">
        <v>48</v>
      </c>
      <c r="D908" t="s">
        <v>8221</v>
      </c>
      <c r="E908">
        <v>5</v>
      </c>
      <c r="AJ908">
        <v>14</v>
      </c>
      <c r="AL908">
        <v>48</v>
      </c>
      <c r="AN908">
        <v>14</v>
      </c>
      <c r="AP908">
        <v>5</v>
      </c>
      <c r="AR908">
        <v>48</v>
      </c>
    </row>
    <row r="909" spans="1:44" x14ac:dyDescent="0.25">
      <c r="A909" t="s">
        <v>8219</v>
      </c>
      <c r="B909">
        <v>49</v>
      </c>
      <c r="D909" t="s">
        <v>8221</v>
      </c>
      <c r="E909">
        <v>5</v>
      </c>
      <c r="AJ909">
        <v>14</v>
      </c>
      <c r="AL909">
        <v>49</v>
      </c>
      <c r="AN909">
        <v>14</v>
      </c>
      <c r="AP909">
        <v>5</v>
      </c>
      <c r="AR909">
        <v>49</v>
      </c>
    </row>
    <row r="910" spans="1:44" x14ac:dyDescent="0.25">
      <c r="A910" t="s">
        <v>8219</v>
      </c>
      <c r="B910">
        <v>49</v>
      </c>
      <c r="D910" t="s">
        <v>8221</v>
      </c>
      <c r="E910">
        <v>5</v>
      </c>
      <c r="AJ910">
        <v>14</v>
      </c>
      <c r="AL910">
        <v>49</v>
      </c>
      <c r="AN910">
        <v>14</v>
      </c>
      <c r="AP910">
        <v>5</v>
      </c>
      <c r="AR910">
        <v>49</v>
      </c>
    </row>
    <row r="911" spans="1:44" x14ac:dyDescent="0.25">
      <c r="A911" t="s">
        <v>8219</v>
      </c>
      <c r="B911">
        <v>49</v>
      </c>
      <c r="D911" t="s">
        <v>8221</v>
      </c>
      <c r="E911">
        <v>5</v>
      </c>
      <c r="AJ911">
        <v>14</v>
      </c>
      <c r="AL911">
        <v>49</v>
      </c>
      <c r="AN911">
        <v>14</v>
      </c>
      <c r="AP911">
        <v>5</v>
      </c>
      <c r="AR911">
        <v>49</v>
      </c>
    </row>
    <row r="912" spans="1:44" x14ac:dyDescent="0.25">
      <c r="A912" t="s">
        <v>8219</v>
      </c>
      <c r="B912">
        <v>49</v>
      </c>
      <c r="D912" t="s">
        <v>8221</v>
      </c>
      <c r="E912">
        <v>6</v>
      </c>
      <c r="AJ912">
        <v>14</v>
      </c>
      <c r="AL912">
        <v>49</v>
      </c>
      <c r="AN912">
        <v>14</v>
      </c>
      <c r="AP912">
        <v>6</v>
      </c>
      <c r="AR912">
        <v>49</v>
      </c>
    </row>
    <row r="913" spans="1:44" x14ac:dyDescent="0.25">
      <c r="A913" t="s">
        <v>8219</v>
      </c>
      <c r="B913">
        <v>49</v>
      </c>
      <c r="D913" t="s">
        <v>8221</v>
      </c>
      <c r="E913">
        <v>6</v>
      </c>
      <c r="AJ913">
        <v>14</v>
      </c>
      <c r="AL913">
        <v>49</v>
      </c>
      <c r="AN913">
        <v>14</v>
      </c>
      <c r="AP913">
        <v>6</v>
      </c>
      <c r="AR913">
        <v>49</v>
      </c>
    </row>
    <row r="914" spans="1:44" x14ac:dyDescent="0.25">
      <c r="A914" t="s">
        <v>8219</v>
      </c>
      <c r="B914">
        <v>49</v>
      </c>
      <c r="D914" t="s">
        <v>8221</v>
      </c>
      <c r="E914">
        <v>6</v>
      </c>
      <c r="AJ914">
        <v>14</v>
      </c>
      <c r="AL914">
        <v>49</v>
      </c>
      <c r="AN914">
        <v>14</v>
      </c>
      <c r="AP914">
        <v>6</v>
      </c>
      <c r="AR914">
        <v>49</v>
      </c>
    </row>
    <row r="915" spans="1:44" x14ac:dyDescent="0.25">
      <c r="A915" t="s">
        <v>8219</v>
      </c>
      <c r="B915">
        <v>49</v>
      </c>
      <c r="D915" t="s">
        <v>8221</v>
      </c>
      <c r="E915">
        <v>6</v>
      </c>
      <c r="AJ915">
        <v>14</v>
      </c>
      <c r="AL915">
        <v>49</v>
      </c>
      <c r="AN915">
        <v>14</v>
      </c>
      <c r="AP915">
        <v>6</v>
      </c>
      <c r="AR915">
        <v>49</v>
      </c>
    </row>
    <row r="916" spans="1:44" x14ac:dyDescent="0.25">
      <c r="A916" t="s">
        <v>8219</v>
      </c>
      <c r="B916">
        <v>49</v>
      </c>
      <c r="D916" t="s">
        <v>8221</v>
      </c>
      <c r="E916">
        <v>6</v>
      </c>
      <c r="AJ916">
        <v>14</v>
      </c>
      <c r="AL916">
        <v>49</v>
      </c>
      <c r="AN916">
        <v>14</v>
      </c>
      <c r="AP916">
        <v>6</v>
      </c>
      <c r="AR916">
        <v>49</v>
      </c>
    </row>
    <row r="917" spans="1:44" x14ac:dyDescent="0.25">
      <c r="A917" t="s">
        <v>8219</v>
      </c>
      <c r="B917">
        <v>49</v>
      </c>
      <c r="D917" t="s">
        <v>8221</v>
      </c>
      <c r="E917">
        <v>6</v>
      </c>
      <c r="AJ917">
        <v>15</v>
      </c>
      <c r="AL917">
        <v>49</v>
      </c>
      <c r="AN917">
        <v>15</v>
      </c>
      <c r="AP917">
        <v>6</v>
      </c>
      <c r="AR917">
        <v>49</v>
      </c>
    </row>
    <row r="918" spans="1:44" x14ac:dyDescent="0.25">
      <c r="A918" t="s">
        <v>8219</v>
      </c>
      <c r="B918">
        <v>49</v>
      </c>
      <c r="D918" t="s">
        <v>8221</v>
      </c>
      <c r="E918">
        <v>6</v>
      </c>
      <c r="AJ918">
        <v>15</v>
      </c>
      <c r="AL918">
        <v>49</v>
      </c>
      <c r="AN918">
        <v>15</v>
      </c>
      <c r="AP918">
        <v>6</v>
      </c>
      <c r="AR918">
        <v>49</v>
      </c>
    </row>
    <row r="919" spans="1:44" x14ac:dyDescent="0.25">
      <c r="A919" t="s">
        <v>8219</v>
      </c>
      <c r="B919">
        <v>49</v>
      </c>
      <c r="D919" t="s">
        <v>8221</v>
      </c>
      <c r="E919">
        <v>6</v>
      </c>
      <c r="AJ919">
        <v>15</v>
      </c>
      <c r="AL919">
        <v>49</v>
      </c>
      <c r="AN919">
        <v>15</v>
      </c>
      <c r="AP919">
        <v>6</v>
      </c>
      <c r="AR919">
        <v>49</v>
      </c>
    </row>
    <row r="920" spans="1:44" x14ac:dyDescent="0.25">
      <c r="A920" t="s">
        <v>8219</v>
      </c>
      <c r="B920">
        <v>49</v>
      </c>
      <c r="D920" t="s">
        <v>8221</v>
      </c>
      <c r="E920">
        <v>6</v>
      </c>
      <c r="AJ920">
        <v>15</v>
      </c>
      <c r="AL920">
        <v>49</v>
      </c>
      <c r="AN920">
        <v>15</v>
      </c>
      <c r="AP920">
        <v>6</v>
      </c>
      <c r="AR920">
        <v>49</v>
      </c>
    </row>
    <row r="921" spans="1:44" x14ac:dyDescent="0.25">
      <c r="A921" t="s">
        <v>8219</v>
      </c>
      <c r="B921">
        <v>49</v>
      </c>
      <c r="D921" t="s">
        <v>8221</v>
      </c>
      <c r="E921">
        <v>6</v>
      </c>
      <c r="AJ921">
        <v>15</v>
      </c>
      <c r="AL921">
        <v>49</v>
      </c>
      <c r="AN921">
        <v>15</v>
      </c>
      <c r="AP921">
        <v>6</v>
      </c>
      <c r="AR921">
        <v>49</v>
      </c>
    </row>
    <row r="922" spans="1:44" x14ac:dyDescent="0.25">
      <c r="A922" t="s">
        <v>8219</v>
      </c>
      <c r="B922">
        <v>49</v>
      </c>
      <c r="D922" t="s">
        <v>8221</v>
      </c>
      <c r="E922">
        <v>6</v>
      </c>
      <c r="AJ922">
        <v>15</v>
      </c>
      <c r="AL922">
        <v>49</v>
      </c>
      <c r="AN922">
        <v>15</v>
      </c>
      <c r="AP922">
        <v>6</v>
      </c>
      <c r="AR922">
        <v>49</v>
      </c>
    </row>
    <row r="923" spans="1:44" x14ac:dyDescent="0.25">
      <c r="A923" t="s">
        <v>8219</v>
      </c>
      <c r="B923">
        <v>49</v>
      </c>
      <c r="D923" t="s">
        <v>8221</v>
      </c>
      <c r="E923">
        <v>6</v>
      </c>
      <c r="AJ923">
        <v>15</v>
      </c>
      <c r="AL923">
        <v>49</v>
      </c>
      <c r="AN923">
        <v>15</v>
      </c>
      <c r="AP923">
        <v>6</v>
      </c>
      <c r="AR923">
        <v>49</v>
      </c>
    </row>
    <row r="924" spans="1:44" x14ac:dyDescent="0.25">
      <c r="A924" t="s">
        <v>8219</v>
      </c>
      <c r="B924">
        <v>49</v>
      </c>
      <c r="D924" t="s">
        <v>8221</v>
      </c>
      <c r="E924">
        <v>6</v>
      </c>
      <c r="AJ924">
        <v>15</v>
      </c>
      <c r="AL924">
        <v>49</v>
      </c>
      <c r="AN924">
        <v>15</v>
      </c>
      <c r="AP924">
        <v>6</v>
      </c>
      <c r="AR924">
        <v>49</v>
      </c>
    </row>
    <row r="925" spans="1:44" x14ac:dyDescent="0.25">
      <c r="A925" t="s">
        <v>8219</v>
      </c>
      <c r="B925">
        <v>49</v>
      </c>
      <c r="D925" t="s">
        <v>8221</v>
      </c>
      <c r="E925">
        <v>6</v>
      </c>
      <c r="AJ925">
        <v>15</v>
      </c>
      <c r="AL925">
        <v>49</v>
      </c>
      <c r="AN925">
        <v>15</v>
      </c>
      <c r="AP925">
        <v>6</v>
      </c>
      <c r="AR925">
        <v>49</v>
      </c>
    </row>
    <row r="926" spans="1:44" x14ac:dyDescent="0.25">
      <c r="A926" t="s">
        <v>8219</v>
      </c>
      <c r="B926">
        <v>50</v>
      </c>
      <c r="D926" t="s">
        <v>8221</v>
      </c>
      <c r="E926">
        <v>6</v>
      </c>
      <c r="AJ926">
        <v>15</v>
      </c>
      <c r="AL926">
        <v>50</v>
      </c>
      <c r="AN926">
        <v>15</v>
      </c>
      <c r="AP926">
        <v>6</v>
      </c>
      <c r="AR926">
        <v>50</v>
      </c>
    </row>
    <row r="927" spans="1:44" x14ac:dyDescent="0.25">
      <c r="A927" t="s">
        <v>8219</v>
      </c>
      <c r="B927">
        <v>50</v>
      </c>
      <c r="D927" t="s">
        <v>8221</v>
      </c>
      <c r="E927">
        <v>6</v>
      </c>
      <c r="AJ927">
        <v>15</v>
      </c>
      <c r="AL927">
        <v>50</v>
      </c>
      <c r="AN927">
        <v>15</v>
      </c>
      <c r="AP927">
        <v>6</v>
      </c>
      <c r="AR927">
        <v>50</v>
      </c>
    </row>
    <row r="928" spans="1:44" x14ac:dyDescent="0.25">
      <c r="A928" t="s">
        <v>8219</v>
      </c>
      <c r="B928">
        <v>50</v>
      </c>
      <c r="D928" t="s">
        <v>8221</v>
      </c>
      <c r="E928">
        <v>6</v>
      </c>
      <c r="AJ928">
        <v>15</v>
      </c>
      <c r="AL928">
        <v>50</v>
      </c>
      <c r="AN928">
        <v>15</v>
      </c>
      <c r="AP928">
        <v>6</v>
      </c>
      <c r="AR928">
        <v>50</v>
      </c>
    </row>
    <row r="929" spans="1:44" x14ac:dyDescent="0.25">
      <c r="A929" t="s">
        <v>8219</v>
      </c>
      <c r="B929">
        <v>50</v>
      </c>
      <c r="D929" t="s">
        <v>8221</v>
      </c>
      <c r="E929">
        <v>6</v>
      </c>
      <c r="AJ929">
        <v>15</v>
      </c>
      <c r="AL929">
        <v>50</v>
      </c>
      <c r="AN929">
        <v>15</v>
      </c>
      <c r="AP929">
        <v>6</v>
      </c>
      <c r="AR929">
        <v>50</v>
      </c>
    </row>
    <row r="930" spans="1:44" x14ac:dyDescent="0.25">
      <c r="A930" t="s">
        <v>8219</v>
      </c>
      <c r="B930">
        <v>50</v>
      </c>
      <c r="D930" t="s">
        <v>8221</v>
      </c>
      <c r="E930">
        <v>6</v>
      </c>
      <c r="AJ930">
        <v>16</v>
      </c>
      <c r="AL930">
        <v>50</v>
      </c>
      <c r="AN930">
        <v>16</v>
      </c>
      <c r="AP930">
        <v>6</v>
      </c>
      <c r="AR930">
        <v>50</v>
      </c>
    </row>
    <row r="931" spans="1:44" x14ac:dyDescent="0.25">
      <c r="A931" t="s">
        <v>8219</v>
      </c>
      <c r="B931">
        <v>50</v>
      </c>
      <c r="D931" t="s">
        <v>8221</v>
      </c>
      <c r="E931">
        <v>6</v>
      </c>
      <c r="AJ931">
        <v>16</v>
      </c>
      <c r="AL931">
        <v>50</v>
      </c>
      <c r="AN931">
        <v>16</v>
      </c>
      <c r="AP931">
        <v>6</v>
      </c>
      <c r="AR931">
        <v>50</v>
      </c>
    </row>
    <row r="932" spans="1:44" x14ac:dyDescent="0.25">
      <c r="A932" t="s">
        <v>8219</v>
      </c>
      <c r="B932">
        <v>50</v>
      </c>
      <c r="D932" t="s">
        <v>8221</v>
      </c>
      <c r="E932">
        <v>6</v>
      </c>
      <c r="AJ932">
        <v>16</v>
      </c>
      <c r="AL932">
        <v>50</v>
      </c>
      <c r="AN932">
        <v>16</v>
      </c>
      <c r="AP932">
        <v>6</v>
      </c>
      <c r="AR932">
        <v>50</v>
      </c>
    </row>
    <row r="933" spans="1:44" x14ac:dyDescent="0.25">
      <c r="A933" t="s">
        <v>8219</v>
      </c>
      <c r="B933">
        <v>50</v>
      </c>
      <c r="D933" t="s">
        <v>8221</v>
      </c>
      <c r="E933">
        <v>6</v>
      </c>
      <c r="AJ933">
        <v>16</v>
      </c>
      <c r="AL933">
        <v>50</v>
      </c>
      <c r="AN933">
        <v>16</v>
      </c>
      <c r="AP933">
        <v>6</v>
      </c>
      <c r="AR933">
        <v>50</v>
      </c>
    </row>
    <row r="934" spans="1:44" x14ac:dyDescent="0.25">
      <c r="A934" t="s">
        <v>8219</v>
      </c>
      <c r="B934">
        <v>50</v>
      </c>
      <c r="D934" t="s">
        <v>8221</v>
      </c>
      <c r="E934">
        <v>6</v>
      </c>
      <c r="AJ934">
        <v>16</v>
      </c>
      <c r="AL934">
        <v>50</v>
      </c>
      <c r="AN934">
        <v>16</v>
      </c>
      <c r="AP934">
        <v>6</v>
      </c>
      <c r="AR934">
        <v>50</v>
      </c>
    </row>
    <row r="935" spans="1:44" x14ac:dyDescent="0.25">
      <c r="A935" t="s">
        <v>8219</v>
      </c>
      <c r="B935">
        <v>50</v>
      </c>
      <c r="D935" t="s">
        <v>8221</v>
      </c>
      <c r="E935">
        <v>6</v>
      </c>
      <c r="AJ935">
        <v>16</v>
      </c>
      <c r="AL935">
        <v>50</v>
      </c>
      <c r="AN935">
        <v>16</v>
      </c>
      <c r="AP935">
        <v>6</v>
      </c>
      <c r="AR935">
        <v>50</v>
      </c>
    </row>
    <row r="936" spans="1:44" x14ac:dyDescent="0.25">
      <c r="A936" t="s">
        <v>8219</v>
      </c>
      <c r="B936">
        <v>50</v>
      </c>
      <c r="D936" t="s">
        <v>8221</v>
      </c>
      <c r="E936">
        <v>6</v>
      </c>
      <c r="AJ936">
        <v>16</v>
      </c>
      <c r="AL936">
        <v>50</v>
      </c>
      <c r="AN936">
        <v>16</v>
      </c>
      <c r="AP936">
        <v>6</v>
      </c>
      <c r="AR936">
        <v>50</v>
      </c>
    </row>
    <row r="937" spans="1:44" x14ac:dyDescent="0.25">
      <c r="A937" t="s">
        <v>8219</v>
      </c>
      <c r="B937">
        <v>50</v>
      </c>
      <c r="D937" t="s">
        <v>8221</v>
      </c>
      <c r="E937">
        <v>6</v>
      </c>
      <c r="AJ937">
        <v>16</v>
      </c>
      <c r="AL937">
        <v>50</v>
      </c>
      <c r="AN937">
        <v>16</v>
      </c>
      <c r="AP937">
        <v>6</v>
      </c>
      <c r="AR937">
        <v>50</v>
      </c>
    </row>
    <row r="938" spans="1:44" x14ac:dyDescent="0.25">
      <c r="A938" t="s">
        <v>8219</v>
      </c>
      <c r="B938">
        <v>50</v>
      </c>
      <c r="D938" t="s">
        <v>8221</v>
      </c>
      <c r="E938">
        <v>6</v>
      </c>
      <c r="AJ938">
        <v>16</v>
      </c>
      <c r="AL938">
        <v>50</v>
      </c>
      <c r="AN938">
        <v>16</v>
      </c>
      <c r="AP938">
        <v>6</v>
      </c>
      <c r="AR938">
        <v>50</v>
      </c>
    </row>
    <row r="939" spans="1:44" x14ac:dyDescent="0.25">
      <c r="A939" t="s">
        <v>8219</v>
      </c>
      <c r="B939">
        <v>50</v>
      </c>
      <c r="D939" t="s">
        <v>8221</v>
      </c>
      <c r="E939">
        <v>6</v>
      </c>
      <c r="AJ939">
        <v>16</v>
      </c>
      <c r="AL939">
        <v>50</v>
      </c>
      <c r="AN939">
        <v>16</v>
      </c>
      <c r="AP939">
        <v>6</v>
      </c>
      <c r="AR939">
        <v>50</v>
      </c>
    </row>
    <row r="940" spans="1:44" x14ac:dyDescent="0.25">
      <c r="A940" t="s">
        <v>8219</v>
      </c>
      <c r="B940">
        <v>50</v>
      </c>
      <c r="D940" t="s">
        <v>8221</v>
      </c>
      <c r="E940">
        <v>6</v>
      </c>
      <c r="AJ940">
        <v>16</v>
      </c>
      <c r="AL940">
        <v>50</v>
      </c>
      <c r="AN940">
        <v>16</v>
      </c>
      <c r="AP940">
        <v>6</v>
      </c>
      <c r="AR940">
        <v>50</v>
      </c>
    </row>
    <row r="941" spans="1:44" x14ac:dyDescent="0.25">
      <c r="A941" t="s">
        <v>8219</v>
      </c>
      <c r="B941">
        <v>50</v>
      </c>
      <c r="D941" t="s">
        <v>8221</v>
      </c>
      <c r="E941">
        <v>6</v>
      </c>
      <c r="AJ941">
        <v>16</v>
      </c>
      <c r="AL941">
        <v>50</v>
      </c>
      <c r="AN941">
        <v>16</v>
      </c>
      <c r="AP941">
        <v>6</v>
      </c>
      <c r="AR941">
        <v>50</v>
      </c>
    </row>
    <row r="942" spans="1:44" x14ac:dyDescent="0.25">
      <c r="A942" t="s">
        <v>8219</v>
      </c>
      <c r="B942">
        <v>50</v>
      </c>
      <c r="D942" t="s">
        <v>8221</v>
      </c>
      <c r="E942">
        <v>6</v>
      </c>
      <c r="AJ942">
        <v>16</v>
      </c>
      <c r="AL942">
        <v>50</v>
      </c>
      <c r="AN942">
        <v>16</v>
      </c>
      <c r="AP942">
        <v>6</v>
      </c>
      <c r="AR942">
        <v>50</v>
      </c>
    </row>
    <row r="943" spans="1:44" x14ac:dyDescent="0.25">
      <c r="A943" t="s">
        <v>8219</v>
      </c>
      <c r="B943">
        <v>50</v>
      </c>
      <c r="D943" t="s">
        <v>8221</v>
      </c>
      <c r="E943">
        <v>6</v>
      </c>
      <c r="AJ943">
        <v>16</v>
      </c>
      <c r="AL943">
        <v>50</v>
      </c>
      <c r="AN943">
        <v>16</v>
      </c>
      <c r="AP943">
        <v>6</v>
      </c>
      <c r="AR943">
        <v>50</v>
      </c>
    </row>
    <row r="944" spans="1:44" x14ac:dyDescent="0.25">
      <c r="A944" t="s">
        <v>8219</v>
      </c>
      <c r="B944">
        <v>50</v>
      </c>
      <c r="D944" t="s">
        <v>8221</v>
      </c>
      <c r="E944">
        <v>6</v>
      </c>
      <c r="AJ944">
        <v>16</v>
      </c>
      <c r="AL944">
        <v>50</v>
      </c>
      <c r="AN944">
        <v>16</v>
      </c>
      <c r="AP944">
        <v>6</v>
      </c>
      <c r="AR944">
        <v>50</v>
      </c>
    </row>
    <row r="945" spans="1:44" x14ac:dyDescent="0.25">
      <c r="A945" t="s">
        <v>8219</v>
      </c>
      <c r="B945">
        <v>51</v>
      </c>
      <c r="D945" t="s">
        <v>8221</v>
      </c>
      <c r="E945">
        <v>6</v>
      </c>
      <c r="AJ945">
        <v>16</v>
      </c>
      <c r="AL945">
        <v>51</v>
      </c>
      <c r="AN945">
        <v>16</v>
      </c>
      <c r="AP945">
        <v>6</v>
      </c>
      <c r="AR945">
        <v>51</v>
      </c>
    </row>
    <row r="946" spans="1:44" x14ac:dyDescent="0.25">
      <c r="A946" t="s">
        <v>8219</v>
      </c>
      <c r="B946">
        <v>51</v>
      </c>
      <c r="D946" t="s">
        <v>8221</v>
      </c>
      <c r="E946">
        <v>6</v>
      </c>
      <c r="AJ946">
        <v>17</v>
      </c>
      <c r="AL946">
        <v>51</v>
      </c>
      <c r="AN946">
        <v>17</v>
      </c>
      <c r="AP946">
        <v>6</v>
      </c>
      <c r="AR946">
        <v>51</v>
      </c>
    </row>
    <row r="947" spans="1:44" x14ac:dyDescent="0.25">
      <c r="A947" t="s">
        <v>8219</v>
      </c>
      <c r="B947">
        <v>51</v>
      </c>
      <c r="D947" t="s">
        <v>8221</v>
      </c>
      <c r="E947">
        <v>6</v>
      </c>
      <c r="AJ947">
        <v>17</v>
      </c>
      <c r="AL947">
        <v>51</v>
      </c>
      <c r="AN947">
        <v>17</v>
      </c>
      <c r="AP947">
        <v>6</v>
      </c>
      <c r="AR947">
        <v>51</v>
      </c>
    </row>
    <row r="948" spans="1:44" x14ac:dyDescent="0.25">
      <c r="A948" t="s">
        <v>8219</v>
      </c>
      <c r="B948">
        <v>51</v>
      </c>
      <c r="D948" t="s">
        <v>8221</v>
      </c>
      <c r="E948">
        <v>6</v>
      </c>
      <c r="AJ948">
        <v>17</v>
      </c>
      <c r="AL948">
        <v>51</v>
      </c>
      <c r="AN948">
        <v>17</v>
      </c>
      <c r="AP948">
        <v>6</v>
      </c>
      <c r="AR948">
        <v>51</v>
      </c>
    </row>
    <row r="949" spans="1:44" x14ac:dyDescent="0.25">
      <c r="A949" t="s">
        <v>8219</v>
      </c>
      <c r="B949">
        <v>51</v>
      </c>
      <c r="D949" t="s">
        <v>8221</v>
      </c>
      <c r="E949">
        <v>6</v>
      </c>
      <c r="AJ949">
        <v>17</v>
      </c>
      <c r="AL949">
        <v>51</v>
      </c>
      <c r="AN949">
        <v>17</v>
      </c>
      <c r="AP949">
        <v>6</v>
      </c>
      <c r="AR949">
        <v>51</v>
      </c>
    </row>
    <row r="950" spans="1:44" x14ac:dyDescent="0.25">
      <c r="A950" t="s">
        <v>8219</v>
      </c>
      <c r="B950">
        <v>51</v>
      </c>
      <c r="D950" t="s">
        <v>8221</v>
      </c>
      <c r="E950">
        <v>6</v>
      </c>
      <c r="AJ950">
        <v>17</v>
      </c>
      <c r="AL950">
        <v>51</v>
      </c>
      <c r="AN950">
        <v>17</v>
      </c>
      <c r="AP950">
        <v>6</v>
      </c>
      <c r="AR950">
        <v>51</v>
      </c>
    </row>
    <row r="951" spans="1:44" x14ac:dyDescent="0.25">
      <c r="A951" t="s">
        <v>8219</v>
      </c>
      <c r="B951">
        <v>51</v>
      </c>
      <c r="D951" t="s">
        <v>8221</v>
      </c>
      <c r="E951">
        <v>6</v>
      </c>
      <c r="AJ951">
        <v>17</v>
      </c>
      <c r="AL951">
        <v>51</v>
      </c>
      <c r="AN951">
        <v>17</v>
      </c>
      <c r="AP951">
        <v>6</v>
      </c>
      <c r="AR951">
        <v>51</v>
      </c>
    </row>
    <row r="952" spans="1:44" x14ac:dyDescent="0.25">
      <c r="A952" t="s">
        <v>8219</v>
      </c>
      <c r="B952">
        <v>51</v>
      </c>
      <c r="D952" t="s">
        <v>8221</v>
      </c>
      <c r="E952">
        <v>6</v>
      </c>
      <c r="AJ952">
        <v>17</v>
      </c>
      <c r="AL952">
        <v>51</v>
      </c>
      <c r="AN952">
        <v>17</v>
      </c>
      <c r="AP952">
        <v>6</v>
      </c>
      <c r="AR952">
        <v>51</v>
      </c>
    </row>
    <row r="953" spans="1:44" x14ac:dyDescent="0.25">
      <c r="A953" t="s">
        <v>8219</v>
      </c>
      <c r="B953">
        <v>51</v>
      </c>
      <c r="D953" t="s">
        <v>8221</v>
      </c>
      <c r="E953">
        <v>6</v>
      </c>
      <c r="AJ953">
        <v>17</v>
      </c>
      <c r="AL953">
        <v>51</v>
      </c>
      <c r="AN953">
        <v>17</v>
      </c>
      <c r="AP953">
        <v>6</v>
      </c>
      <c r="AR953">
        <v>51</v>
      </c>
    </row>
    <row r="954" spans="1:44" x14ac:dyDescent="0.25">
      <c r="A954" t="s">
        <v>8219</v>
      </c>
      <c r="B954">
        <v>51</v>
      </c>
      <c r="D954" t="s">
        <v>8221</v>
      </c>
      <c r="E954">
        <v>6</v>
      </c>
      <c r="AJ954">
        <v>17</v>
      </c>
      <c r="AL954">
        <v>51</v>
      </c>
      <c r="AN954">
        <v>17</v>
      </c>
      <c r="AP954">
        <v>6</v>
      </c>
      <c r="AR954">
        <v>51</v>
      </c>
    </row>
    <row r="955" spans="1:44" x14ac:dyDescent="0.25">
      <c r="A955" t="s">
        <v>8219</v>
      </c>
      <c r="B955">
        <v>52</v>
      </c>
      <c r="D955" t="s">
        <v>8221</v>
      </c>
      <c r="E955">
        <v>6</v>
      </c>
      <c r="AJ955">
        <v>17</v>
      </c>
      <c r="AL955">
        <v>52</v>
      </c>
      <c r="AN955">
        <v>17</v>
      </c>
      <c r="AP955">
        <v>6</v>
      </c>
      <c r="AR955">
        <v>52</v>
      </c>
    </row>
    <row r="956" spans="1:44" x14ac:dyDescent="0.25">
      <c r="A956" t="s">
        <v>8219</v>
      </c>
      <c r="B956">
        <v>52</v>
      </c>
      <c r="D956" t="s">
        <v>8221</v>
      </c>
      <c r="E956">
        <v>6</v>
      </c>
      <c r="AJ956">
        <v>17</v>
      </c>
      <c r="AL956">
        <v>52</v>
      </c>
      <c r="AN956">
        <v>17</v>
      </c>
      <c r="AP956">
        <v>6</v>
      </c>
      <c r="AR956">
        <v>52</v>
      </c>
    </row>
    <row r="957" spans="1:44" x14ac:dyDescent="0.25">
      <c r="A957" t="s">
        <v>8219</v>
      </c>
      <c r="B957">
        <v>52</v>
      </c>
      <c r="D957" t="s">
        <v>8221</v>
      </c>
      <c r="E957">
        <v>6</v>
      </c>
      <c r="AJ957">
        <v>17</v>
      </c>
      <c r="AL957">
        <v>52</v>
      </c>
      <c r="AN957">
        <v>17</v>
      </c>
      <c r="AP957">
        <v>6</v>
      </c>
      <c r="AR957">
        <v>52</v>
      </c>
    </row>
    <row r="958" spans="1:44" x14ac:dyDescent="0.25">
      <c r="A958" t="s">
        <v>8219</v>
      </c>
      <c r="B958">
        <v>52</v>
      </c>
      <c r="D958" t="s">
        <v>8221</v>
      </c>
      <c r="E958">
        <v>6</v>
      </c>
      <c r="AJ958">
        <v>17</v>
      </c>
      <c r="AL958">
        <v>52</v>
      </c>
      <c r="AN958">
        <v>17</v>
      </c>
      <c r="AP958">
        <v>6</v>
      </c>
      <c r="AR958">
        <v>52</v>
      </c>
    </row>
    <row r="959" spans="1:44" x14ac:dyDescent="0.25">
      <c r="A959" t="s">
        <v>8219</v>
      </c>
      <c r="B959">
        <v>52</v>
      </c>
      <c r="D959" t="s">
        <v>8221</v>
      </c>
      <c r="E959">
        <v>6</v>
      </c>
      <c r="AJ959">
        <v>17</v>
      </c>
      <c r="AL959">
        <v>52</v>
      </c>
      <c r="AN959">
        <v>17</v>
      </c>
      <c r="AP959">
        <v>6</v>
      </c>
      <c r="AR959">
        <v>52</v>
      </c>
    </row>
    <row r="960" spans="1:44" x14ac:dyDescent="0.25">
      <c r="A960" t="s">
        <v>8219</v>
      </c>
      <c r="B960">
        <v>52</v>
      </c>
      <c r="D960" t="s">
        <v>8221</v>
      </c>
      <c r="E960">
        <v>6</v>
      </c>
      <c r="AJ960">
        <v>17</v>
      </c>
      <c r="AL960">
        <v>52</v>
      </c>
      <c r="AN960">
        <v>17</v>
      </c>
      <c r="AP960">
        <v>6</v>
      </c>
      <c r="AR960">
        <v>52</v>
      </c>
    </row>
    <row r="961" spans="1:44" x14ac:dyDescent="0.25">
      <c r="A961" t="s">
        <v>8219</v>
      </c>
      <c r="B961">
        <v>52</v>
      </c>
      <c r="D961" t="s">
        <v>8221</v>
      </c>
      <c r="E961">
        <v>6</v>
      </c>
      <c r="AJ961">
        <v>17</v>
      </c>
      <c r="AL961">
        <v>52</v>
      </c>
      <c r="AN961">
        <v>17</v>
      </c>
      <c r="AP961">
        <v>6</v>
      </c>
      <c r="AR961">
        <v>52</v>
      </c>
    </row>
    <row r="962" spans="1:44" x14ac:dyDescent="0.25">
      <c r="A962" t="s">
        <v>8219</v>
      </c>
      <c r="B962">
        <v>52</v>
      </c>
      <c r="D962" t="s">
        <v>8221</v>
      </c>
      <c r="E962">
        <v>7</v>
      </c>
      <c r="AJ962">
        <v>18</v>
      </c>
      <c r="AL962">
        <v>52</v>
      </c>
      <c r="AN962">
        <v>18</v>
      </c>
      <c r="AP962">
        <v>7</v>
      </c>
      <c r="AR962">
        <v>52</v>
      </c>
    </row>
    <row r="963" spans="1:44" x14ac:dyDescent="0.25">
      <c r="A963" t="s">
        <v>8219</v>
      </c>
      <c r="B963">
        <v>52</v>
      </c>
      <c r="D963" t="s">
        <v>8221</v>
      </c>
      <c r="E963">
        <v>7</v>
      </c>
      <c r="AJ963">
        <v>18</v>
      </c>
      <c r="AL963">
        <v>52</v>
      </c>
      <c r="AN963">
        <v>18</v>
      </c>
      <c r="AP963">
        <v>7</v>
      </c>
      <c r="AR963">
        <v>52</v>
      </c>
    </row>
    <row r="964" spans="1:44" x14ac:dyDescent="0.25">
      <c r="A964" t="s">
        <v>8219</v>
      </c>
      <c r="B964">
        <v>52</v>
      </c>
      <c r="D964" t="s">
        <v>8221</v>
      </c>
      <c r="E964">
        <v>7</v>
      </c>
      <c r="AJ964">
        <v>18</v>
      </c>
      <c r="AL964">
        <v>52</v>
      </c>
      <c r="AN964">
        <v>18</v>
      </c>
      <c r="AP964">
        <v>7</v>
      </c>
      <c r="AR964">
        <v>52</v>
      </c>
    </row>
    <row r="965" spans="1:44" x14ac:dyDescent="0.25">
      <c r="A965" t="s">
        <v>8219</v>
      </c>
      <c r="B965">
        <v>52</v>
      </c>
      <c r="D965" t="s">
        <v>8221</v>
      </c>
      <c r="E965">
        <v>7</v>
      </c>
      <c r="AJ965">
        <v>18</v>
      </c>
      <c r="AL965">
        <v>52</v>
      </c>
      <c r="AN965">
        <v>18</v>
      </c>
      <c r="AP965">
        <v>7</v>
      </c>
      <c r="AR965">
        <v>52</v>
      </c>
    </row>
    <row r="966" spans="1:44" x14ac:dyDescent="0.25">
      <c r="A966" t="s">
        <v>8219</v>
      </c>
      <c r="B966">
        <v>52</v>
      </c>
      <c r="D966" t="s">
        <v>8221</v>
      </c>
      <c r="E966">
        <v>7</v>
      </c>
      <c r="AJ966">
        <v>18</v>
      </c>
      <c r="AL966">
        <v>52</v>
      </c>
      <c r="AN966">
        <v>18</v>
      </c>
      <c r="AP966">
        <v>7</v>
      </c>
      <c r="AR966">
        <v>52</v>
      </c>
    </row>
    <row r="967" spans="1:44" x14ac:dyDescent="0.25">
      <c r="A967" t="s">
        <v>8219</v>
      </c>
      <c r="B967">
        <v>52</v>
      </c>
      <c r="D967" t="s">
        <v>8221</v>
      </c>
      <c r="E967">
        <v>7</v>
      </c>
      <c r="AJ967">
        <v>18</v>
      </c>
      <c r="AL967">
        <v>52</v>
      </c>
      <c r="AN967">
        <v>18</v>
      </c>
      <c r="AP967">
        <v>7</v>
      </c>
      <c r="AR967">
        <v>52</v>
      </c>
    </row>
    <row r="968" spans="1:44" x14ac:dyDescent="0.25">
      <c r="A968" t="s">
        <v>8219</v>
      </c>
      <c r="B968">
        <v>52</v>
      </c>
      <c r="D968" t="s">
        <v>8221</v>
      </c>
      <c r="E968">
        <v>7</v>
      </c>
      <c r="AJ968">
        <v>18</v>
      </c>
      <c r="AL968">
        <v>52</v>
      </c>
      <c r="AN968">
        <v>18</v>
      </c>
      <c r="AP968">
        <v>7</v>
      </c>
      <c r="AR968">
        <v>52</v>
      </c>
    </row>
    <row r="969" spans="1:44" x14ac:dyDescent="0.25">
      <c r="A969" t="s">
        <v>8219</v>
      </c>
      <c r="B969">
        <v>52</v>
      </c>
      <c r="D969" t="s">
        <v>8221</v>
      </c>
      <c r="E969">
        <v>7</v>
      </c>
      <c r="AJ969">
        <v>18</v>
      </c>
      <c r="AL969">
        <v>52</v>
      </c>
      <c r="AN969">
        <v>18</v>
      </c>
      <c r="AP969">
        <v>7</v>
      </c>
      <c r="AR969">
        <v>52</v>
      </c>
    </row>
    <row r="970" spans="1:44" x14ac:dyDescent="0.25">
      <c r="A970" t="s">
        <v>8219</v>
      </c>
      <c r="B970">
        <v>52</v>
      </c>
      <c r="D970" t="s">
        <v>8221</v>
      </c>
      <c r="E970">
        <v>7</v>
      </c>
      <c r="AJ970">
        <v>19</v>
      </c>
      <c r="AL970">
        <v>52</v>
      </c>
      <c r="AN970">
        <v>19</v>
      </c>
      <c r="AP970">
        <v>7</v>
      </c>
      <c r="AR970">
        <v>52</v>
      </c>
    </row>
    <row r="971" spans="1:44" x14ac:dyDescent="0.25">
      <c r="A971" t="s">
        <v>8219</v>
      </c>
      <c r="B971">
        <v>52</v>
      </c>
      <c r="D971" t="s">
        <v>8221</v>
      </c>
      <c r="E971">
        <v>7</v>
      </c>
      <c r="AJ971">
        <v>19</v>
      </c>
      <c r="AL971">
        <v>52</v>
      </c>
      <c r="AN971">
        <v>19</v>
      </c>
      <c r="AP971">
        <v>7</v>
      </c>
      <c r="AR971">
        <v>52</v>
      </c>
    </row>
    <row r="972" spans="1:44" x14ac:dyDescent="0.25">
      <c r="A972" t="s">
        <v>8219</v>
      </c>
      <c r="B972">
        <v>52</v>
      </c>
      <c r="D972" t="s">
        <v>8221</v>
      </c>
      <c r="E972">
        <v>7</v>
      </c>
      <c r="AJ972">
        <v>19</v>
      </c>
      <c r="AL972">
        <v>52</v>
      </c>
      <c r="AN972">
        <v>19</v>
      </c>
      <c r="AP972">
        <v>7</v>
      </c>
      <c r="AR972">
        <v>52</v>
      </c>
    </row>
    <row r="973" spans="1:44" x14ac:dyDescent="0.25">
      <c r="A973" t="s">
        <v>8219</v>
      </c>
      <c r="B973">
        <v>52</v>
      </c>
      <c r="D973" t="s">
        <v>8221</v>
      </c>
      <c r="E973">
        <v>7</v>
      </c>
      <c r="AJ973">
        <v>19</v>
      </c>
      <c r="AL973">
        <v>52</v>
      </c>
      <c r="AN973">
        <v>19</v>
      </c>
      <c r="AP973">
        <v>7</v>
      </c>
      <c r="AR973">
        <v>52</v>
      </c>
    </row>
    <row r="974" spans="1:44" x14ac:dyDescent="0.25">
      <c r="A974" t="s">
        <v>8219</v>
      </c>
      <c r="B974">
        <v>53</v>
      </c>
      <c r="D974" t="s">
        <v>8221</v>
      </c>
      <c r="E974">
        <v>7</v>
      </c>
      <c r="AJ974">
        <v>19</v>
      </c>
      <c r="AL974">
        <v>53</v>
      </c>
      <c r="AN974">
        <v>19</v>
      </c>
      <c r="AP974">
        <v>7</v>
      </c>
      <c r="AR974">
        <v>53</v>
      </c>
    </row>
    <row r="975" spans="1:44" x14ac:dyDescent="0.25">
      <c r="A975" t="s">
        <v>8219</v>
      </c>
      <c r="B975">
        <v>53</v>
      </c>
      <c r="D975" t="s">
        <v>8221</v>
      </c>
      <c r="E975">
        <v>7</v>
      </c>
      <c r="AJ975">
        <v>19</v>
      </c>
      <c r="AL975">
        <v>53</v>
      </c>
      <c r="AN975">
        <v>19</v>
      </c>
      <c r="AP975">
        <v>7</v>
      </c>
      <c r="AR975">
        <v>53</v>
      </c>
    </row>
    <row r="976" spans="1:44" x14ac:dyDescent="0.25">
      <c r="A976" t="s">
        <v>8219</v>
      </c>
      <c r="B976">
        <v>53</v>
      </c>
      <c r="D976" t="s">
        <v>8221</v>
      </c>
      <c r="E976">
        <v>7</v>
      </c>
      <c r="AJ976">
        <v>19</v>
      </c>
      <c r="AL976">
        <v>53</v>
      </c>
      <c r="AN976">
        <v>19</v>
      </c>
      <c r="AP976">
        <v>7</v>
      </c>
      <c r="AR976">
        <v>53</v>
      </c>
    </row>
    <row r="977" spans="1:44" x14ac:dyDescent="0.25">
      <c r="A977" t="s">
        <v>8219</v>
      </c>
      <c r="B977">
        <v>53</v>
      </c>
      <c r="D977" t="s">
        <v>8221</v>
      </c>
      <c r="E977">
        <v>7</v>
      </c>
      <c r="AJ977">
        <v>19</v>
      </c>
      <c r="AL977">
        <v>53</v>
      </c>
      <c r="AN977">
        <v>19</v>
      </c>
      <c r="AP977">
        <v>7</v>
      </c>
      <c r="AR977">
        <v>53</v>
      </c>
    </row>
    <row r="978" spans="1:44" x14ac:dyDescent="0.25">
      <c r="A978" t="s">
        <v>8219</v>
      </c>
      <c r="B978">
        <v>53</v>
      </c>
      <c r="D978" t="s">
        <v>8221</v>
      </c>
      <c r="E978">
        <v>7</v>
      </c>
      <c r="AJ978">
        <v>19</v>
      </c>
      <c r="AL978">
        <v>53</v>
      </c>
      <c r="AN978">
        <v>19</v>
      </c>
      <c r="AP978">
        <v>7</v>
      </c>
      <c r="AR978">
        <v>53</v>
      </c>
    </row>
    <row r="979" spans="1:44" x14ac:dyDescent="0.25">
      <c r="A979" t="s">
        <v>8219</v>
      </c>
      <c r="B979">
        <v>53</v>
      </c>
      <c r="D979" t="s">
        <v>8221</v>
      </c>
      <c r="E979">
        <v>7</v>
      </c>
      <c r="AJ979">
        <v>19</v>
      </c>
      <c r="AL979">
        <v>53</v>
      </c>
      <c r="AN979">
        <v>19</v>
      </c>
      <c r="AP979">
        <v>7</v>
      </c>
      <c r="AR979">
        <v>53</v>
      </c>
    </row>
    <row r="980" spans="1:44" x14ac:dyDescent="0.25">
      <c r="A980" t="s">
        <v>8219</v>
      </c>
      <c r="B980">
        <v>53</v>
      </c>
      <c r="D980" t="s">
        <v>8221</v>
      </c>
      <c r="E980">
        <v>7</v>
      </c>
      <c r="AJ980">
        <v>19</v>
      </c>
      <c r="AL980">
        <v>53</v>
      </c>
      <c r="AN980">
        <v>19</v>
      </c>
      <c r="AP980">
        <v>7</v>
      </c>
      <c r="AR980">
        <v>53</v>
      </c>
    </row>
    <row r="981" spans="1:44" x14ac:dyDescent="0.25">
      <c r="A981" t="s">
        <v>8219</v>
      </c>
      <c r="B981">
        <v>54</v>
      </c>
      <c r="D981" t="s">
        <v>8221</v>
      </c>
      <c r="E981">
        <v>7</v>
      </c>
      <c r="AJ981">
        <v>20</v>
      </c>
      <c r="AL981">
        <v>54</v>
      </c>
      <c r="AN981">
        <v>20</v>
      </c>
      <c r="AP981">
        <v>7</v>
      </c>
      <c r="AR981">
        <v>54</v>
      </c>
    </row>
    <row r="982" spans="1:44" x14ac:dyDescent="0.25">
      <c r="A982" t="s">
        <v>8219</v>
      </c>
      <c r="B982">
        <v>54</v>
      </c>
      <c r="D982" t="s">
        <v>8221</v>
      </c>
      <c r="E982">
        <v>7</v>
      </c>
      <c r="AJ982">
        <v>20</v>
      </c>
      <c r="AL982">
        <v>54</v>
      </c>
      <c r="AN982">
        <v>20</v>
      </c>
      <c r="AP982">
        <v>7</v>
      </c>
      <c r="AR982">
        <v>54</v>
      </c>
    </row>
    <row r="983" spans="1:44" x14ac:dyDescent="0.25">
      <c r="A983" t="s">
        <v>8219</v>
      </c>
      <c r="B983">
        <v>54</v>
      </c>
      <c r="D983" t="s">
        <v>8221</v>
      </c>
      <c r="E983">
        <v>7</v>
      </c>
      <c r="AJ983">
        <v>20</v>
      </c>
      <c r="AL983">
        <v>54</v>
      </c>
      <c r="AN983">
        <v>20</v>
      </c>
      <c r="AP983">
        <v>7</v>
      </c>
      <c r="AR983">
        <v>54</v>
      </c>
    </row>
    <row r="984" spans="1:44" x14ac:dyDescent="0.25">
      <c r="A984" t="s">
        <v>8219</v>
      </c>
      <c r="B984">
        <v>54</v>
      </c>
      <c r="D984" t="s">
        <v>8221</v>
      </c>
      <c r="E984">
        <v>7</v>
      </c>
      <c r="AJ984">
        <v>20</v>
      </c>
      <c r="AL984">
        <v>54</v>
      </c>
      <c r="AN984">
        <v>20</v>
      </c>
      <c r="AP984">
        <v>7</v>
      </c>
      <c r="AR984">
        <v>54</v>
      </c>
    </row>
    <row r="985" spans="1:44" x14ac:dyDescent="0.25">
      <c r="A985" t="s">
        <v>8219</v>
      </c>
      <c r="B985">
        <v>54</v>
      </c>
      <c r="D985" t="s">
        <v>8221</v>
      </c>
      <c r="E985">
        <v>7</v>
      </c>
      <c r="AJ985">
        <v>20</v>
      </c>
      <c r="AL985">
        <v>54</v>
      </c>
      <c r="AN985">
        <v>20</v>
      </c>
      <c r="AP985">
        <v>7</v>
      </c>
      <c r="AR985">
        <v>54</v>
      </c>
    </row>
    <row r="986" spans="1:44" x14ac:dyDescent="0.25">
      <c r="A986" t="s">
        <v>8219</v>
      </c>
      <c r="B986">
        <v>54</v>
      </c>
      <c r="D986" t="s">
        <v>8221</v>
      </c>
      <c r="E986">
        <v>7</v>
      </c>
      <c r="AJ986">
        <v>20</v>
      </c>
      <c r="AL986">
        <v>54</v>
      </c>
      <c r="AN986">
        <v>20</v>
      </c>
      <c r="AP986">
        <v>7</v>
      </c>
      <c r="AR986">
        <v>54</v>
      </c>
    </row>
    <row r="987" spans="1:44" x14ac:dyDescent="0.25">
      <c r="A987" t="s">
        <v>8219</v>
      </c>
      <c r="B987">
        <v>54</v>
      </c>
      <c r="D987" t="s">
        <v>8221</v>
      </c>
      <c r="E987">
        <v>7</v>
      </c>
      <c r="AJ987">
        <v>20</v>
      </c>
      <c r="AL987">
        <v>54</v>
      </c>
      <c r="AN987">
        <v>20</v>
      </c>
      <c r="AP987">
        <v>7</v>
      </c>
      <c r="AR987">
        <v>54</v>
      </c>
    </row>
    <row r="988" spans="1:44" x14ac:dyDescent="0.25">
      <c r="A988" t="s">
        <v>8219</v>
      </c>
      <c r="B988">
        <v>54</v>
      </c>
      <c r="D988" t="s">
        <v>8221</v>
      </c>
      <c r="E988">
        <v>7</v>
      </c>
      <c r="AJ988">
        <v>20</v>
      </c>
      <c r="AL988">
        <v>54</v>
      </c>
      <c r="AN988">
        <v>20</v>
      </c>
      <c r="AP988">
        <v>7</v>
      </c>
      <c r="AR988">
        <v>54</v>
      </c>
    </row>
    <row r="989" spans="1:44" x14ac:dyDescent="0.25">
      <c r="A989" t="s">
        <v>8219</v>
      </c>
      <c r="B989">
        <v>54</v>
      </c>
      <c r="D989" t="s">
        <v>8221</v>
      </c>
      <c r="E989">
        <v>7</v>
      </c>
      <c r="AJ989">
        <v>21</v>
      </c>
      <c r="AL989">
        <v>54</v>
      </c>
      <c r="AN989">
        <v>21</v>
      </c>
      <c r="AP989">
        <v>7</v>
      </c>
      <c r="AR989">
        <v>54</v>
      </c>
    </row>
    <row r="990" spans="1:44" x14ac:dyDescent="0.25">
      <c r="A990" t="s">
        <v>8219</v>
      </c>
      <c r="B990">
        <v>54</v>
      </c>
      <c r="D990" t="s">
        <v>8221</v>
      </c>
      <c r="E990">
        <v>7</v>
      </c>
      <c r="AJ990">
        <v>21</v>
      </c>
      <c r="AL990">
        <v>54</v>
      </c>
      <c r="AN990">
        <v>21</v>
      </c>
      <c r="AP990">
        <v>7</v>
      </c>
      <c r="AR990">
        <v>54</v>
      </c>
    </row>
    <row r="991" spans="1:44" x14ac:dyDescent="0.25">
      <c r="A991" t="s">
        <v>8219</v>
      </c>
      <c r="B991">
        <v>54</v>
      </c>
      <c r="D991" t="s">
        <v>8221</v>
      </c>
      <c r="E991">
        <v>7</v>
      </c>
      <c r="AJ991">
        <v>21</v>
      </c>
      <c r="AL991">
        <v>54</v>
      </c>
      <c r="AN991">
        <v>21</v>
      </c>
      <c r="AP991">
        <v>7</v>
      </c>
      <c r="AR991">
        <v>54</v>
      </c>
    </row>
    <row r="992" spans="1:44" x14ac:dyDescent="0.25">
      <c r="A992" t="s">
        <v>8219</v>
      </c>
      <c r="B992">
        <v>54</v>
      </c>
      <c r="D992" t="s">
        <v>8221</v>
      </c>
      <c r="E992">
        <v>7</v>
      </c>
      <c r="AJ992">
        <v>21</v>
      </c>
      <c r="AL992">
        <v>54</v>
      </c>
      <c r="AN992">
        <v>21</v>
      </c>
      <c r="AP992">
        <v>7</v>
      </c>
      <c r="AR992">
        <v>54</v>
      </c>
    </row>
    <row r="993" spans="1:44" x14ac:dyDescent="0.25">
      <c r="A993" t="s">
        <v>8219</v>
      </c>
      <c r="B993">
        <v>55</v>
      </c>
      <c r="D993" t="s">
        <v>8221</v>
      </c>
      <c r="E993">
        <v>7</v>
      </c>
      <c r="AJ993">
        <v>21</v>
      </c>
      <c r="AL993">
        <v>55</v>
      </c>
      <c r="AN993">
        <v>21</v>
      </c>
      <c r="AP993">
        <v>7</v>
      </c>
      <c r="AR993">
        <v>55</v>
      </c>
    </row>
    <row r="994" spans="1:44" x14ac:dyDescent="0.25">
      <c r="A994" t="s">
        <v>8219</v>
      </c>
      <c r="B994">
        <v>55</v>
      </c>
      <c r="D994" t="s">
        <v>8221</v>
      </c>
      <c r="E994">
        <v>7</v>
      </c>
      <c r="AJ994">
        <v>21</v>
      </c>
      <c r="AL994">
        <v>55</v>
      </c>
      <c r="AN994">
        <v>21</v>
      </c>
      <c r="AP994">
        <v>7</v>
      </c>
      <c r="AR994">
        <v>55</v>
      </c>
    </row>
    <row r="995" spans="1:44" x14ac:dyDescent="0.25">
      <c r="A995" t="s">
        <v>8219</v>
      </c>
      <c r="B995">
        <v>55</v>
      </c>
      <c r="D995" t="s">
        <v>8221</v>
      </c>
      <c r="E995">
        <v>7</v>
      </c>
      <c r="AJ995">
        <v>21</v>
      </c>
      <c r="AL995">
        <v>55</v>
      </c>
      <c r="AN995">
        <v>21</v>
      </c>
      <c r="AP995">
        <v>7</v>
      </c>
      <c r="AR995">
        <v>55</v>
      </c>
    </row>
    <row r="996" spans="1:44" x14ac:dyDescent="0.25">
      <c r="A996" t="s">
        <v>8219</v>
      </c>
      <c r="B996">
        <v>55</v>
      </c>
      <c r="D996" t="s">
        <v>8221</v>
      </c>
      <c r="E996">
        <v>7</v>
      </c>
      <c r="AJ996">
        <v>21</v>
      </c>
      <c r="AL996">
        <v>55</v>
      </c>
      <c r="AN996">
        <v>21</v>
      </c>
      <c r="AP996">
        <v>7</v>
      </c>
      <c r="AR996">
        <v>55</v>
      </c>
    </row>
    <row r="997" spans="1:44" x14ac:dyDescent="0.25">
      <c r="A997" t="s">
        <v>8219</v>
      </c>
      <c r="B997">
        <v>55</v>
      </c>
      <c r="D997" t="s">
        <v>8221</v>
      </c>
      <c r="E997">
        <v>7</v>
      </c>
      <c r="AJ997">
        <v>21</v>
      </c>
      <c r="AL997">
        <v>55</v>
      </c>
      <c r="AN997">
        <v>21</v>
      </c>
      <c r="AP997">
        <v>7</v>
      </c>
      <c r="AR997">
        <v>55</v>
      </c>
    </row>
    <row r="998" spans="1:44" x14ac:dyDescent="0.25">
      <c r="A998" t="s">
        <v>8219</v>
      </c>
      <c r="B998">
        <v>55</v>
      </c>
      <c r="D998" t="s">
        <v>8221</v>
      </c>
      <c r="E998">
        <v>7</v>
      </c>
      <c r="AJ998">
        <v>22</v>
      </c>
      <c r="AL998">
        <v>55</v>
      </c>
      <c r="AN998">
        <v>22</v>
      </c>
      <c r="AP998">
        <v>7</v>
      </c>
      <c r="AR998">
        <v>55</v>
      </c>
    </row>
    <row r="999" spans="1:44" x14ac:dyDescent="0.25">
      <c r="A999" t="s">
        <v>8219</v>
      </c>
      <c r="B999">
        <v>55</v>
      </c>
      <c r="D999" t="s">
        <v>8221</v>
      </c>
      <c r="E999">
        <v>7</v>
      </c>
      <c r="AJ999">
        <v>22</v>
      </c>
      <c r="AL999">
        <v>55</v>
      </c>
      <c r="AN999">
        <v>22</v>
      </c>
      <c r="AP999">
        <v>7</v>
      </c>
      <c r="AR999">
        <v>55</v>
      </c>
    </row>
    <row r="1000" spans="1:44" x14ac:dyDescent="0.25">
      <c r="A1000" t="s">
        <v>8219</v>
      </c>
      <c r="B1000">
        <v>55</v>
      </c>
      <c r="D1000" t="s">
        <v>8221</v>
      </c>
      <c r="E1000">
        <v>7</v>
      </c>
      <c r="AJ1000">
        <v>22</v>
      </c>
      <c r="AL1000">
        <v>55</v>
      </c>
      <c r="AN1000">
        <v>22</v>
      </c>
      <c r="AP1000">
        <v>7</v>
      </c>
      <c r="AR1000">
        <v>55</v>
      </c>
    </row>
    <row r="1001" spans="1:44" x14ac:dyDescent="0.25">
      <c r="A1001" t="s">
        <v>8219</v>
      </c>
      <c r="B1001">
        <v>55</v>
      </c>
      <c r="D1001" t="s">
        <v>8221</v>
      </c>
      <c r="E1001">
        <v>7</v>
      </c>
      <c r="AJ1001">
        <v>22</v>
      </c>
      <c r="AL1001">
        <v>55</v>
      </c>
      <c r="AN1001">
        <v>22</v>
      </c>
      <c r="AP1001">
        <v>7</v>
      </c>
      <c r="AR1001">
        <v>55</v>
      </c>
    </row>
    <row r="1002" spans="1:44" x14ac:dyDescent="0.25">
      <c r="A1002" t="s">
        <v>8219</v>
      </c>
      <c r="B1002">
        <v>55</v>
      </c>
      <c r="D1002" t="s">
        <v>8221</v>
      </c>
      <c r="E1002">
        <v>7</v>
      </c>
      <c r="AJ1002">
        <v>22</v>
      </c>
      <c r="AL1002">
        <v>55</v>
      </c>
      <c r="AN1002">
        <v>22</v>
      </c>
      <c r="AP1002">
        <v>7</v>
      </c>
      <c r="AR1002">
        <v>55</v>
      </c>
    </row>
    <row r="1003" spans="1:44" x14ac:dyDescent="0.25">
      <c r="A1003" t="s">
        <v>8219</v>
      </c>
      <c r="B1003">
        <v>55</v>
      </c>
      <c r="D1003" t="s">
        <v>8221</v>
      </c>
      <c r="E1003">
        <v>7</v>
      </c>
      <c r="AJ1003">
        <v>22</v>
      </c>
      <c r="AL1003">
        <v>55</v>
      </c>
      <c r="AN1003">
        <v>22</v>
      </c>
      <c r="AP1003">
        <v>7</v>
      </c>
      <c r="AR1003">
        <v>55</v>
      </c>
    </row>
    <row r="1004" spans="1:44" x14ac:dyDescent="0.25">
      <c r="A1004" t="s">
        <v>8219</v>
      </c>
      <c r="B1004">
        <v>55</v>
      </c>
      <c r="D1004" t="s">
        <v>8221</v>
      </c>
      <c r="E1004">
        <v>7</v>
      </c>
      <c r="AJ1004">
        <v>22</v>
      </c>
      <c r="AL1004">
        <v>55</v>
      </c>
      <c r="AN1004">
        <v>22</v>
      </c>
      <c r="AP1004">
        <v>7</v>
      </c>
      <c r="AR1004">
        <v>55</v>
      </c>
    </row>
    <row r="1005" spans="1:44" x14ac:dyDescent="0.25">
      <c r="A1005" t="s">
        <v>8219</v>
      </c>
      <c r="B1005">
        <v>55</v>
      </c>
      <c r="D1005" t="s">
        <v>8221</v>
      </c>
      <c r="E1005">
        <v>7</v>
      </c>
      <c r="AJ1005">
        <v>23</v>
      </c>
      <c r="AL1005">
        <v>55</v>
      </c>
      <c r="AN1005">
        <v>23</v>
      </c>
      <c r="AP1005">
        <v>7</v>
      </c>
      <c r="AR1005">
        <v>55</v>
      </c>
    </row>
    <row r="1006" spans="1:44" x14ac:dyDescent="0.25">
      <c r="A1006" t="s">
        <v>8219</v>
      </c>
      <c r="B1006">
        <v>55</v>
      </c>
      <c r="D1006" t="s">
        <v>8221</v>
      </c>
      <c r="E1006">
        <v>7</v>
      </c>
      <c r="AJ1006">
        <v>23</v>
      </c>
      <c r="AL1006">
        <v>55</v>
      </c>
      <c r="AN1006">
        <v>23</v>
      </c>
      <c r="AP1006">
        <v>7</v>
      </c>
      <c r="AR1006">
        <v>55</v>
      </c>
    </row>
    <row r="1007" spans="1:44" x14ac:dyDescent="0.25">
      <c r="A1007" t="s">
        <v>8219</v>
      </c>
      <c r="B1007">
        <v>56</v>
      </c>
      <c r="D1007" t="s">
        <v>8221</v>
      </c>
      <c r="E1007">
        <v>7</v>
      </c>
      <c r="AJ1007">
        <v>23</v>
      </c>
      <c r="AL1007">
        <v>56</v>
      </c>
      <c r="AN1007">
        <v>23</v>
      </c>
      <c r="AP1007">
        <v>7</v>
      </c>
      <c r="AR1007">
        <v>56</v>
      </c>
    </row>
    <row r="1008" spans="1:44" x14ac:dyDescent="0.25">
      <c r="A1008" t="s">
        <v>8219</v>
      </c>
      <c r="B1008">
        <v>56</v>
      </c>
      <c r="D1008" t="s">
        <v>8221</v>
      </c>
      <c r="E1008">
        <v>7</v>
      </c>
      <c r="AJ1008">
        <v>23</v>
      </c>
      <c r="AL1008">
        <v>56</v>
      </c>
      <c r="AN1008">
        <v>23</v>
      </c>
      <c r="AP1008">
        <v>7</v>
      </c>
      <c r="AR1008">
        <v>56</v>
      </c>
    </row>
    <row r="1009" spans="1:44" x14ac:dyDescent="0.25">
      <c r="A1009" t="s">
        <v>8219</v>
      </c>
      <c r="B1009">
        <v>56</v>
      </c>
      <c r="D1009" t="s">
        <v>8221</v>
      </c>
      <c r="E1009">
        <v>8</v>
      </c>
      <c r="AJ1009">
        <v>23</v>
      </c>
      <c r="AL1009">
        <v>56</v>
      </c>
      <c r="AN1009">
        <v>23</v>
      </c>
      <c r="AP1009">
        <v>8</v>
      </c>
      <c r="AR1009">
        <v>56</v>
      </c>
    </row>
    <row r="1010" spans="1:44" x14ac:dyDescent="0.25">
      <c r="A1010" t="s">
        <v>8219</v>
      </c>
      <c r="B1010">
        <v>56</v>
      </c>
      <c r="D1010" t="s">
        <v>8221</v>
      </c>
      <c r="E1010">
        <v>8</v>
      </c>
      <c r="AJ1010">
        <v>23</v>
      </c>
      <c r="AL1010">
        <v>56</v>
      </c>
      <c r="AN1010">
        <v>23</v>
      </c>
      <c r="AP1010">
        <v>8</v>
      </c>
      <c r="AR1010">
        <v>56</v>
      </c>
    </row>
    <row r="1011" spans="1:44" x14ac:dyDescent="0.25">
      <c r="A1011" t="s">
        <v>8219</v>
      </c>
      <c r="B1011">
        <v>56</v>
      </c>
      <c r="D1011" t="s">
        <v>8221</v>
      </c>
      <c r="E1011">
        <v>8</v>
      </c>
      <c r="AJ1011">
        <v>23</v>
      </c>
      <c r="AL1011">
        <v>56</v>
      </c>
      <c r="AN1011">
        <v>23</v>
      </c>
      <c r="AP1011">
        <v>8</v>
      </c>
      <c r="AR1011">
        <v>56</v>
      </c>
    </row>
    <row r="1012" spans="1:44" x14ac:dyDescent="0.25">
      <c r="A1012" t="s">
        <v>8219</v>
      </c>
      <c r="B1012">
        <v>56</v>
      </c>
      <c r="D1012" t="s">
        <v>8221</v>
      </c>
      <c r="E1012">
        <v>8</v>
      </c>
      <c r="AJ1012">
        <v>24</v>
      </c>
      <c r="AL1012">
        <v>56</v>
      </c>
      <c r="AN1012">
        <v>24</v>
      </c>
      <c r="AP1012">
        <v>8</v>
      </c>
      <c r="AR1012">
        <v>56</v>
      </c>
    </row>
    <row r="1013" spans="1:44" x14ac:dyDescent="0.25">
      <c r="A1013" t="s">
        <v>8219</v>
      </c>
      <c r="B1013">
        <v>56</v>
      </c>
      <c r="D1013" t="s">
        <v>8221</v>
      </c>
      <c r="E1013">
        <v>8</v>
      </c>
      <c r="AJ1013">
        <v>24</v>
      </c>
      <c r="AL1013">
        <v>56</v>
      </c>
      <c r="AN1013">
        <v>24</v>
      </c>
      <c r="AP1013">
        <v>8</v>
      </c>
      <c r="AR1013">
        <v>56</v>
      </c>
    </row>
    <row r="1014" spans="1:44" x14ac:dyDescent="0.25">
      <c r="A1014" t="s">
        <v>8219</v>
      </c>
      <c r="B1014">
        <v>56</v>
      </c>
      <c r="D1014" t="s">
        <v>8221</v>
      </c>
      <c r="E1014">
        <v>8</v>
      </c>
      <c r="AJ1014">
        <v>24</v>
      </c>
      <c r="AL1014">
        <v>56</v>
      </c>
      <c r="AN1014">
        <v>24</v>
      </c>
      <c r="AP1014">
        <v>8</v>
      </c>
      <c r="AR1014">
        <v>56</v>
      </c>
    </row>
    <row r="1015" spans="1:44" x14ac:dyDescent="0.25">
      <c r="A1015" t="s">
        <v>8219</v>
      </c>
      <c r="B1015">
        <v>56</v>
      </c>
      <c r="D1015" t="s">
        <v>8221</v>
      </c>
      <c r="E1015">
        <v>8</v>
      </c>
      <c r="AJ1015">
        <v>24</v>
      </c>
      <c r="AL1015">
        <v>56</v>
      </c>
      <c r="AN1015">
        <v>24</v>
      </c>
      <c r="AP1015">
        <v>8</v>
      </c>
      <c r="AR1015">
        <v>56</v>
      </c>
    </row>
    <row r="1016" spans="1:44" x14ac:dyDescent="0.25">
      <c r="A1016" t="s">
        <v>8219</v>
      </c>
      <c r="B1016">
        <v>56</v>
      </c>
      <c r="D1016" t="s">
        <v>8221</v>
      </c>
      <c r="E1016">
        <v>8</v>
      </c>
      <c r="AJ1016">
        <v>24</v>
      </c>
      <c r="AL1016">
        <v>56</v>
      </c>
      <c r="AN1016">
        <v>24</v>
      </c>
      <c r="AP1016">
        <v>8</v>
      </c>
      <c r="AR1016">
        <v>56</v>
      </c>
    </row>
    <row r="1017" spans="1:44" x14ac:dyDescent="0.25">
      <c r="A1017" t="s">
        <v>8219</v>
      </c>
      <c r="B1017">
        <v>56</v>
      </c>
      <c r="D1017" t="s">
        <v>8221</v>
      </c>
      <c r="E1017">
        <v>8</v>
      </c>
      <c r="AJ1017">
        <v>24</v>
      </c>
      <c r="AL1017">
        <v>56</v>
      </c>
      <c r="AN1017">
        <v>24</v>
      </c>
      <c r="AP1017">
        <v>8</v>
      </c>
      <c r="AR1017">
        <v>56</v>
      </c>
    </row>
    <row r="1018" spans="1:44" x14ac:dyDescent="0.25">
      <c r="A1018" t="s">
        <v>8219</v>
      </c>
      <c r="B1018">
        <v>56</v>
      </c>
      <c r="D1018" t="s">
        <v>8221</v>
      </c>
      <c r="E1018">
        <v>8</v>
      </c>
      <c r="AJ1018">
        <v>24</v>
      </c>
      <c r="AL1018">
        <v>56</v>
      </c>
      <c r="AN1018">
        <v>24</v>
      </c>
      <c r="AP1018">
        <v>8</v>
      </c>
      <c r="AR1018">
        <v>56</v>
      </c>
    </row>
    <row r="1019" spans="1:44" x14ac:dyDescent="0.25">
      <c r="A1019" t="s">
        <v>8219</v>
      </c>
      <c r="B1019">
        <v>56</v>
      </c>
      <c r="D1019" t="s">
        <v>8221</v>
      </c>
      <c r="E1019">
        <v>8</v>
      </c>
      <c r="AJ1019">
        <v>24</v>
      </c>
      <c r="AL1019">
        <v>56</v>
      </c>
      <c r="AN1019">
        <v>24</v>
      </c>
      <c r="AP1019">
        <v>8</v>
      </c>
      <c r="AR1019">
        <v>56</v>
      </c>
    </row>
    <row r="1020" spans="1:44" x14ac:dyDescent="0.25">
      <c r="A1020" t="s">
        <v>8219</v>
      </c>
      <c r="B1020">
        <v>56</v>
      </c>
      <c r="D1020" t="s">
        <v>8221</v>
      </c>
      <c r="E1020">
        <v>8</v>
      </c>
      <c r="AJ1020">
        <v>24</v>
      </c>
      <c r="AL1020">
        <v>56</v>
      </c>
      <c r="AN1020">
        <v>24</v>
      </c>
      <c r="AP1020">
        <v>8</v>
      </c>
      <c r="AR1020">
        <v>56</v>
      </c>
    </row>
    <row r="1021" spans="1:44" x14ac:dyDescent="0.25">
      <c r="A1021" t="s">
        <v>8219</v>
      </c>
      <c r="B1021">
        <v>56</v>
      </c>
      <c r="D1021" t="s">
        <v>8221</v>
      </c>
      <c r="E1021">
        <v>8</v>
      </c>
      <c r="AJ1021">
        <v>24</v>
      </c>
      <c r="AL1021">
        <v>56</v>
      </c>
      <c r="AN1021">
        <v>24</v>
      </c>
      <c r="AP1021">
        <v>8</v>
      </c>
      <c r="AR1021">
        <v>56</v>
      </c>
    </row>
    <row r="1022" spans="1:44" x14ac:dyDescent="0.25">
      <c r="A1022" t="s">
        <v>8219</v>
      </c>
      <c r="B1022">
        <v>57</v>
      </c>
      <c r="D1022" t="s">
        <v>8221</v>
      </c>
      <c r="E1022">
        <v>8</v>
      </c>
      <c r="AJ1022">
        <v>24</v>
      </c>
      <c r="AL1022">
        <v>57</v>
      </c>
      <c r="AN1022">
        <v>24</v>
      </c>
      <c r="AP1022">
        <v>8</v>
      </c>
      <c r="AR1022">
        <v>57</v>
      </c>
    </row>
    <row r="1023" spans="1:44" x14ac:dyDescent="0.25">
      <c r="A1023" t="s">
        <v>8219</v>
      </c>
      <c r="B1023">
        <v>57</v>
      </c>
      <c r="D1023" t="s">
        <v>8221</v>
      </c>
      <c r="E1023">
        <v>8</v>
      </c>
      <c r="AJ1023">
        <v>24</v>
      </c>
      <c r="AL1023">
        <v>57</v>
      </c>
      <c r="AN1023">
        <v>24</v>
      </c>
      <c r="AP1023">
        <v>8</v>
      </c>
      <c r="AR1023">
        <v>57</v>
      </c>
    </row>
    <row r="1024" spans="1:44" x14ac:dyDescent="0.25">
      <c r="A1024" t="s">
        <v>8219</v>
      </c>
      <c r="B1024">
        <v>57</v>
      </c>
      <c r="D1024" t="s">
        <v>8221</v>
      </c>
      <c r="E1024">
        <v>8</v>
      </c>
      <c r="AJ1024">
        <v>24</v>
      </c>
      <c r="AL1024">
        <v>57</v>
      </c>
      <c r="AN1024">
        <v>24</v>
      </c>
      <c r="AP1024">
        <v>8</v>
      </c>
      <c r="AR1024">
        <v>57</v>
      </c>
    </row>
    <row r="1025" spans="1:44" x14ac:dyDescent="0.25">
      <c r="A1025" t="s">
        <v>8219</v>
      </c>
      <c r="B1025">
        <v>57</v>
      </c>
      <c r="D1025" t="s">
        <v>8221</v>
      </c>
      <c r="E1025">
        <v>8</v>
      </c>
      <c r="AJ1025">
        <v>25</v>
      </c>
      <c r="AL1025">
        <v>57</v>
      </c>
      <c r="AN1025">
        <v>25</v>
      </c>
      <c r="AP1025">
        <v>8</v>
      </c>
      <c r="AR1025">
        <v>57</v>
      </c>
    </row>
    <row r="1026" spans="1:44" x14ac:dyDescent="0.25">
      <c r="A1026" t="s">
        <v>8219</v>
      </c>
      <c r="B1026">
        <v>57</v>
      </c>
      <c r="D1026" t="s">
        <v>8221</v>
      </c>
      <c r="E1026">
        <v>8</v>
      </c>
      <c r="AJ1026">
        <v>25</v>
      </c>
      <c r="AL1026">
        <v>57</v>
      </c>
      <c r="AN1026">
        <v>25</v>
      </c>
      <c r="AP1026">
        <v>8</v>
      </c>
      <c r="AR1026">
        <v>57</v>
      </c>
    </row>
    <row r="1027" spans="1:44" x14ac:dyDescent="0.25">
      <c r="A1027" t="s">
        <v>8219</v>
      </c>
      <c r="B1027">
        <v>57</v>
      </c>
      <c r="D1027" t="s">
        <v>8221</v>
      </c>
      <c r="E1027">
        <v>8</v>
      </c>
      <c r="AJ1027">
        <v>25</v>
      </c>
      <c r="AL1027">
        <v>57</v>
      </c>
      <c r="AN1027">
        <v>25</v>
      </c>
      <c r="AP1027">
        <v>8</v>
      </c>
      <c r="AR1027">
        <v>57</v>
      </c>
    </row>
    <row r="1028" spans="1:44" x14ac:dyDescent="0.25">
      <c r="A1028" t="s">
        <v>8219</v>
      </c>
      <c r="B1028">
        <v>57</v>
      </c>
      <c r="D1028" t="s">
        <v>8221</v>
      </c>
      <c r="E1028">
        <v>8</v>
      </c>
      <c r="AJ1028">
        <v>25</v>
      </c>
      <c r="AL1028">
        <v>57</v>
      </c>
      <c r="AN1028">
        <v>25</v>
      </c>
      <c r="AP1028">
        <v>8</v>
      </c>
      <c r="AR1028">
        <v>57</v>
      </c>
    </row>
    <row r="1029" spans="1:44" x14ac:dyDescent="0.25">
      <c r="A1029" t="s">
        <v>8219</v>
      </c>
      <c r="B1029">
        <v>57</v>
      </c>
      <c r="D1029" t="s">
        <v>8221</v>
      </c>
      <c r="E1029">
        <v>8</v>
      </c>
      <c r="AJ1029">
        <v>25</v>
      </c>
      <c r="AL1029">
        <v>57</v>
      </c>
      <c r="AN1029">
        <v>25</v>
      </c>
      <c r="AP1029">
        <v>8</v>
      </c>
      <c r="AR1029">
        <v>57</v>
      </c>
    </row>
    <row r="1030" spans="1:44" x14ac:dyDescent="0.25">
      <c r="A1030" t="s">
        <v>8219</v>
      </c>
      <c r="B1030">
        <v>57</v>
      </c>
      <c r="D1030" t="s">
        <v>8221</v>
      </c>
      <c r="E1030">
        <v>8</v>
      </c>
      <c r="AJ1030">
        <v>25</v>
      </c>
      <c r="AL1030">
        <v>57</v>
      </c>
      <c r="AN1030">
        <v>25</v>
      </c>
      <c r="AP1030">
        <v>8</v>
      </c>
      <c r="AR1030">
        <v>57</v>
      </c>
    </row>
    <row r="1031" spans="1:44" x14ac:dyDescent="0.25">
      <c r="A1031" t="s">
        <v>8219</v>
      </c>
      <c r="B1031">
        <v>57</v>
      </c>
      <c r="D1031" t="s">
        <v>8221</v>
      </c>
      <c r="E1031">
        <v>8</v>
      </c>
      <c r="AJ1031">
        <v>25</v>
      </c>
      <c r="AL1031">
        <v>57</v>
      </c>
      <c r="AN1031">
        <v>25</v>
      </c>
      <c r="AP1031">
        <v>8</v>
      </c>
      <c r="AR1031">
        <v>57</v>
      </c>
    </row>
    <row r="1032" spans="1:44" x14ac:dyDescent="0.25">
      <c r="A1032" t="s">
        <v>8219</v>
      </c>
      <c r="B1032">
        <v>57</v>
      </c>
      <c r="D1032" t="s">
        <v>8221</v>
      </c>
      <c r="E1032">
        <v>8</v>
      </c>
      <c r="AJ1032">
        <v>26</v>
      </c>
      <c r="AL1032">
        <v>57</v>
      </c>
      <c r="AN1032">
        <v>26</v>
      </c>
      <c r="AP1032">
        <v>8</v>
      </c>
      <c r="AR1032">
        <v>57</v>
      </c>
    </row>
    <row r="1033" spans="1:44" x14ac:dyDescent="0.25">
      <c r="A1033" t="s">
        <v>8219</v>
      </c>
      <c r="B1033">
        <v>57</v>
      </c>
      <c r="D1033" t="s">
        <v>8221</v>
      </c>
      <c r="E1033">
        <v>8</v>
      </c>
      <c r="AJ1033">
        <v>26</v>
      </c>
      <c r="AL1033">
        <v>57</v>
      </c>
      <c r="AN1033">
        <v>26</v>
      </c>
      <c r="AP1033">
        <v>8</v>
      </c>
      <c r="AR1033">
        <v>57</v>
      </c>
    </row>
    <row r="1034" spans="1:44" x14ac:dyDescent="0.25">
      <c r="A1034" t="s">
        <v>8219</v>
      </c>
      <c r="B1034">
        <v>57</v>
      </c>
      <c r="D1034" t="s">
        <v>8221</v>
      </c>
      <c r="E1034">
        <v>8</v>
      </c>
      <c r="AJ1034">
        <v>26</v>
      </c>
      <c r="AL1034">
        <v>57</v>
      </c>
      <c r="AN1034">
        <v>26</v>
      </c>
      <c r="AP1034">
        <v>8</v>
      </c>
      <c r="AR1034">
        <v>57</v>
      </c>
    </row>
    <row r="1035" spans="1:44" x14ac:dyDescent="0.25">
      <c r="A1035" t="s">
        <v>8219</v>
      </c>
      <c r="B1035">
        <v>57</v>
      </c>
      <c r="D1035" t="s">
        <v>8221</v>
      </c>
      <c r="E1035">
        <v>8</v>
      </c>
      <c r="AJ1035">
        <v>26</v>
      </c>
      <c r="AL1035">
        <v>57</v>
      </c>
      <c r="AN1035">
        <v>26</v>
      </c>
      <c r="AP1035">
        <v>8</v>
      </c>
      <c r="AR1035">
        <v>57</v>
      </c>
    </row>
    <row r="1036" spans="1:44" x14ac:dyDescent="0.25">
      <c r="A1036" t="s">
        <v>8219</v>
      </c>
      <c r="B1036">
        <v>57</v>
      </c>
      <c r="D1036" t="s">
        <v>8221</v>
      </c>
      <c r="E1036">
        <v>8</v>
      </c>
      <c r="AJ1036">
        <v>26</v>
      </c>
      <c r="AL1036">
        <v>57</v>
      </c>
      <c r="AN1036">
        <v>26</v>
      </c>
      <c r="AP1036">
        <v>8</v>
      </c>
      <c r="AR1036">
        <v>57</v>
      </c>
    </row>
    <row r="1037" spans="1:44" x14ac:dyDescent="0.25">
      <c r="A1037" t="s">
        <v>8219</v>
      </c>
      <c r="B1037">
        <v>57</v>
      </c>
      <c r="D1037" t="s">
        <v>8221</v>
      </c>
      <c r="E1037">
        <v>8</v>
      </c>
      <c r="AJ1037">
        <v>26</v>
      </c>
      <c r="AL1037">
        <v>57</v>
      </c>
      <c r="AN1037">
        <v>26</v>
      </c>
      <c r="AP1037">
        <v>8</v>
      </c>
      <c r="AR1037">
        <v>57</v>
      </c>
    </row>
    <row r="1038" spans="1:44" x14ac:dyDescent="0.25">
      <c r="A1038" t="s">
        <v>8219</v>
      </c>
      <c r="B1038">
        <v>57</v>
      </c>
      <c r="D1038" t="s">
        <v>8221</v>
      </c>
      <c r="E1038">
        <v>8</v>
      </c>
      <c r="AJ1038">
        <v>27</v>
      </c>
      <c r="AL1038">
        <v>57</v>
      </c>
      <c r="AN1038">
        <v>27</v>
      </c>
      <c r="AP1038">
        <v>8</v>
      </c>
      <c r="AR1038">
        <v>57</v>
      </c>
    </row>
    <row r="1039" spans="1:44" x14ac:dyDescent="0.25">
      <c r="A1039" t="s">
        <v>8219</v>
      </c>
      <c r="B1039">
        <v>57</v>
      </c>
      <c r="D1039" t="s">
        <v>8221</v>
      </c>
      <c r="E1039">
        <v>8</v>
      </c>
      <c r="AJ1039">
        <v>27</v>
      </c>
      <c r="AL1039">
        <v>57</v>
      </c>
      <c r="AN1039">
        <v>27</v>
      </c>
      <c r="AP1039">
        <v>8</v>
      </c>
      <c r="AR1039">
        <v>57</v>
      </c>
    </row>
    <row r="1040" spans="1:44" x14ac:dyDescent="0.25">
      <c r="A1040" t="s">
        <v>8219</v>
      </c>
      <c r="B1040">
        <v>57</v>
      </c>
      <c r="D1040" t="s">
        <v>8221</v>
      </c>
      <c r="E1040">
        <v>8</v>
      </c>
      <c r="AJ1040">
        <v>27</v>
      </c>
      <c r="AL1040">
        <v>57</v>
      </c>
      <c r="AN1040">
        <v>27</v>
      </c>
      <c r="AP1040">
        <v>8</v>
      </c>
      <c r="AR1040">
        <v>57</v>
      </c>
    </row>
    <row r="1041" spans="1:44" x14ac:dyDescent="0.25">
      <c r="A1041" t="s">
        <v>8219</v>
      </c>
      <c r="B1041">
        <v>57</v>
      </c>
      <c r="D1041" t="s">
        <v>8221</v>
      </c>
      <c r="E1041">
        <v>8</v>
      </c>
      <c r="AJ1041">
        <v>27</v>
      </c>
      <c r="AL1041">
        <v>57</v>
      </c>
      <c r="AN1041">
        <v>27</v>
      </c>
      <c r="AP1041">
        <v>8</v>
      </c>
      <c r="AR1041">
        <v>57</v>
      </c>
    </row>
    <row r="1042" spans="1:44" x14ac:dyDescent="0.25">
      <c r="A1042" t="s">
        <v>8219</v>
      </c>
      <c r="B1042">
        <v>57</v>
      </c>
      <c r="D1042" t="s">
        <v>8221</v>
      </c>
      <c r="E1042">
        <v>8</v>
      </c>
      <c r="AJ1042">
        <v>27</v>
      </c>
      <c r="AL1042">
        <v>57</v>
      </c>
      <c r="AN1042">
        <v>27</v>
      </c>
      <c r="AP1042">
        <v>8</v>
      </c>
      <c r="AR1042">
        <v>57</v>
      </c>
    </row>
    <row r="1043" spans="1:44" x14ac:dyDescent="0.25">
      <c r="A1043" t="s">
        <v>8219</v>
      </c>
      <c r="B1043">
        <v>58</v>
      </c>
      <c r="D1043" t="s">
        <v>8221</v>
      </c>
      <c r="E1043">
        <v>8</v>
      </c>
      <c r="AJ1043">
        <v>27</v>
      </c>
      <c r="AL1043">
        <v>58</v>
      </c>
      <c r="AN1043">
        <v>27</v>
      </c>
      <c r="AP1043">
        <v>8</v>
      </c>
      <c r="AR1043">
        <v>58</v>
      </c>
    </row>
    <row r="1044" spans="1:44" x14ac:dyDescent="0.25">
      <c r="A1044" t="s">
        <v>8219</v>
      </c>
      <c r="B1044">
        <v>58</v>
      </c>
      <c r="D1044" t="s">
        <v>8221</v>
      </c>
      <c r="E1044">
        <v>8</v>
      </c>
      <c r="AJ1044">
        <v>27</v>
      </c>
      <c r="AL1044">
        <v>58</v>
      </c>
      <c r="AN1044">
        <v>27</v>
      </c>
      <c r="AP1044">
        <v>8</v>
      </c>
      <c r="AR1044">
        <v>58</v>
      </c>
    </row>
    <row r="1045" spans="1:44" x14ac:dyDescent="0.25">
      <c r="A1045" t="s">
        <v>8219</v>
      </c>
      <c r="B1045">
        <v>58</v>
      </c>
      <c r="D1045" t="s">
        <v>8221</v>
      </c>
      <c r="E1045">
        <v>8</v>
      </c>
      <c r="AJ1045">
        <v>28</v>
      </c>
      <c r="AL1045">
        <v>58</v>
      </c>
      <c r="AN1045">
        <v>28</v>
      </c>
      <c r="AP1045">
        <v>8</v>
      </c>
      <c r="AR1045">
        <v>58</v>
      </c>
    </row>
    <row r="1046" spans="1:44" x14ac:dyDescent="0.25">
      <c r="A1046" t="s">
        <v>8219</v>
      </c>
      <c r="B1046">
        <v>58</v>
      </c>
      <c r="D1046" t="s">
        <v>8221</v>
      </c>
      <c r="E1046">
        <v>8</v>
      </c>
      <c r="AJ1046">
        <v>28</v>
      </c>
      <c r="AL1046">
        <v>58</v>
      </c>
      <c r="AN1046">
        <v>28</v>
      </c>
      <c r="AP1046">
        <v>8</v>
      </c>
      <c r="AR1046">
        <v>58</v>
      </c>
    </row>
    <row r="1047" spans="1:44" x14ac:dyDescent="0.25">
      <c r="A1047" t="s">
        <v>8219</v>
      </c>
      <c r="B1047">
        <v>58</v>
      </c>
      <c r="D1047" t="s">
        <v>8221</v>
      </c>
      <c r="E1047">
        <v>9</v>
      </c>
      <c r="AJ1047">
        <v>28</v>
      </c>
      <c r="AL1047">
        <v>58</v>
      </c>
      <c r="AN1047">
        <v>28</v>
      </c>
      <c r="AP1047">
        <v>9</v>
      </c>
      <c r="AR1047">
        <v>58</v>
      </c>
    </row>
    <row r="1048" spans="1:44" x14ac:dyDescent="0.25">
      <c r="A1048" t="s">
        <v>8219</v>
      </c>
      <c r="B1048">
        <v>58</v>
      </c>
      <c r="D1048" t="s">
        <v>8221</v>
      </c>
      <c r="E1048">
        <v>9</v>
      </c>
      <c r="AJ1048">
        <v>28</v>
      </c>
      <c r="AL1048">
        <v>58</v>
      </c>
      <c r="AN1048">
        <v>28</v>
      </c>
      <c r="AP1048">
        <v>9</v>
      </c>
      <c r="AR1048">
        <v>58</v>
      </c>
    </row>
    <row r="1049" spans="1:44" x14ac:dyDescent="0.25">
      <c r="A1049" t="s">
        <v>8219</v>
      </c>
      <c r="B1049">
        <v>58</v>
      </c>
      <c r="D1049" t="s">
        <v>8221</v>
      </c>
      <c r="E1049">
        <v>9</v>
      </c>
      <c r="AJ1049">
        <v>28</v>
      </c>
      <c r="AL1049">
        <v>58</v>
      </c>
      <c r="AN1049">
        <v>28</v>
      </c>
      <c r="AP1049">
        <v>9</v>
      </c>
      <c r="AR1049">
        <v>58</v>
      </c>
    </row>
    <row r="1050" spans="1:44" x14ac:dyDescent="0.25">
      <c r="A1050" t="s">
        <v>8219</v>
      </c>
      <c r="B1050">
        <v>58</v>
      </c>
      <c r="D1050" t="s">
        <v>8221</v>
      </c>
      <c r="E1050">
        <v>9</v>
      </c>
      <c r="AJ1050">
        <v>28</v>
      </c>
      <c r="AL1050">
        <v>58</v>
      </c>
      <c r="AN1050">
        <v>28</v>
      </c>
      <c r="AP1050">
        <v>9</v>
      </c>
      <c r="AR1050">
        <v>58</v>
      </c>
    </row>
    <row r="1051" spans="1:44" x14ac:dyDescent="0.25">
      <c r="A1051" t="s">
        <v>8219</v>
      </c>
      <c r="B1051">
        <v>58</v>
      </c>
      <c r="D1051" t="s">
        <v>8221</v>
      </c>
      <c r="E1051">
        <v>9</v>
      </c>
      <c r="AJ1051">
        <v>28</v>
      </c>
      <c r="AL1051">
        <v>58</v>
      </c>
      <c r="AN1051">
        <v>28</v>
      </c>
      <c r="AP1051">
        <v>9</v>
      </c>
      <c r="AR1051">
        <v>58</v>
      </c>
    </row>
    <row r="1052" spans="1:44" x14ac:dyDescent="0.25">
      <c r="A1052" t="s">
        <v>8219</v>
      </c>
      <c r="B1052">
        <v>58</v>
      </c>
      <c r="D1052" t="s">
        <v>8221</v>
      </c>
      <c r="E1052">
        <v>9</v>
      </c>
      <c r="AJ1052">
        <v>28</v>
      </c>
      <c r="AL1052">
        <v>58</v>
      </c>
      <c r="AN1052">
        <v>28</v>
      </c>
      <c r="AP1052">
        <v>9</v>
      </c>
      <c r="AR1052">
        <v>58</v>
      </c>
    </row>
    <row r="1053" spans="1:44" x14ac:dyDescent="0.25">
      <c r="A1053" t="s">
        <v>8219</v>
      </c>
      <c r="B1053">
        <v>58</v>
      </c>
      <c r="D1053" t="s">
        <v>8221</v>
      </c>
      <c r="E1053">
        <v>9</v>
      </c>
      <c r="AJ1053">
        <v>29</v>
      </c>
      <c r="AL1053">
        <v>58</v>
      </c>
      <c r="AN1053">
        <v>29</v>
      </c>
      <c r="AP1053">
        <v>9</v>
      </c>
      <c r="AR1053">
        <v>58</v>
      </c>
    </row>
    <row r="1054" spans="1:44" x14ac:dyDescent="0.25">
      <c r="A1054" t="s">
        <v>8219</v>
      </c>
      <c r="B1054">
        <v>58</v>
      </c>
      <c r="D1054" t="s">
        <v>8221</v>
      </c>
      <c r="E1054">
        <v>9</v>
      </c>
      <c r="AJ1054">
        <v>29</v>
      </c>
      <c r="AL1054">
        <v>58</v>
      </c>
      <c r="AN1054">
        <v>29</v>
      </c>
      <c r="AP1054">
        <v>9</v>
      </c>
      <c r="AR1054">
        <v>58</v>
      </c>
    </row>
    <row r="1055" spans="1:44" x14ac:dyDescent="0.25">
      <c r="A1055" t="s">
        <v>8219</v>
      </c>
      <c r="B1055">
        <v>59</v>
      </c>
      <c r="D1055" t="s">
        <v>8221</v>
      </c>
      <c r="E1055">
        <v>9</v>
      </c>
      <c r="AJ1055">
        <v>29</v>
      </c>
      <c r="AL1055">
        <v>59</v>
      </c>
      <c r="AN1055">
        <v>29</v>
      </c>
      <c r="AP1055">
        <v>9</v>
      </c>
      <c r="AR1055">
        <v>59</v>
      </c>
    </row>
    <row r="1056" spans="1:44" x14ac:dyDescent="0.25">
      <c r="A1056" t="s">
        <v>8219</v>
      </c>
      <c r="B1056">
        <v>59</v>
      </c>
      <c r="D1056" t="s">
        <v>8221</v>
      </c>
      <c r="E1056">
        <v>9</v>
      </c>
      <c r="AJ1056">
        <v>29</v>
      </c>
      <c r="AL1056">
        <v>59</v>
      </c>
      <c r="AN1056">
        <v>29</v>
      </c>
      <c r="AP1056">
        <v>9</v>
      </c>
      <c r="AR1056">
        <v>59</v>
      </c>
    </row>
    <row r="1057" spans="1:44" x14ac:dyDescent="0.25">
      <c r="A1057" t="s">
        <v>8219</v>
      </c>
      <c r="B1057">
        <v>59</v>
      </c>
      <c r="D1057" t="s">
        <v>8221</v>
      </c>
      <c r="E1057">
        <v>9</v>
      </c>
      <c r="AJ1057">
        <v>29</v>
      </c>
      <c r="AL1057">
        <v>59</v>
      </c>
      <c r="AN1057">
        <v>29</v>
      </c>
      <c r="AP1057">
        <v>9</v>
      </c>
      <c r="AR1057">
        <v>59</v>
      </c>
    </row>
    <row r="1058" spans="1:44" x14ac:dyDescent="0.25">
      <c r="A1058" t="s">
        <v>8219</v>
      </c>
      <c r="B1058">
        <v>59</v>
      </c>
      <c r="D1058" t="s">
        <v>8221</v>
      </c>
      <c r="E1058">
        <v>9</v>
      </c>
      <c r="AJ1058">
        <v>29</v>
      </c>
      <c r="AL1058">
        <v>59</v>
      </c>
      <c r="AN1058">
        <v>29</v>
      </c>
      <c r="AP1058">
        <v>9</v>
      </c>
      <c r="AR1058">
        <v>59</v>
      </c>
    </row>
    <row r="1059" spans="1:44" x14ac:dyDescent="0.25">
      <c r="A1059" t="s">
        <v>8219</v>
      </c>
      <c r="B1059">
        <v>59</v>
      </c>
      <c r="D1059" t="s">
        <v>8221</v>
      </c>
      <c r="E1059">
        <v>9</v>
      </c>
      <c r="AJ1059">
        <v>29</v>
      </c>
      <c r="AL1059">
        <v>59</v>
      </c>
      <c r="AN1059">
        <v>29</v>
      </c>
      <c r="AP1059">
        <v>9</v>
      </c>
      <c r="AR1059">
        <v>59</v>
      </c>
    </row>
    <row r="1060" spans="1:44" x14ac:dyDescent="0.25">
      <c r="A1060" t="s">
        <v>8219</v>
      </c>
      <c r="B1060">
        <v>59</v>
      </c>
      <c r="D1060" t="s">
        <v>8221</v>
      </c>
      <c r="E1060">
        <v>9</v>
      </c>
      <c r="AJ1060">
        <v>29</v>
      </c>
      <c r="AL1060">
        <v>59</v>
      </c>
      <c r="AN1060">
        <v>29</v>
      </c>
      <c r="AP1060">
        <v>9</v>
      </c>
      <c r="AR1060">
        <v>59</v>
      </c>
    </row>
    <row r="1061" spans="1:44" x14ac:dyDescent="0.25">
      <c r="A1061" t="s">
        <v>8219</v>
      </c>
      <c r="B1061">
        <v>59</v>
      </c>
      <c r="D1061" t="s">
        <v>8221</v>
      </c>
      <c r="E1061">
        <v>9</v>
      </c>
      <c r="AJ1061">
        <v>29</v>
      </c>
      <c r="AL1061">
        <v>59</v>
      </c>
      <c r="AN1061">
        <v>29</v>
      </c>
      <c r="AP1061">
        <v>9</v>
      </c>
      <c r="AR1061">
        <v>59</v>
      </c>
    </row>
    <row r="1062" spans="1:44" x14ac:dyDescent="0.25">
      <c r="A1062" t="s">
        <v>8219</v>
      </c>
      <c r="B1062">
        <v>59</v>
      </c>
      <c r="D1062" t="s">
        <v>8221</v>
      </c>
      <c r="E1062">
        <v>9</v>
      </c>
      <c r="AJ1062">
        <v>30</v>
      </c>
      <c r="AL1062">
        <v>59</v>
      </c>
      <c r="AN1062">
        <v>30</v>
      </c>
      <c r="AP1062">
        <v>9</v>
      </c>
      <c r="AR1062">
        <v>59</v>
      </c>
    </row>
    <row r="1063" spans="1:44" x14ac:dyDescent="0.25">
      <c r="A1063" t="s">
        <v>8219</v>
      </c>
      <c r="B1063">
        <v>59</v>
      </c>
      <c r="D1063" t="s">
        <v>8221</v>
      </c>
      <c r="E1063">
        <v>9</v>
      </c>
      <c r="AJ1063">
        <v>30</v>
      </c>
      <c r="AL1063">
        <v>59</v>
      </c>
      <c r="AN1063">
        <v>30</v>
      </c>
      <c r="AP1063">
        <v>9</v>
      </c>
      <c r="AR1063">
        <v>59</v>
      </c>
    </row>
    <row r="1064" spans="1:44" x14ac:dyDescent="0.25">
      <c r="A1064" t="s">
        <v>8219</v>
      </c>
      <c r="B1064">
        <v>59</v>
      </c>
      <c r="D1064" t="s">
        <v>8221</v>
      </c>
      <c r="E1064">
        <v>9</v>
      </c>
      <c r="AJ1064">
        <v>30</v>
      </c>
      <c r="AL1064">
        <v>59</v>
      </c>
      <c r="AN1064">
        <v>30</v>
      </c>
      <c r="AP1064">
        <v>9</v>
      </c>
      <c r="AR1064">
        <v>59</v>
      </c>
    </row>
    <row r="1065" spans="1:44" x14ac:dyDescent="0.25">
      <c r="A1065" t="s">
        <v>8219</v>
      </c>
      <c r="B1065">
        <v>59</v>
      </c>
      <c r="D1065" t="s">
        <v>8221</v>
      </c>
      <c r="E1065">
        <v>9</v>
      </c>
      <c r="AJ1065">
        <v>30</v>
      </c>
      <c r="AL1065">
        <v>59</v>
      </c>
      <c r="AN1065">
        <v>30</v>
      </c>
      <c r="AP1065">
        <v>9</v>
      </c>
      <c r="AR1065">
        <v>59</v>
      </c>
    </row>
    <row r="1066" spans="1:44" x14ac:dyDescent="0.25">
      <c r="A1066" t="s">
        <v>8219</v>
      </c>
      <c r="B1066">
        <v>60</v>
      </c>
      <c r="D1066" t="s">
        <v>8221</v>
      </c>
      <c r="E1066">
        <v>9</v>
      </c>
      <c r="AJ1066">
        <v>30</v>
      </c>
      <c r="AL1066">
        <v>60</v>
      </c>
      <c r="AN1066">
        <v>30</v>
      </c>
      <c r="AP1066">
        <v>9</v>
      </c>
      <c r="AR1066">
        <v>60</v>
      </c>
    </row>
    <row r="1067" spans="1:44" x14ac:dyDescent="0.25">
      <c r="A1067" t="s">
        <v>8219</v>
      </c>
      <c r="B1067">
        <v>60</v>
      </c>
      <c r="D1067" t="s">
        <v>8221</v>
      </c>
      <c r="E1067">
        <v>9</v>
      </c>
      <c r="AJ1067">
        <v>30</v>
      </c>
      <c r="AL1067">
        <v>60</v>
      </c>
      <c r="AN1067">
        <v>30</v>
      </c>
      <c r="AP1067">
        <v>9</v>
      </c>
      <c r="AR1067">
        <v>60</v>
      </c>
    </row>
    <row r="1068" spans="1:44" x14ac:dyDescent="0.25">
      <c r="A1068" t="s">
        <v>8219</v>
      </c>
      <c r="B1068">
        <v>60</v>
      </c>
      <c r="D1068" t="s">
        <v>8221</v>
      </c>
      <c r="E1068">
        <v>9</v>
      </c>
      <c r="AJ1068">
        <v>30</v>
      </c>
      <c r="AL1068">
        <v>60</v>
      </c>
      <c r="AN1068">
        <v>30</v>
      </c>
      <c r="AP1068">
        <v>9</v>
      </c>
      <c r="AR1068">
        <v>60</v>
      </c>
    </row>
    <row r="1069" spans="1:44" x14ac:dyDescent="0.25">
      <c r="A1069" t="s">
        <v>8219</v>
      </c>
      <c r="B1069">
        <v>60</v>
      </c>
      <c r="D1069" t="s">
        <v>8221</v>
      </c>
      <c r="E1069">
        <v>9</v>
      </c>
      <c r="AJ1069">
        <v>31</v>
      </c>
      <c r="AL1069">
        <v>60</v>
      </c>
      <c r="AN1069">
        <v>31</v>
      </c>
      <c r="AP1069">
        <v>9</v>
      </c>
      <c r="AR1069">
        <v>60</v>
      </c>
    </row>
    <row r="1070" spans="1:44" x14ac:dyDescent="0.25">
      <c r="A1070" t="s">
        <v>8219</v>
      </c>
      <c r="B1070">
        <v>60</v>
      </c>
      <c r="D1070" t="s">
        <v>8221</v>
      </c>
      <c r="E1070">
        <v>9</v>
      </c>
      <c r="AJ1070">
        <v>31</v>
      </c>
      <c r="AL1070">
        <v>60</v>
      </c>
      <c r="AN1070">
        <v>31</v>
      </c>
      <c r="AP1070">
        <v>9</v>
      </c>
      <c r="AR1070">
        <v>60</v>
      </c>
    </row>
    <row r="1071" spans="1:44" x14ac:dyDescent="0.25">
      <c r="A1071" t="s">
        <v>8219</v>
      </c>
      <c r="B1071">
        <v>60</v>
      </c>
      <c r="D1071" t="s">
        <v>8221</v>
      </c>
      <c r="E1071">
        <v>9</v>
      </c>
      <c r="AJ1071">
        <v>31</v>
      </c>
      <c r="AL1071">
        <v>60</v>
      </c>
      <c r="AN1071">
        <v>31</v>
      </c>
      <c r="AP1071">
        <v>9</v>
      </c>
      <c r="AR1071">
        <v>60</v>
      </c>
    </row>
    <row r="1072" spans="1:44" x14ac:dyDescent="0.25">
      <c r="A1072" t="s">
        <v>8219</v>
      </c>
      <c r="B1072">
        <v>60</v>
      </c>
      <c r="D1072" t="s">
        <v>8221</v>
      </c>
      <c r="E1072">
        <v>9</v>
      </c>
      <c r="AJ1072">
        <v>31</v>
      </c>
      <c r="AL1072">
        <v>60</v>
      </c>
      <c r="AN1072">
        <v>31</v>
      </c>
      <c r="AP1072">
        <v>9</v>
      </c>
      <c r="AR1072">
        <v>60</v>
      </c>
    </row>
    <row r="1073" spans="1:44" x14ac:dyDescent="0.25">
      <c r="A1073" t="s">
        <v>8219</v>
      </c>
      <c r="B1073">
        <v>60</v>
      </c>
      <c r="D1073" t="s">
        <v>8221</v>
      </c>
      <c r="E1073">
        <v>9</v>
      </c>
      <c r="AJ1073">
        <v>31</v>
      </c>
      <c r="AL1073">
        <v>60</v>
      </c>
      <c r="AN1073">
        <v>31</v>
      </c>
      <c r="AP1073">
        <v>9</v>
      </c>
      <c r="AR1073">
        <v>60</v>
      </c>
    </row>
    <row r="1074" spans="1:44" x14ac:dyDescent="0.25">
      <c r="A1074" t="s">
        <v>8219</v>
      </c>
      <c r="B1074">
        <v>60</v>
      </c>
      <c r="D1074" t="s">
        <v>8221</v>
      </c>
      <c r="E1074">
        <v>9</v>
      </c>
      <c r="AJ1074">
        <v>31</v>
      </c>
      <c r="AL1074">
        <v>60</v>
      </c>
      <c r="AN1074">
        <v>31</v>
      </c>
      <c r="AP1074">
        <v>9</v>
      </c>
      <c r="AR1074">
        <v>60</v>
      </c>
    </row>
    <row r="1075" spans="1:44" x14ac:dyDescent="0.25">
      <c r="A1075" t="s">
        <v>8219</v>
      </c>
      <c r="B1075">
        <v>60</v>
      </c>
      <c r="D1075" t="s">
        <v>8221</v>
      </c>
      <c r="E1075">
        <v>9</v>
      </c>
      <c r="AJ1075">
        <v>31</v>
      </c>
      <c r="AL1075">
        <v>60</v>
      </c>
      <c r="AN1075">
        <v>31</v>
      </c>
      <c r="AP1075">
        <v>9</v>
      </c>
      <c r="AR1075">
        <v>60</v>
      </c>
    </row>
    <row r="1076" spans="1:44" x14ac:dyDescent="0.25">
      <c r="A1076" t="s">
        <v>8219</v>
      </c>
      <c r="B1076">
        <v>60</v>
      </c>
      <c r="D1076" t="s">
        <v>8221</v>
      </c>
      <c r="E1076">
        <v>9</v>
      </c>
      <c r="AJ1076">
        <v>32</v>
      </c>
      <c r="AL1076">
        <v>60</v>
      </c>
      <c r="AN1076">
        <v>32</v>
      </c>
      <c r="AP1076">
        <v>9</v>
      </c>
      <c r="AR1076">
        <v>60</v>
      </c>
    </row>
    <row r="1077" spans="1:44" x14ac:dyDescent="0.25">
      <c r="A1077" t="s">
        <v>8219</v>
      </c>
      <c r="B1077">
        <v>60</v>
      </c>
      <c r="D1077" t="s">
        <v>8221</v>
      </c>
      <c r="E1077">
        <v>9</v>
      </c>
      <c r="AJ1077">
        <v>32</v>
      </c>
      <c r="AL1077">
        <v>60</v>
      </c>
      <c r="AN1077">
        <v>32</v>
      </c>
      <c r="AP1077">
        <v>9</v>
      </c>
      <c r="AR1077">
        <v>60</v>
      </c>
    </row>
    <row r="1078" spans="1:44" x14ac:dyDescent="0.25">
      <c r="A1078" t="s">
        <v>8219</v>
      </c>
      <c r="B1078">
        <v>61</v>
      </c>
      <c r="D1078" t="s">
        <v>8221</v>
      </c>
      <c r="E1078">
        <v>9</v>
      </c>
      <c r="AJ1078">
        <v>32</v>
      </c>
      <c r="AL1078">
        <v>61</v>
      </c>
      <c r="AN1078">
        <v>32</v>
      </c>
      <c r="AP1078">
        <v>9</v>
      </c>
      <c r="AR1078">
        <v>61</v>
      </c>
    </row>
    <row r="1079" spans="1:44" x14ac:dyDescent="0.25">
      <c r="A1079" t="s">
        <v>8219</v>
      </c>
      <c r="B1079">
        <v>61</v>
      </c>
      <c r="D1079" t="s">
        <v>8221</v>
      </c>
      <c r="E1079">
        <v>9</v>
      </c>
      <c r="AJ1079">
        <v>33</v>
      </c>
      <c r="AL1079">
        <v>61</v>
      </c>
      <c r="AN1079">
        <v>33</v>
      </c>
      <c r="AP1079">
        <v>9</v>
      </c>
      <c r="AR1079">
        <v>61</v>
      </c>
    </row>
    <row r="1080" spans="1:44" x14ac:dyDescent="0.25">
      <c r="A1080" t="s">
        <v>8219</v>
      </c>
      <c r="B1080">
        <v>61</v>
      </c>
      <c r="D1080" t="s">
        <v>8221</v>
      </c>
      <c r="E1080">
        <v>9</v>
      </c>
      <c r="AJ1080">
        <v>33</v>
      </c>
      <c r="AL1080">
        <v>61</v>
      </c>
      <c r="AN1080">
        <v>33</v>
      </c>
      <c r="AP1080">
        <v>9</v>
      </c>
      <c r="AR1080">
        <v>61</v>
      </c>
    </row>
    <row r="1081" spans="1:44" x14ac:dyDescent="0.25">
      <c r="A1081" t="s">
        <v>8219</v>
      </c>
      <c r="B1081">
        <v>61</v>
      </c>
      <c r="D1081" t="s">
        <v>8221</v>
      </c>
      <c r="E1081">
        <v>9</v>
      </c>
      <c r="AJ1081">
        <v>33</v>
      </c>
      <c r="AL1081">
        <v>61</v>
      </c>
      <c r="AN1081">
        <v>33</v>
      </c>
      <c r="AP1081">
        <v>9</v>
      </c>
      <c r="AR1081">
        <v>61</v>
      </c>
    </row>
    <row r="1082" spans="1:44" x14ac:dyDescent="0.25">
      <c r="A1082" t="s">
        <v>8219</v>
      </c>
      <c r="B1082">
        <v>61</v>
      </c>
      <c r="D1082" t="s">
        <v>8221</v>
      </c>
      <c r="E1082">
        <v>9</v>
      </c>
      <c r="AJ1082">
        <v>33</v>
      </c>
      <c r="AL1082">
        <v>61</v>
      </c>
      <c r="AN1082">
        <v>33</v>
      </c>
      <c r="AP1082">
        <v>9</v>
      </c>
      <c r="AR1082">
        <v>61</v>
      </c>
    </row>
    <row r="1083" spans="1:44" x14ac:dyDescent="0.25">
      <c r="A1083" t="s">
        <v>8219</v>
      </c>
      <c r="B1083">
        <v>61</v>
      </c>
      <c r="D1083" t="s">
        <v>8221</v>
      </c>
      <c r="E1083">
        <v>10</v>
      </c>
      <c r="AJ1083">
        <v>33</v>
      </c>
      <c r="AL1083">
        <v>61</v>
      </c>
      <c r="AN1083">
        <v>33</v>
      </c>
      <c r="AP1083">
        <v>10</v>
      </c>
      <c r="AR1083">
        <v>61</v>
      </c>
    </row>
    <row r="1084" spans="1:44" x14ac:dyDescent="0.25">
      <c r="A1084" t="s">
        <v>8219</v>
      </c>
      <c r="B1084">
        <v>61</v>
      </c>
      <c r="D1084" t="s">
        <v>8221</v>
      </c>
      <c r="E1084">
        <v>10</v>
      </c>
      <c r="AJ1084">
        <v>33</v>
      </c>
      <c r="AL1084">
        <v>61</v>
      </c>
      <c r="AN1084">
        <v>33</v>
      </c>
      <c r="AP1084">
        <v>10</v>
      </c>
      <c r="AR1084">
        <v>61</v>
      </c>
    </row>
    <row r="1085" spans="1:44" x14ac:dyDescent="0.25">
      <c r="A1085" t="s">
        <v>8219</v>
      </c>
      <c r="B1085">
        <v>61</v>
      </c>
      <c r="D1085" t="s">
        <v>8221</v>
      </c>
      <c r="E1085">
        <v>10</v>
      </c>
      <c r="AJ1085">
        <v>33</v>
      </c>
      <c r="AL1085">
        <v>61</v>
      </c>
      <c r="AN1085">
        <v>33</v>
      </c>
      <c r="AP1085">
        <v>10</v>
      </c>
      <c r="AR1085">
        <v>61</v>
      </c>
    </row>
    <row r="1086" spans="1:44" x14ac:dyDescent="0.25">
      <c r="A1086" t="s">
        <v>8219</v>
      </c>
      <c r="B1086">
        <v>61</v>
      </c>
      <c r="D1086" t="s">
        <v>8221</v>
      </c>
      <c r="E1086">
        <v>10</v>
      </c>
      <c r="AJ1086">
        <v>34</v>
      </c>
      <c r="AL1086">
        <v>61</v>
      </c>
      <c r="AN1086">
        <v>34</v>
      </c>
      <c r="AP1086">
        <v>10</v>
      </c>
      <c r="AR1086">
        <v>61</v>
      </c>
    </row>
    <row r="1087" spans="1:44" x14ac:dyDescent="0.25">
      <c r="A1087" t="s">
        <v>8219</v>
      </c>
      <c r="B1087">
        <v>61</v>
      </c>
      <c r="D1087" t="s">
        <v>8221</v>
      </c>
      <c r="E1087">
        <v>10</v>
      </c>
      <c r="AJ1087">
        <v>34</v>
      </c>
      <c r="AL1087">
        <v>61</v>
      </c>
      <c r="AN1087">
        <v>34</v>
      </c>
      <c r="AP1087">
        <v>10</v>
      </c>
      <c r="AR1087">
        <v>61</v>
      </c>
    </row>
    <row r="1088" spans="1:44" x14ac:dyDescent="0.25">
      <c r="A1088" t="s">
        <v>8219</v>
      </c>
      <c r="B1088">
        <v>61</v>
      </c>
      <c r="D1088" t="s">
        <v>8221</v>
      </c>
      <c r="E1088">
        <v>10</v>
      </c>
      <c r="AJ1088">
        <v>34</v>
      </c>
      <c r="AL1088">
        <v>61</v>
      </c>
      <c r="AN1088">
        <v>34</v>
      </c>
      <c r="AP1088">
        <v>10</v>
      </c>
      <c r="AR1088">
        <v>61</v>
      </c>
    </row>
    <row r="1089" spans="1:44" x14ac:dyDescent="0.25">
      <c r="A1089" t="s">
        <v>8219</v>
      </c>
      <c r="B1089">
        <v>61</v>
      </c>
      <c r="D1089" t="s">
        <v>8221</v>
      </c>
      <c r="E1089">
        <v>10</v>
      </c>
      <c r="AJ1089">
        <v>34</v>
      </c>
      <c r="AL1089">
        <v>61</v>
      </c>
      <c r="AN1089">
        <v>34</v>
      </c>
      <c r="AP1089">
        <v>10</v>
      </c>
      <c r="AR1089">
        <v>61</v>
      </c>
    </row>
    <row r="1090" spans="1:44" x14ac:dyDescent="0.25">
      <c r="A1090" t="s">
        <v>8219</v>
      </c>
      <c r="B1090">
        <v>61</v>
      </c>
      <c r="D1090" t="s">
        <v>8221</v>
      </c>
      <c r="E1090">
        <v>10</v>
      </c>
      <c r="AJ1090">
        <v>34</v>
      </c>
      <c r="AL1090">
        <v>61</v>
      </c>
      <c r="AN1090">
        <v>34</v>
      </c>
      <c r="AP1090">
        <v>10</v>
      </c>
      <c r="AR1090">
        <v>61</v>
      </c>
    </row>
    <row r="1091" spans="1:44" x14ac:dyDescent="0.25">
      <c r="A1091" t="s">
        <v>8219</v>
      </c>
      <c r="B1091">
        <v>61</v>
      </c>
      <c r="D1091" t="s">
        <v>8221</v>
      </c>
      <c r="E1091">
        <v>10</v>
      </c>
      <c r="AJ1091">
        <v>35</v>
      </c>
      <c r="AL1091">
        <v>61</v>
      </c>
      <c r="AN1091">
        <v>35</v>
      </c>
      <c r="AP1091">
        <v>10</v>
      </c>
      <c r="AR1091">
        <v>61</v>
      </c>
    </row>
    <row r="1092" spans="1:44" x14ac:dyDescent="0.25">
      <c r="A1092" t="s">
        <v>8219</v>
      </c>
      <c r="B1092">
        <v>62</v>
      </c>
      <c r="D1092" t="s">
        <v>8221</v>
      </c>
      <c r="E1092">
        <v>10</v>
      </c>
      <c r="AJ1092">
        <v>36</v>
      </c>
      <c r="AL1092">
        <v>62</v>
      </c>
      <c r="AN1092">
        <v>36</v>
      </c>
      <c r="AP1092">
        <v>10</v>
      </c>
      <c r="AR1092">
        <v>62</v>
      </c>
    </row>
    <row r="1093" spans="1:44" x14ac:dyDescent="0.25">
      <c r="A1093" t="s">
        <v>8219</v>
      </c>
      <c r="B1093">
        <v>62</v>
      </c>
      <c r="D1093" t="s">
        <v>8221</v>
      </c>
      <c r="E1093">
        <v>10</v>
      </c>
      <c r="AJ1093">
        <v>36</v>
      </c>
      <c r="AL1093">
        <v>62</v>
      </c>
      <c r="AN1093">
        <v>36</v>
      </c>
      <c r="AP1093">
        <v>10</v>
      </c>
      <c r="AR1093">
        <v>62</v>
      </c>
    </row>
    <row r="1094" spans="1:44" x14ac:dyDescent="0.25">
      <c r="A1094" t="s">
        <v>8219</v>
      </c>
      <c r="B1094">
        <v>62</v>
      </c>
      <c r="D1094" t="s">
        <v>8221</v>
      </c>
      <c r="E1094">
        <v>10</v>
      </c>
      <c r="AJ1094">
        <v>36</v>
      </c>
      <c r="AL1094">
        <v>62</v>
      </c>
      <c r="AN1094">
        <v>36</v>
      </c>
      <c r="AP1094">
        <v>10</v>
      </c>
      <c r="AR1094">
        <v>62</v>
      </c>
    </row>
    <row r="1095" spans="1:44" x14ac:dyDescent="0.25">
      <c r="A1095" t="s">
        <v>8219</v>
      </c>
      <c r="B1095">
        <v>62</v>
      </c>
      <c r="D1095" t="s">
        <v>8221</v>
      </c>
      <c r="E1095">
        <v>10</v>
      </c>
      <c r="AJ1095">
        <v>36</v>
      </c>
      <c r="AL1095">
        <v>62</v>
      </c>
      <c r="AN1095">
        <v>36</v>
      </c>
      <c r="AP1095">
        <v>10</v>
      </c>
      <c r="AR1095">
        <v>62</v>
      </c>
    </row>
    <row r="1096" spans="1:44" x14ac:dyDescent="0.25">
      <c r="A1096" t="s">
        <v>8219</v>
      </c>
      <c r="B1096">
        <v>62</v>
      </c>
      <c r="D1096" t="s">
        <v>8221</v>
      </c>
      <c r="E1096">
        <v>10</v>
      </c>
      <c r="AJ1096">
        <v>36</v>
      </c>
      <c r="AL1096">
        <v>62</v>
      </c>
      <c r="AN1096">
        <v>36</v>
      </c>
      <c r="AP1096">
        <v>10</v>
      </c>
      <c r="AR1096">
        <v>62</v>
      </c>
    </row>
    <row r="1097" spans="1:44" x14ac:dyDescent="0.25">
      <c r="A1097" t="s">
        <v>8219</v>
      </c>
      <c r="B1097">
        <v>62</v>
      </c>
      <c r="D1097" t="s">
        <v>8221</v>
      </c>
      <c r="E1097">
        <v>10</v>
      </c>
      <c r="AJ1097">
        <v>37</v>
      </c>
      <c r="AL1097">
        <v>62</v>
      </c>
      <c r="AN1097">
        <v>37</v>
      </c>
      <c r="AP1097">
        <v>10</v>
      </c>
      <c r="AR1097">
        <v>62</v>
      </c>
    </row>
    <row r="1098" spans="1:44" x14ac:dyDescent="0.25">
      <c r="A1098" t="s">
        <v>8219</v>
      </c>
      <c r="B1098">
        <v>62</v>
      </c>
      <c r="D1098" t="s">
        <v>8221</v>
      </c>
      <c r="E1098">
        <v>10</v>
      </c>
      <c r="AJ1098">
        <v>37</v>
      </c>
      <c r="AL1098">
        <v>62</v>
      </c>
      <c r="AN1098">
        <v>37</v>
      </c>
      <c r="AP1098">
        <v>10</v>
      </c>
      <c r="AR1098">
        <v>62</v>
      </c>
    </row>
    <row r="1099" spans="1:44" x14ac:dyDescent="0.25">
      <c r="A1099" t="s">
        <v>8219</v>
      </c>
      <c r="B1099">
        <v>62</v>
      </c>
      <c r="D1099" t="s">
        <v>8221</v>
      </c>
      <c r="E1099">
        <v>10</v>
      </c>
      <c r="AJ1099">
        <v>37</v>
      </c>
      <c r="AL1099">
        <v>62</v>
      </c>
      <c r="AN1099">
        <v>37</v>
      </c>
      <c r="AP1099">
        <v>10</v>
      </c>
      <c r="AR1099">
        <v>62</v>
      </c>
    </row>
    <row r="1100" spans="1:44" x14ac:dyDescent="0.25">
      <c r="A1100" t="s">
        <v>8219</v>
      </c>
      <c r="B1100">
        <v>62</v>
      </c>
      <c r="D1100" t="s">
        <v>8221</v>
      </c>
      <c r="E1100">
        <v>10</v>
      </c>
      <c r="AJ1100">
        <v>37</v>
      </c>
      <c r="AL1100">
        <v>62</v>
      </c>
      <c r="AN1100">
        <v>37</v>
      </c>
      <c r="AP1100">
        <v>10</v>
      </c>
      <c r="AR1100">
        <v>62</v>
      </c>
    </row>
    <row r="1101" spans="1:44" x14ac:dyDescent="0.25">
      <c r="A1101" t="s">
        <v>8219</v>
      </c>
      <c r="B1101">
        <v>62</v>
      </c>
      <c r="D1101" t="s">
        <v>8221</v>
      </c>
      <c r="E1101">
        <v>10</v>
      </c>
      <c r="AJ1101">
        <v>37</v>
      </c>
      <c r="AL1101">
        <v>62</v>
      </c>
      <c r="AN1101">
        <v>37</v>
      </c>
      <c r="AP1101">
        <v>10</v>
      </c>
      <c r="AR1101">
        <v>62</v>
      </c>
    </row>
    <row r="1102" spans="1:44" x14ac:dyDescent="0.25">
      <c r="A1102" t="s">
        <v>8219</v>
      </c>
      <c r="B1102">
        <v>62</v>
      </c>
      <c r="D1102" t="s">
        <v>8221</v>
      </c>
      <c r="E1102">
        <v>10</v>
      </c>
      <c r="AJ1102">
        <v>37</v>
      </c>
      <c r="AL1102">
        <v>62</v>
      </c>
      <c r="AN1102">
        <v>37</v>
      </c>
      <c r="AP1102">
        <v>10</v>
      </c>
      <c r="AR1102">
        <v>62</v>
      </c>
    </row>
    <row r="1103" spans="1:44" x14ac:dyDescent="0.25">
      <c r="A1103" t="s">
        <v>8219</v>
      </c>
      <c r="B1103">
        <v>62</v>
      </c>
      <c r="D1103" t="s">
        <v>8221</v>
      </c>
      <c r="E1103">
        <v>10</v>
      </c>
      <c r="AJ1103">
        <v>37</v>
      </c>
      <c r="AL1103">
        <v>62</v>
      </c>
      <c r="AN1103">
        <v>37</v>
      </c>
      <c r="AP1103">
        <v>10</v>
      </c>
      <c r="AR1103">
        <v>62</v>
      </c>
    </row>
    <row r="1104" spans="1:44" x14ac:dyDescent="0.25">
      <c r="A1104" t="s">
        <v>8219</v>
      </c>
      <c r="B1104">
        <v>62</v>
      </c>
      <c r="D1104" t="s">
        <v>8221</v>
      </c>
      <c r="E1104">
        <v>10</v>
      </c>
      <c r="AJ1104">
        <v>37</v>
      </c>
      <c r="AL1104">
        <v>62</v>
      </c>
      <c r="AN1104">
        <v>37</v>
      </c>
      <c r="AP1104">
        <v>10</v>
      </c>
      <c r="AR1104">
        <v>62</v>
      </c>
    </row>
    <row r="1105" spans="1:44" x14ac:dyDescent="0.25">
      <c r="A1105" t="s">
        <v>8219</v>
      </c>
      <c r="B1105">
        <v>62</v>
      </c>
      <c r="D1105" t="s">
        <v>8221</v>
      </c>
      <c r="E1105">
        <v>10</v>
      </c>
      <c r="AJ1105">
        <v>38</v>
      </c>
      <c r="AL1105">
        <v>62</v>
      </c>
      <c r="AN1105">
        <v>38</v>
      </c>
      <c r="AP1105">
        <v>10</v>
      </c>
      <c r="AR1105">
        <v>62</v>
      </c>
    </row>
    <row r="1106" spans="1:44" x14ac:dyDescent="0.25">
      <c r="A1106" t="s">
        <v>8219</v>
      </c>
      <c r="B1106">
        <v>62</v>
      </c>
      <c r="D1106" t="s">
        <v>8221</v>
      </c>
      <c r="E1106">
        <v>10</v>
      </c>
      <c r="AJ1106">
        <v>38</v>
      </c>
      <c r="AL1106">
        <v>62</v>
      </c>
      <c r="AN1106">
        <v>38</v>
      </c>
      <c r="AP1106">
        <v>10</v>
      </c>
      <c r="AR1106">
        <v>62</v>
      </c>
    </row>
    <row r="1107" spans="1:44" x14ac:dyDescent="0.25">
      <c r="A1107" t="s">
        <v>8219</v>
      </c>
      <c r="B1107">
        <v>62</v>
      </c>
      <c r="D1107" t="s">
        <v>8221</v>
      </c>
      <c r="E1107">
        <v>10</v>
      </c>
      <c r="AJ1107">
        <v>38</v>
      </c>
      <c r="AL1107">
        <v>62</v>
      </c>
      <c r="AN1107">
        <v>38</v>
      </c>
      <c r="AP1107">
        <v>10</v>
      </c>
      <c r="AR1107">
        <v>62</v>
      </c>
    </row>
    <row r="1108" spans="1:44" x14ac:dyDescent="0.25">
      <c r="A1108" t="s">
        <v>8219</v>
      </c>
      <c r="B1108">
        <v>62</v>
      </c>
      <c r="D1108" t="s">
        <v>8221</v>
      </c>
      <c r="E1108">
        <v>10</v>
      </c>
      <c r="AJ1108">
        <v>38</v>
      </c>
      <c r="AL1108">
        <v>62</v>
      </c>
      <c r="AN1108">
        <v>38</v>
      </c>
      <c r="AP1108">
        <v>10</v>
      </c>
      <c r="AR1108">
        <v>62</v>
      </c>
    </row>
    <row r="1109" spans="1:44" x14ac:dyDescent="0.25">
      <c r="A1109" t="s">
        <v>8219</v>
      </c>
      <c r="B1109">
        <v>62</v>
      </c>
      <c r="D1109" t="s">
        <v>8221</v>
      </c>
      <c r="E1109">
        <v>10</v>
      </c>
      <c r="AJ1109">
        <v>38</v>
      </c>
      <c r="AL1109">
        <v>62</v>
      </c>
      <c r="AN1109">
        <v>38</v>
      </c>
      <c r="AP1109">
        <v>10</v>
      </c>
      <c r="AR1109">
        <v>62</v>
      </c>
    </row>
    <row r="1110" spans="1:44" x14ac:dyDescent="0.25">
      <c r="A1110" t="s">
        <v>8219</v>
      </c>
      <c r="B1110">
        <v>63</v>
      </c>
      <c r="D1110" t="s">
        <v>8221</v>
      </c>
      <c r="E1110">
        <v>11</v>
      </c>
      <c r="AJ1110">
        <v>39</v>
      </c>
      <c r="AL1110">
        <v>63</v>
      </c>
      <c r="AN1110">
        <v>39</v>
      </c>
      <c r="AP1110">
        <v>11</v>
      </c>
      <c r="AR1110">
        <v>63</v>
      </c>
    </row>
    <row r="1111" spans="1:44" x14ac:dyDescent="0.25">
      <c r="A1111" t="s">
        <v>8219</v>
      </c>
      <c r="B1111">
        <v>63</v>
      </c>
      <c r="D1111" t="s">
        <v>8221</v>
      </c>
      <c r="E1111">
        <v>11</v>
      </c>
      <c r="AJ1111">
        <v>39</v>
      </c>
      <c r="AL1111">
        <v>63</v>
      </c>
      <c r="AN1111">
        <v>39</v>
      </c>
      <c r="AP1111">
        <v>11</v>
      </c>
      <c r="AR1111">
        <v>63</v>
      </c>
    </row>
    <row r="1112" spans="1:44" x14ac:dyDescent="0.25">
      <c r="A1112" t="s">
        <v>8219</v>
      </c>
      <c r="B1112">
        <v>63</v>
      </c>
      <c r="D1112" t="s">
        <v>8221</v>
      </c>
      <c r="E1112">
        <v>11</v>
      </c>
      <c r="AJ1112">
        <v>39</v>
      </c>
      <c r="AL1112">
        <v>63</v>
      </c>
      <c r="AN1112">
        <v>39</v>
      </c>
      <c r="AP1112">
        <v>11</v>
      </c>
      <c r="AR1112">
        <v>63</v>
      </c>
    </row>
    <row r="1113" spans="1:44" x14ac:dyDescent="0.25">
      <c r="A1113" t="s">
        <v>8219</v>
      </c>
      <c r="B1113">
        <v>63</v>
      </c>
      <c r="D1113" t="s">
        <v>8221</v>
      </c>
      <c r="E1113">
        <v>11</v>
      </c>
      <c r="AJ1113">
        <v>39</v>
      </c>
      <c r="AL1113">
        <v>63</v>
      </c>
      <c r="AN1113">
        <v>39</v>
      </c>
      <c r="AP1113">
        <v>11</v>
      </c>
      <c r="AR1113">
        <v>63</v>
      </c>
    </row>
    <row r="1114" spans="1:44" x14ac:dyDescent="0.25">
      <c r="A1114" t="s">
        <v>8219</v>
      </c>
      <c r="B1114">
        <v>63</v>
      </c>
      <c r="D1114" t="s">
        <v>8221</v>
      </c>
      <c r="E1114">
        <v>11</v>
      </c>
      <c r="AJ1114">
        <v>39</v>
      </c>
      <c r="AL1114">
        <v>63</v>
      </c>
      <c r="AN1114">
        <v>39</v>
      </c>
      <c r="AP1114">
        <v>11</v>
      </c>
      <c r="AR1114">
        <v>63</v>
      </c>
    </row>
    <row r="1115" spans="1:44" x14ac:dyDescent="0.25">
      <c r="A1115" t="s">
        <v>8219</v>
      </c>
      <c r="B1115">
        <v>63</v>
      </c>
      <c r="D1115" t="s">
        <v>8221</v>
      </c>
      <c r="E1115">
        <v>11</v>
      </c>
      <c r="AJ1115">
        <v>39</v>
      </c>
      <c r="AL1115">
        <v>63</v>
      </c>
      <c r="AN1115">
        <v>39</v>
      </c>
      <c r="AP1115">
        <v>11</v>
      </c>
      <c r="AR1115">
        <v>63</v>
      </c>
    </row>
    <row r="1116" spans="1:44" x14ac:dyDescent="0.25">
      <c r="A1116" t="s">
        <v>8219</v>
      </c>
      <c r="B1116">
        <v>63</v>
      </c>
      <c r="D1116" t="s">
        <v>8221</v>
      </c>
      <c r="E1116">
        <v>11</v>
      </c>
      <c r="AJ1116">
        <v>40</v>
      </c>
      <c r="AL1116">
        <v>63</v>
      </c>
      <c r="AN1116">
        <v>40</v>
      </c>
      <c r="AP1116">
        <v>11</v>
      </c>
      <c r="AR1116">
        <v>63</v>
      </c>
    </row>
    <row r="1117" spans="1:44" x14ac:dyDescent="0.25">
      <c r="A1117" t="s">
        <v>8219</v>
      </c>
      <c r="B1117">
        <v>63</v>
      </c>
      <c r="D1117" t="s">
        <v>8221</v>
      </c>
      <c r="E1117">
        <v>11</v>
      </c>
      <c r="AJ1117">
        <v>40</v>
      </c>
      <c r="AL1117">
        <v>63</v>
      </c>
      <c r="AN1117">
        <v>40</v>
      </c>
      <c r="AP1117">
        <v>11</v>
      </c>
      <c r="AR1117">
        <v>63</v>
      </c>
    </row>
    <row r="1118" spans="1:44" x14ac:dyDescent="0.25">
      <c r="A1118" t="s">
        <v>8219</v>
      </c>
      <c r="B1118">
        <v>63</v>
      </c>
      <c r="D1118" t="s">
        <v>8221</v>
      </c>
      <c r="E1118">
        <v>11</v>
      </c>
      <c r="AJ1118">
        <v>40</v>
      </c>
      <c r="AL1118">
        <v>63</v>
      </c>
      <c r="AN1118">
        <v>40</v>
      </c>
      <c r="AP1118">
        <v>11</v>
      </c>
      <c r="AR1118">
        <v>63</v>
      </c>
    </row>
    <row r="1119" spans="1:44" x14ac:dyDescent="0.25">
      <c r="A1119" t="s">
        <v>8219</v>
      </c>
      <c r="B1119">
        <v>63</v>
      </c>
      <c r="D1119" t="s">
        <v>8221</v>
      </c>
      <c r="E1119">
        <v>11</v>
      </c>
      <c r="AJ1119">
        <v>41</v>
      </c>
      <c r="AL1119">
        <v>63</v>
      </c>
      <c r="AN1119">
        <v>41</v>
      </c>
      <c r="AP1119">
        <v>11</v>
      </c>
      <c r="AR1119">
        <v>63</v>
      </c>
    </row>
    <row r="1120" spans="1:44" x14ac:dyDescent="0.25">
      <c r="A1120" t="s">
        <v>8219</v>
      </c>
      <c r="B1120">
        <v>63</v>
      </c>
      <c r="D1120" t="s">
        <v>8221</v>
      </c>
      <c r="E1120">
        <v>11</v>
      </c>
      <c r="AJ1120">
        <v>41</v>
      </c>
      <c r="AL1120">
        <v>63</v>
      </c>
      <c r="AN1120">
        <v>41</v>
      </c>
      <c r="AP1120">
        <v>11</v>
      </c>
      <c r="AR1120">
        <v>63</v>
      </c>
    </row>
    <row r="1121" spans="1:44" x14ac:dyDescent="0.25">
      <c r="A1121" t="s">
        <v>8219</v>
      </c>
      <c r="B1121">
        <v>63</v>
      </c>
      <c r="D1121" t="s">
        <v>8221</v>
      </c>
      <c r="E1121">
        <v>11</v>
      </c>
      <c r="AJ1121">
        <v>41</v>
      </c>
      <c r="AL1121">
        <v>63</v>
      </c>
      <c r="AN1121">
        <v>41</v>
      </c>
      <c r="AP1121">
        <v>11</v>
      </c>
      <c r="AR1121">
        <v>63</v>
      </c>
    </row>
    <row r="1122" spans="1:44" x14ac:dyDescent="0.25">
      <c r="A1122" t="s">
        <v>8219</v>
      </c>
      <c r="B1122">
        <v>64</v>
      </c>
      <c r="D1122" t="s">
        <v>8221</v>
      </c>
      <c r="E1122">
        <v>11</v>
      </c>
      <c r="AJ1122">
        <v>42</v>
      </c>
      <c r="AL1122">
        <v>64</v>
      </c>
      <c r="AN1122">
        <v>42</v>
      </c>
      <c r="AP1122">
        <v>11</v>
      </c>
      <c r="AR1122">
        <v>64</v>
      </c>
    </row>
    <row r="1123" spans="1:44" x14ac:dyDescent="0.25">
      <c r="A1123" t="s">
        <v>8219</v>
      </c>
      <c r="B1123">
        <v>64</v>
      </c>
      <c r="D1123" t="s">
        <v>8221</v>
      </c>
      <c r="E1123">
        <v>11</v>
      </c>
      <c r="AJ1123">
        <v>42</v>
      </c>
      <c r="AL1123">
        <v>64</v>
      </c>
      <c r="AN1123">
        <v>42</v>
      </c>
      <c r="AP1123">
        <v>11</v>
      </c>
      <c r="AR1123">
        <v>64</v>
      </c>
    </row>
    <row r="1124" spans="1:44" x14ac:dyDescent="0.25">
      <c r="A1124" t="s">
        <v>8219</v>
      </c>
      <c r="B1124">
        <v>64</v>
      </c>
      <c r="D1124" t="s">
        <v>8221</v>
      </c>
      <c r="E1124">
        <v>11</v>
      </c>
      <c r="AJ1124">
        <v>43</v>
      </c>
      <c r="AL1124">
        <v>64</v>
      </c>
      <c r="AN1124">
        <v>43</v>
      </c>
      <c r="AP1124">
        <v>11</v>
      </c>
      <c r="AR1124">
        <v>64</v>
      </c>
    </row>
    <row r="1125" spans="1:44" x14ac:dyDescent="0.25">
      <c r="A1125" t="s">
        <v>8219</v>
      </c>
      <c r="B1125">
        <v>64</v>
      </c>
      <c r="D1125" t="s">
        <v>8221</v>
      </c>
      <c r="E1125">
        <v>11</v>
      </c>
      <c r="AJ1125">
        <v>44</v>
      </c>
      <c r="AL1125">
        <v>64</v>
      </c>
      <c r="AN1125">
        <v>44</v>
      </c>
      <c r="AP1125">
        <v>11</v>
      </c>
      <c r="AR1125">
        <v>64</v>
      </c>
    </row>
    <row r="1126" spans="1:44" x14ac:dyDescent="0.25">
      <c r="A1126" t="s">
        <v>8219</v>
      </c>
      <c r="B1126">
        <v>64</v>
      </c>
      <c r="D1126" t="s">
        <v>8221</v>
      </c>
      <c r="E1126">
        <v>11</v>
      </c>
      <c r="AJ1126">
        <v>45</v>
      </c>
      <c r="AL1126">
        <v>64</v>
      </c>
      <c r="AN1126">
        <v>45</v>
      </c>
      <c r="AP1126">
        <v>11</v>
      </c>
      <c r="AR1126">
        <v>64</v>
      </c>
    </row>
    <row r="1127" spans="1:44" x14ac:dyDescent="0.25">
      <c r="A1127" t="s">
        <v>8219</v>
      </c>
      <c r="B1127">
        <v>64</v>
      </c>
      <c r="D1127" t="s">
        <v>8221</v>
      </c>
      <c r="E1127">
        <v>11</v>
      </c>
      <c r="AJ1127">
        <v>45</v>
      </c>
      <c r="AL1127">
        <v>64</v>
      </c>
      <c r="AN1127">
        <v>45</v>
      </c>
      <c r="AP1127">
        <v>11</v>
      </c>
      <c r="AR1127">
        <v>64</v>
      </c>
    </row>
    <row r="1128" spans="1:44" x14ac:dyDescent="0.25">
      <c r="A1128" t="s">
        <v>8219</v>
      </c>
      <c r="B1128">
        <v>64</v>
      </c>
      <c r="D1128" t="s">
        <v>8221</v>
      </c>
      <c r="E1128">
        <v>11</v>
      </c>
      <c r="AJ1128">
        <v>45</v>
      </c>
      <c r="AL1128">
        <v>64</v>
      </c>
      <c r="AN1128">
        <v>45</v>
      </c>
      <c r="AP1128">
        <v>11</v>
      </c>
      <c r="AR1128">
        <v>64</v>
      </c>
    </row>
    <row r="1129" spans="1:44" x14ac:dyDescent="0.25">
      <c r="A1129" t="s">
        <v>8219</v>
      </c>
      <c r="B1129">
        <v>64</v>
      </c>
      <c r="D1129" t="s">
        <v>8221</v>
      </c>
      <c r="E1129">
        <v>11</v>
      </c>
      <c r="AJ1129">
        <v>46</v>
      </c>
      <c r="AL1129">
        <v>64</v>
      </c>
      <c r="AN1129">
        <v>46</v>
      </c>
      <c r="AP1129">
        <v>11</v>
      </c>
      <c r="AR1129">
        <v>64</v>
      </c>
    </row>
    <row r="1130" spans="1:44" x14ac:dyDescent="0.25">
      <c r="A1130" t="s">
        <v>8219</v>
      </c>
      <c r="B1130">
        <v>64</v>
      </c>
      <c r="D1130" t="s">
        <v>8221</v>
      </c>
      <c r="E1130">
        <v>12</v>
      </c>
      <c r="AJ1130">
        <v>47</v>
      </c>
      <c r="AL1130">
        <v>64</v>
      </c>
      <c r="AN1130">
        <v>47</v>
      </c>
      <c r="AP1130">
        <v>12</v>
      </c>
      <c r="AR1130">
        <v>64</v>
      </c>
    </row>
    <row r="1131" spans="1:44" x14ac:dyDescent="0.25">
      <c r="A1131" t="s">
        <v>8219</v>
      </c>
      <c r="B1131">
        <v>64</v>
      </c>
      <c r="D1131" t="s">
        <v>8221</v>
      </c>
      <c r="E1131">
        <v>12</v>
      </c>
      <c r="AJ1131">
        <v>47</v>
      </c>
      <c r="AL1131">
        <v>64</v>
      </c>
      <c r="AN1131">
        <v>47</v>
      </c>
      <c r="AP1131">
        <v>12</v>
      </c>
      <c r="AR1131">
        <v>64</v>
      </c>
    </row>
    <row r="1132" spans="1:44" x14ac:dyDescent="0.25">
      <c r="A1132" t="s">
        <v>8219</v>
      </c>
      <c r="B1132">
        <v>64</v>
      </c>
      <c r="D1132" t="s">
        <v>8221</v>
      </c>
      <c r="E1132">
        <v>12</v>
      </c>
      <c r="AJ1132">
        <v>48</v>
      </c>
      <c r="AL1132">
        <v>64</v>
      </c>
      <c r="AN1132">
        <v>48</v>
      </c>
      <c r="AP1132">
        <v>12</v>
      </c>
      <c r="AR1132">
        <v>64</v>
      </c>
    </row>
    <row r="1133" spans="1:44" x14ac:dyDescent="0.25">
      <c r="A1133" t="s">
        <v>8219</v>
      </c>
      <c r="B1133">
        <v>64</v>
      </c>
      <c r="D1133" t="s">
        <v>8221</v>
      </c>
      <c r="E1133">
        <v>12</v>
      </c>
      <c r="AJ1133">
        <v>48</v>
      </c>
      <c r="AL1133">
        <v>64</v>
      </c>
      <c r="AN1133">
        <v>48</v>
      </c>
      <c r="AP1133">
        <v>12</v>
      </c>
      <c r="AR1133">
        <v>64</v>
      </c>
    </row>
    <row r="1134" spans="1:44" x14ac:dyDescent="0.25">
      <c r="A1134" t="s">
        <v>8219</v>
      </c>
      <c r="B1134">
        <v>65</v>
      </c>
      <c r="D1134" t="s">
        <v>8221</v>
      </c>
      <c r="E1134">
        <v>12</v>
      </c>
      <c r="AJ1134">
        <v>49</v>
      </c>
      <c r="AL1134">
        <v>65</v>
      </c>
      <c r="AN1134">
        <v>49</v>
      </c>
      <c r="AP1134">
        <v>12</v>
      </c>
      <c r="AR1134">
        <v>65</v>
      </c>
    </row>
    <row r="1135" spans="1:44" x14ac:dyDescent="0.25">
      <c r="A1135" t="s">
        <v>8219</v>
      </c>
      <c r="B1135">
        <v>65</v>
      </c>
      <c r="D1135" t="s">
        <v>8221</v>
      </c>
      <c r="E1135">
        <v>12</v>
      </c>
      <c r="AJ1135">
        <v>49</v>
      </c>
      <c r="AL1135">
        <v>65</v>
      </c>
      <c r="AN1135">
        <v>49</v>
      </c>
      <c r="AP1135">
        <v>12</v>
      </c>
      <c r="AR1135">
        <v>65</v>
      </c>
    </row>
    <row r="1136" spans="1:44" x14ac:dyDescent="0.25">
      <c r="A1136" t="s">
        <v>8219</v>
      </c>
      <c r="B1136">
        <v>65</v>
      </c>
      <c r="D1136" t="s">
        <v>8221</v>
      </c>
      <c r="E1136">
        <v>12</v>
      </c>
      <c r="AJ1136">
        <v>49</v>
      </c>
      <c r="AL1136">
        <v>65</v>
      </c>
      <c r="AN1136">
        <v>49</v>
      </c>
      <c r="AP1136">
        <v>12</v>
      </c>
      <c r="AR1136">
        <v>65</v>
      </c>
    </row>
    <row r="1137" spans="1:44" x14ac:dyDescent="0.25">
      <c r="A1137" t="s">
        <v>8219</v>
      </c>
      <c r="B1137">
        <v>65</v>
      </c>
      <c r="D1137" t="s">
        <v>8221</v>
      </c>
      <c r="E1137">
        <v>12</v>
      </c>
      <c r="AJ1137">
        <v>50</v>
      </c>
      <c r="AL1137">
        <v>65</v>
      </c>
      <c r="AN1137">
        <v>50</v>
      </c>
      <c r="AP1137">
        <v>12</v>
      </c>
      <c r="AR1137">
        <v>65</v>
      </c>
    </row>
    <row r="1138" spans="1:44" x14ac:dyDescent="0.25">
      <c r="A1138" t="s">
        <v>8219</v>
      </c>
      <c r="B1138">
        <v>65</v>
      </c>
      <c r="D1138" t="s">
        <v>8221</v>
      </c>
      <c r="E1138">
        <v>12</v>
      </c>
      <c r="AJ1138">
        <v>50</v>
      </c>
      <c r="AL1138">
        <v>65</v>
      </c>
      <c r="AN1138">
        <v>50</v>
      </c>
      <c r="AP1138">
        <v>12</v>
      </c>
      <c r="AR1138">
        <v>65</v>
      </c>
    </row>
    <row r="1139" spans="1:44" x14ac:dyDescent="0.25">
      <c r="A1139" t="s">
        <v>8219</v>
      </c>
      <c r="B1139">
        <v>65</v>
      </c>
      <c r="D1139" t="s">
        <v>8221</v>
      </c>
      <c r="E1139">
        <v>12</v>
      </c>
      <c r="AJ1139">
        <v>52</v>
      </c>
      <c r="AL1139">
        <v>65</v>
      </c>
      <c r="AN1139">
        <v>52</v>
      </c>
      <c r="AP1139">
        <v>12</v>
      </c>
      <c r="AR1139">
        <v>65</v>
      </c>
    </row>
    <row r="1140" spans="1:44" x14ac:dyDescent="0.25">
      <c r="A1140" t="s">
        <v>8219</v>
      </c>
      <c r="B1140">
        <v>65</v>
      </c>
      <c r="D1140" t="s">
        <v>8221</v>
      </c>
      <c r="E1140">
        <v>12</v>
      </c>
      <c r="AJ1140">
        <v>52</v>
      </c>
      <c r="AL1140">
        <v>65</v>
      </c>
      <c r="AN1140">
        <v>52</v>
      </c>
      <c r="AP1140">
        <v>12</v>
      </c>
      <c r="AR1140">
        <v>65</v>
      </c>
    </row>
    <row r="1141" spans="1:44" x14ac:dyDescent="0.25">
      <c r="A1141" t="s">
        <v>8219</v>
      </c>
      <c r="B1141">
        <v>65</v>
      </c>
      <c r="D1141" t="s">
        <v>8221</v>
      </c>
      <c r="E1141">
        <v>12</v>
      </c>
      <c r="AJ1141">
        <v>52</v>
      </c>
      <c r="AL1141">
        <v>65</v>
      </c>
      <c r="AN1141">
        <v>52</v>
      </c>
      <c r="AP1141">
        <v>12</v>
      </c>
      <c r="AR1141">
        <v>65</v>
      </c>
    </row>
    <row r="1142" spans="1:44" x14ac:dyDescent="0.25">
      <c r="A1142" t="s">
        <v>8219</v>
      </c>
      <c r="B1142">
        <v>65</v>
      </c>
      <c r="D1142" t="s">
        <v>8221</v>
      </c>
      <c r="E1142">
        <v>12</v>
      </c>
      <c r="AJ1142">
        <v>53</v>
      </c>
      <c r="AL1142">
        <v>65</v>
      </c>
      <c r="AN1142">
        <v>53</v>
      </c>
      <c r="AP1142">
        <v>12</v>
      </c>
      <c r="AR1142">
        <v>65</v>
      </c>
    </row>
    <row r="1143" spans="1:44" x14ac:dyDescent="0.25">
      <c r="A1143" t="s">
        <v>8219</v>
      </c>
      <c r="B1143">
        <v>65</v>
      </c>
      <c r="D1143" t="s">
        <v>8221</v>
      </c>
      <c r="E1143">
        <v>12</v>
      </c>
      <c r="AJ1143">
        <v>53</v>
      </c>
      <c r="AL1143">
        <v>65</v>
      </c>
      <c r="AN1143">
        <v>53</v>
      </c>
      <c r="AP1143">
        <v>12</v>
      </c>
      <c r="AR1143">
        <v>65</v>
      </c>
    </row>
    <row r="1144" spans="1:44" x14ac:dyDescent="0.25">
      <c r="A1144" t="s">
        <v>8219</v>
      </c>
      <c r="B1144">
        <v>65</v>
      </c>
      <c r="D1144" t="s">
        <v>8221</v>
      </c>
      <c r="E1144">
        <v>12</v>
      </c>
      <c r="AJ1144">
        <v>55</v>
      </c>
      <c r="AL1144">
        <v>65</v>
      </c>
      <c r="AN1144">
        <v>55</v>
      </c>
      <c r="AP1144">
        <v>12</v>
      </c>
      <c r="AR1144">
        <v>65</v>
      </c>
    </row>
    <row r="1145" spans="1:44" x14ac:dyDescent="0.25">
      <c r="A1145" t="s">
        <v>8219</v>
      </c>
      <c r="B1145">
        <v>65</v>
      </c>
      <c r="D1145" t="s">
        <v>8221</v>
      </c>
      <c r="E1145">
        <v>12</v>
      </c>
      <c r="AJ1145">
        <v>55</v>
      </c>
      <c r="AL1145">
        <v>65</v>
      </c>
      <c r="AN1145">
        <v>55</v>
      </c>
      <c r="AP1145">
        <v>12</v>
      </c>
      <c r="AR1145">
        <v>65</v>
      </c>
    </row>
    <row r="1146" spans="1:44" x14ac:dyDescent="0.25">
      <c r="A1146" t="s">
        <v>8219</v>
      </c>
      <c r="B1146">
        <v>66</v>
      </c>
      <c r="D1146" t="s">
        <v>8221</v>
      </c>
      <c r="E1146">
        <v>12</v>
      </c>
      <c r="AJ1146">
        <v>56</v>
      </c>
      <c r="AL1146">
        <v>66</v>
      </c>
      <c r="AN1146">
        <v>56</v>
      </c>
      <c r="AP1146">
        <v>12</v>
      </c>
      <c r="AR1146">
        <v>66</v>
      </c>
    </row>
    <row r="1147" spans="1:44" x14ac:dyDescent="0.25">
      <c r="A1147" t="s">
        <v>8219</v>
      </c>
      <c r="B1147">
        <v>66</v>
      </c>
      <c r="D1147" t="s">
        <v>8221</v>
      </c>
      <c r="E1147">
        <v>12</v>
      </c>
      <c r="AJ1147">
        <v>57</v>
      </c>
      <c r="AL1147">
        <v>66</v>
      </c>
      <c r="AN1147">
        <v>57</v>
      </c>
      <c r="AP1147">
        <v>12</v>
      </c>
      <c r="AR1147">
        <v>66</v>
      </c>
    </row>
    <row r="1148" spans="1:44" x14ac:dyDescent="0.25">
      <c r="A1148" t="s">
        <v>8219</v>
      </c>
      <c r="B1148">
        <v>66</v>
      </c>
      <c r="D1148" t="s">
        <v>8221</v>
      </c>
      <c r="E1148">
        <v>12</v>
      </c>
      <c r="AJ1148">
        <v>57</v>
      </c>
      <c r="AL1148">
        <v>66</v>
      </c>
      <c r="AN1148">
        <v>57</v>
      </c>
      <c r="AP1148">
        <v>12</v>
      </c>
      <c r="AR1148">
        <v>66</v>
      </c>
    </row>
    <row r="1149" spans="1:44" x14ac:dyDescent="0.25">
      <c r="A1149" t="s">
        <v>8219</v>
      </c>
      <c r="B1149">
        <v>66</v>
      </c>
      <c r="D1149" t="s">
        <v>8221</v>
      </c>
      <c r="E1149">
        <v>12</v>
      </c>
      <c r="AJ1149">
        <v>59</v>
      </c>
      <c r="AL1149">
        <v>66</v>
      </c>
      <c r="AN1149">
        <v>59</v>
      </c>
      <c r="AP1149">
        <v>12</v>
      </c>
      <c r="AR1149">
        <v>66</v>
      </c>
    </row>
    <row r="1150" spans="1:44" x14ac:dyDescent="0.25">
      <c r="A1150" t="s">
        <v>8219</v>
      </c>
      <c r="B1150">
        <v>66</v>
      </c>
      <c r="D1150" t="s">
        <v>8221</v>
      </c>
      <c r="E1150">
        <v>12</v>
      </c>
      <c r="AJ1150">
        <v>60</v>
      </c>
      <c r="AL1150">
        <v>66</v>
      </c>
      <c r="AN1150">
        <v>60</v>
      </c>
      <c r="AP1150">
        <v>12</v>
      </c>
      <c r="AR1150">
        <v>66</v>
      </c>
    </row>
    <row r="1151" spans="1:44" x14ac:dyDescent="0.25">
      <c r="A1151" t="s">
        <v>8219</v>
      </c>
      <c r="B1151">
        <v>66</v>
      </c>
      <c r="D1151" t="s">
        <v>8221</v>
      </c>
      <c r="E1151">
        <v>12</v>
      </c>
      <c r="AJ1151">
        <v>60</v>
      </c>
      <c r="AL1151">
        <v>66</v>
      </c>
      <c r="AN1151">
        <v>60</v>
      </c>
      <c r="AP1151">
        <v>12</v>
      </c>
      <c r="AR1151">
        <v>66</v>
      </c>
    </row>
    <row r="1152" spans="1:44" x14ac:dyDescent="0.25">
      <c r="A1152" t="s">
        <v>8219</v>
      </c>
      <c r="B1152">
        <v>66</v>
      </c>
      <c r="D1152" t="s">
        <v>8221</v>
      </c>
      <c r="E1152">
        <v>12</v>
      </c>
      <c r="AJ1152">
        <v>66</v>
      </c>
      <c r="AL1152">
        <v>66</v>
      </c>
      <c r="AN1152">
        <v>66</v>
      </c>
      <c r="AP1152">
        <v>12</v>
      </c>
      <c r="AR1152">
        <v>66</v>
      </c>
    </row>
    <row r="1153" spans="1:44" x14ac:dyDescent="0.25">
      <c r="A1153" t="s">
        <v>8219</v>
      </c>
      <c r="B1153">
        <v>66</v>
      </c>
      <c r="D1153" t="s">
        <v>8221</v>
      </c>
      <c r="E1153">
        <v>12</v>
      </c>
      <c r="AJ1153">
        <v>67</v>
      </c>
      <c r="AL1153">
        <v>66</v>
      </c>
      <c r="AN1153">
        <v>67</v>
      </c>
      <c r="AP1153">
        <v>12</v>
      </c>
      <c r="AR1153">
        <v>66</v>
      </c>
    </row>
    <row r="1154" spans="1:44" x14ac:dyDescent="0.25">
      <c r="A1154" t="s">
        <v>8219</v>
      </c>
      <c r="B1154">
        <v>67</v>
      </c>
      <c r="D1154" t="s">
        <v>8221</v>
      </c>
      <c r="E1154">
        <v>12</v>
      </c>
      <c r="AJ1154">
        <v>68</v>
      </c>
      <c r="AL1154">
        <v>67</v>
      </c>
      <c r="AN1154">
        <v>68</v>
      </c>
      <c r="AP1154">
        <v>12</v>
      </c>
      <c r="AR1154">
        <v>67</v>
      </c>
    </row>
    <row r="1155" spans="1:44" x14ac:dyDescent="0.25">
      <c r="A1155" t="s">
        <v>8219</v>
      </c>
      <c r="B1155">
        <v>67</v>
      </c>
      <c r="D1155" t="s">
        <v>8221</v>
      </c>
      <c r="E1155">
        <v>12</v>
      </c>
      <c r="AJ1155">
        <v>70</v>
      </c>
      <c r="AL1155">
        <v>67</v>
      </c>
      <c r="AN1155">
        <v>70</v>
      </c>
      <c r="AP1155">
        <v>12</v>
      </c>
      <c r="AR1155">
        <v>67</v>
      </c>
    </row>
    <row r="1156" spans="1:44" x14ac:dyDescent="0.25">
      <c r="A1156" t="s">
        <v>8219</v>
      </c>
      <c r="B1156">
        <v>67</v>
      </c>
      <c r="D1156" t="s">
        <v>8221</v>
      </c>
      <c r="E1156">
        <v>12</v>
      </c>
      <c r="AJ1156">
        <v>70</v>
      </c>
      <c r="AL1156">
        <v>67</v>
      </c>
      <c r="AN1156">
        <v>70</v>
      </c>
      <c r="AP1156">
        <v>12</v>
      </c>
      <c r="AR1156">
        <v>67</v>
      </c>
    </row>
    <row r="1157" spans="1:44" x14ac:dyDescent="0.25">
      <c r="A1157" t="s">
        <v>8219</v>
      </c>
      <c r="B1157">
        <v>67</v>
      </c>
      <c r="D1157" t="s">
        <v>8221</v>
      </c>
      <c r="E1157">
        <v>12</v>
      </c>
      <c r="AJ1157">
        <v>72</v>
      </c>
      <c r="AL1157">
        <v>67</v>
      </c>
      <c r="AN1157">
        <v>72</v>
      </c>
      <c r="AP1157">
        <v>12</v>
      </c>
      <c r="AR1157">
        <v>67</v>
      </c>
    </row>
    <row r="1158" spans="1:44" x14ac:dyDescent="0.25">
      <c r="A1158" t="s">
        <v>8219</v>
      </c>
      <c r="B1158">
        <v>67</v>
      </c>
      <c r="D1158" t="s">
        <v>8221</v>
      </c>
      <c r="E1158">
        <v>12</v>
      </c>
      <c r="AJ1158">
        <v>72</v>
      </c>
      <c r="AL1158">
        <v>67</v>
      </c>
      <c r="AN1158">
        <v>72</v>
      </c>
      <c r="AP1158">
        <v>12</v>
      </c>
      <c r="AR1158">
        <v>67</v>
      </c>
    </row>
    <row r="1159" spans="1:44" x14ac:dyDescent="0.25">
      <c r="A1159" t="s">
        <v>8219</v>
      </c>
      <c r="B1159">
        <v>67</v>
      </c>
      <c r="D1159" t="s">
        <v>8221</v>
      </c>
      <c r="E1159">
        <v>12</v>
      </c>
      <c r="AJ1159">
        <v>73</v>
      </c>
      <c r="AL1159">
        <v>67</v>
      </c>
      <c r="AN1159">
        <v>73</v>
      </c>
      <c r="AP1159">
        <v>12</v>
      </c>
      <c r="AR1159">
        <v>67</v>
      </c>
    </row>
    <row r="1160" spans="1:44" x14ac:dyDescent="0.25">
      <c r="A1160" t="s">
        <v>8219</v>
      </c>
      <c r="B1160">
        <v>67</v>
      </c>
      <c r="D1160" t="s">
        <v>8221</v>
      </c>
      <c r="E1160">
        <v>12</v>
      </c>
      <c r="AJ1160">
        <v>75</v>
      </c>
      <c r="AL1160">
        <v>67</v>
      </c>
      <c r="AN1160">
        <v>75</v>
      </c>
      <c r="AP1160">
        <v>12</v>
      </c>
      <c r="AR1160">
        <v>67</v>
      </c>
    </row>
    <row r="1161" spans="1:44" x14ac:dyDescent="0.25">
      <c r="A1161" t="s">
        <v>8219</v>
      </c>
      <c r="B1161">
        <v>67</v>
      </c>
      <c r="D1161" t="s">
        <v>8221</v>
      </c>
      <c r="E1161">
        <v>13</v>
      </c>
      <c r="AJ1161">
        <v>76</v>
      </c>
      <c r="AL1161">
        <v>67</v>
      </c>
      <c r="AN1161">
        <v>76</v>
      </c>
      <c r="AP1161">
        <v>13</v>
      </c>
      <c r="AR1161">
        <v>67</v>
      </c>
    </row>
    <row r="1162" spans="1:44" x14ac:dyDescent="0.25">
      <c r="A1162" t="s">
        <v>8219</v>
      </c>
      <c r="B1162">
        <v>67</v>
      </c>
      <c r="D1162" t="s">
        <v>8221</v>
      </c>
      <c r="E1162">
        <v>13</v>
      </c>
      <c r="AJ1162">
        <v>76</v>
      </c>
      <c r="AL1162">
        <v>67</v>
      </c>
      <c r="AN1162">
        <v>76</v>
      </c>
      <c r="AP1162">
        <v>13</v>
      </c>
      <c r="AR1162">
        <v>67</v>
      </c>
    </row>
    <row r="1163" spans="1:44" x14ac:dyDescent="0.25">
      <c r="A1163" t="s">
        <v>8219</v>
      </c>
      <c r="B1163">
        <v>68</v>
      </c>
      <c r="D1163" t="s">
        <v>8221</v>
      </c>
      <c r="E1163">
        <v>13</v>
      </c>
      <c r="AJ1163">
        <v>76</v>
      </c>
      <c r="AL1163">
        <v>68</v>
      </c>
      <c r="AN1163">
        <v>76</v>
      </c>
      <c r="AP1163">
        <v>13</v>
      </c>
      <c r="AR1163">
        <v>68</v>
      </c>
    </row>
    <row r="1164" spans="1:44" x14ac:dyDescent="0.25">
      <c r="A1164" t="s">
        <v>8219</v>
      </c>
      <c r="B1164">
        <v>68</v>
      </c>
      <c r="D1164" t="s">
        <v>8221</v>
      </c>
      <c r="E1164">
        <v>13</v>
      </c>
      <c r="AJ1164">
        <v>79</v>
      </c>
      <c r="AL1164">
        <v>68</v>
      </c>
      <c r="AN1164">
        <v>79</v>
      </c>
      <c r="AP1164">
        <v>13</v>
      </c>
      <c r="AR1164">
        <v>68</v>
      </c>
    </row>
    <row r="1165" spans="1:44" x14ac:dyDescent="0.25">
      <c r="A1165" t="s">
        <v>8219</v>
      </c>
      <c r="B1165">
        <v>68</v>
      </c>
      <c r="D1165" t="s">
        <v>8221</v>
      </c>
      <c r="E1165">
        <v>13</v>
      </c>
      <c r="AJ1165">
        <v>81</v>
      </c>
      <c r="AL1165">
        <v>68</v>
      </c>
      <c r="AN1165">
        <v>81</v>
      </c>
      <c r="AP1165">
        <v>13</v>
      </c>
      <c r="AR1165">
        <v>68</v>
      </c>
    </row>
    <row r="1166" spans="1:44" x14ac:dyDescent="0.25">
      <c r="A1166" t="s">
        <v>8219</v>
      </c>
      <c r="B1166">
        <v>68</v>
      </c>
      <c r="D1166" t="s">
        <v>8221</v>
      </c>
      <c r="E1166">
        <v>13</v>
      </c>
      <c r="AJ1166">
        <v>81</v>
      </c>
      <c r="AL1166">
        <v>68</v>
      </c>
      <c r="AN1166">
        <v>81</v>
      </c>
      <c r="AP1166">
        <v>13</v>
      </c>
      <c r="AR1166">
        <v>68</v>
      </c>
    </row>
    <row r="1167" spans="1:44" x14ac:dyDescent="0.25">
      <c r="A1167" t="s">
        <v>8219</v>
      </c>
      <c r="B1167">
        <v>68</v>
      </c>
      <c r="D1167" t="s">
        <v>8221</v>
      </c>
      <c r="E1167">
        <v>13</v>
      </c>
      <c r="AJ1167">
        <v>83</v>
      </c>
      <c r="AL1167">
        <v>68</v>
      </c>
      <c r="AN1167">
        <v>83</v>
      </c>
      <c r="AP1167">
        <v>13</v>
      </c>
      <c r="AR1167">
        <v>68</v>
      </c>
    </row>
    <row r="1168" spans="1:44" x14ac:dyDescent="0.25">
      <c r="A1168" t="s">
        <v>8219</v>
      </c>
      <c r="B1168">
        <v>68</v>
      </c>
      <c r="D1168" t="s">
        <v>8221</v>
      </c>
      <c r="E1168">
        <v>13</v>
      </c>
      <c r="AJ1168">
        <v>84</v>
      </c>
      <c r="AL1168">
        <v>68</v>
      </c>
      <c r="AN1168">
        <v>84</v>
      </c>
      <c r="AP1168">
        <v>13</v>
      </c>
      <c r="AR1168">
        <v>68</v>
      </c>
    </row>
    <row r="1169" spans="1:44" x14ac:dyDescent="0.25">
      <c r="A1169" t="s">
        <v>8219</v>
      </c>
      <c r="B1169">
        <v>68</v>
      </c>
      <c r="D1169" t="s">
        <v>8221</v>
      </c>
      <c r="E1169">
        <v>13</v>
      </c>
      <c r="AJ1169">
        <v>84</v>
      </c>
      <c r="AL1169">
        <v>68</v>
      </c>
      <c r="AN1169">
        <v>84</v>
      </c>
      <c r="AP1169">
        <v>13</v>
      </c>
      <c r="AR1169">
        <v>68</v>
      </c>
    </row>
    <row r="1170" spans="1:44" x14ac:dyDescent="0.25">
      <c r="A1170" t="s">
        <v>8219</v>
      </c>
      <c r="B1170">
        <v>69</v>
      </c>
      <c r="D1170" t="s">
        <v>8221</v>
      </c>
      <c r="E1170">
        <v>13</v>
      </c>
      <c r="AJ1170">
        <v>84</v>
      </c>
      <c r="AL1170">
        <v>69</v>
      </c>
      <c r="AN1170">
        <v>84</v>
      </c>
      <c r="AP1170">
        <v>13</v>
      </c>
      <c r="AR1170">
        <v>69</v>
      </c>
    </row>
    <row r="1171" spans="1:44" x14ac:dyDescent="0.25">
      <c r="A1171" t="s">
        <v>8219</v>
      </c>
      <c r="B1171">
        <v>69</v>
      </c>
      <c r="D1171" t="s">
        <v>8221</v>
      </c>
      <c r="E1171">
        <v>13</v>
      </c>
      <c r="AJ1171">
        <v>85</v>
      </c>
      <c r="AL1171">
        <v>69</v>
      </c>
      <c r="AN1171">
        <v>85</v>
      </c>
      <c r="AP1171">
        <v>13</v>
      </c>
      <c r="AR1171">
        <v>69</v>
      </c>
    </row>
    <row r="1172" spans="1:44" x14ac:dyDescent="0.25">
      <c r="A1172" t="s">
        <v>8219</v>
      </c>
      <c r="B1172">
        <v>69</v>
      </c>
      <c r="D1172" t="s">
        <v>8221</v>
      </c>
      <c r="E1172">
        <v>13</v>
      </c>
      <c r="AJ1172">
        <v>86</v>
      </c>
      <c r="AL1172">
        <v>69</v>
      </c>
      <c r="AN1172">
        <v>86</v>
      </c>
      <c r="AP1172">
        <v>13</v>
      </c>
      <c r="AR1172">
        <v>69</v>
      </c>
    </row>
    <row r="1173" spans="1:44" x14ac:dyDescent="0.25">
      <c r="A1173" t="s">
        <v>8219</v>
      </c>
      <c r="B1173">
        <v>69</v>
      </c>
      <c r="D1173" t="s">
        <v>8221</v>
      </c>
      <c r="E1173">
        <v>13</v>
      </c>
      <c r="AJ1173">
        <v>89</v>
      </c>
      <c r="AL1173">
        <v>69</v>
      </c>
      <c r="AN1173">
        <v>89</v>
      </c>
      <c r="AP1173">
        <v>13</v>
      </c>
      <c r="AR1173">
        <v>69</v>
      </c>
    </row>
    <row r="1174" spans="1:44" x14ac:dyDescent="0.25">
      <c r="A1174" t="s">
        <v>8219</v>
      </c>
      <c r="B1174">
        <v>69</v>
      </c>
      <c r="D1174" t="s">
        <v>8221</v>
      </c>
      <c r="E1174">
        <v>13</v>
      </c>
      <c r="AJ1174">
        <v>90</v>
      </c>
      <c r="AL1174">
        <v>69</v>
      </c>
      <c r="AN1174">
        <v>90</v>
      </c>
      <c r="AP1174">
        <v>13</v>
      </c>
      <c r="AR1174">
        <v>69</v>
      </c>
    </row>
    <row r="1175" spans="1:44" x14ac:dyDescent="0.25">
      <c r="A1175" t="s">
        <v>8219</v>
      </c>
      <c r="B1175">
        <v>69</v>
      </c>
      <c r="D1175" t="s">
        <v>8221</v>
      </c>
      <c r="E1175">
        <v>13</v>
      </c>
      <c r="AJ1175">
        <v>91</v>
      </c>
      <c r="AL1175">
        <v>69</v>
      </c>
      <c r="AN1175">
        <v>91</v>
      </c>
      <c r="AP1175">
        <v>13</v>
      </c>
      <c r="AR1175">
        <v>69</v>
      </c>
    </row>
    <row r="1176" spans="1:44" x14ac:dyDescent="0.25">
      <c r="A1176" t="s">
        <v>8219</v>
      </c>
      <c r="B1176">
        <v>69</v>
      </c>
      <c r="D1176" t="s">
        <v>8221</v>
      </c>
      <c r="E1176">
        <v>13</v>
      </c>
      <c r="AJ1176">
        <v>92</v>
      </c>
      <c r="AL1176">
        <v>69</v>
      </c>
      <c r="AN1176">
        <v>92</v>
      </c>
      <c r="AP1176">
        <v>13</v>
      </c>
      <c r="AR1176">
        <v>69</v>
      </c>
    </row>
    <row r="1177" spans="1:44" x14ac:dyDescent="0.25">
      <c r="A1177" t="s">
        <v>8219</v>
      </c>
      <c r="B1177">
        <v>69</v>
      </c>
      <c r="D1177" t="s">
        <v>8221</v>
      </c>
      <c r="E1177">
        <v>13</v>
      </c>
      <c r="AJ1177">
        <v>92</v>
      </c>
      <c r="AL1177">
        <v>69</v>
      </c>
      <c r="AN1177">
        <v>92</v>
      </c>
      <c r="AP1177">
        <v>13</v>
      </c>
      <c r="AR1177">
        <v>69</v>
      </c>
    </row>
    <row r="1178" spans="1:44" x14ac:dyDescent="0.25">
      <c r="A1178" t="s">
        <v>8219</v>
      </c>
      <c r="B1178">
        <v>69</v>
      </c>
      <c r="D1178" t="s">
        <v>8221</v>
      </c>
      <c r="E1178">
        <v>13</v>
      </c>
      <c r="AJ1178">
        <v>93</v>
      </c>
      <c r="AL1178">
        <v>69</v>
      </c>
      <c r="AN1178">
        <v>93</v>
      </c>
      <c r="AP1178">
        <v>13</v>
      </c>
      <c r="AR1178">
        <v>69</v>
      </c>
    </row>
    <row r="1179" spans="1:44" x14ac:dyDescent="0.25">
      <c r="A1179" t="s">
        <v>8219</v>
      </c>
      <c r="B1179">
        <v>69</v>
      </c>
      <c r="D1179" t="s">
        <v>8221</v>
      </c>
      <c r="E1179">
        <v>13</v>
      </c>
      <c r="AJ1179">
        <v>94</v>
      </c>
      <c r="AL1179">
        <v>69</v>
      </c>
      <c r="AN1179">
        <v>94</v>
      </c>
      <c r="AP1179">
        <v>13</v>
      </c>
      <c r="AR1179">
        <v>69</v>
      </c>
    </row>
    <row r="1180" spans="1:44" x14ac:dyDescent="0.25">
      <c r="A1180" t="s">
        <v>8219</v>
      </c>
      <c r="B1180">
        <v>69</v>
      </c>
      <c r="D1180" t="s">
        <v>8221</v>
      </c>
      <c r="E1180">
        <v>13</v>
      </c>
      <c r="AJ1180">
        <v>94</v>
      </c>
      <c r="AL1180">
        <v>69</v>
      </c>
      <c r="AN1180">
        <v>94</v>
      </c>
      <c r="AP1180">
        <v>13</v>
      </c>
      <c r="AR1180">
        <v>69</v>
      </c>
    </row>
    <row r="1181" spans="1:44" x14ac:dyDescent="0.25">
      <c r="A1181" t="s">
        <v>8219</v>
      </c>
      <c r="B1181">
        <v>69</v>
      </c>
      <c r="D1181" t="s">
        <v>8221</v>
      </c>
      <c r="E1181">
        <v>13</v>
      </c>
      <c r="AJ1181">
        <v>94</v>
      </c>
      <c r="AL1181">
        <v>69</v>
      </c>
      <c r="AN1181">
        <v>94</v>
      </c>
      <c r="AP1181">
        <v>13</v>
      </c>
      <c r="AR1181">
        <v>69</v>
      </c>
    </row>
    <row r="1182" spans="1:44" x14ac:dyDescent="0.25">
      <c r="A1182" t="s">
        <v>8219</v>
      </c>
      <c r="B1182">
        <v>69</v>
      </c>
      <c r="D1182" t="s">
        <v>8221</v>
      </c>
      <c r="E1182">
        <v>13</v>
      </c>
      <c r="AJ1182">
        <v>95</v>
      </c>
      <c r="AL1182">
        <v>69</v>
      </c>
      <c r="AN1182">
        <v>95</v>
      </c>
      <c r="AP1182">
        <v>13</v>
      </c>
      <c r="AR1182">
        <v>69</v>
      </c>
    </row>
    <row r="1183" spans="1:44" x14ac:dyDescent="0.25">
      <c r="A1183" t="s">
        <v>8219</v>
      </c>
      <c r="B1183">
        <v>69</v>
      </c>
      <c r="D1183" t="s">
        <v>8221</v>
      </c>
      <c r="E1183">
        <v>14</v>
      </c>
      <c r="AJ1183">
        <v>96</v>
      </c>
      <c r="AL1183">
        <v>69</v>
      </c>
      <c r="AN1183">
        <v>96</v>
      </c>
      <c r="AP1183">
        <v>14</v>
      </c>
      <c r="AR1183">
        <v>69</v>
      </c>
    </row>
    <row r="1184" spans="1:44" x14ac:dyDescent="0.25">
      <c r="A1184" t="s">
        <v>8219</v>
      </c>
      <c r="B1184">
        <v>70</v>
      </c>
      <c r="D1184" t="s">
        <v>8221</v>
      </c>
      <c r="E1184">
        <v>14</v>
      </c>
      <c r="AJ1184">
        <v>96</v>
      </c>
      <c r="AL1184">
        <v>70</v>
      </c>
      <c r="AN1184">
        <v>96</v>
      </c>
      <c r="AP1184">
        <v>14</v>
      </c>
      <c r="AR1184">
        <v>70</v>
      </c>
    </row>
    <row r="1185" spans="1:44" x14ac:dyDescent="0.25">
      <c r="A1185" t="s">
        <v>8219</v>
      </c>
      <c r="B1185">
        <v>70</v>
      </c>
      <c r="D1185" t="s">
        <v>8221</v>
      </c>
      <c r="E1185">
        <v>14</v>
      </c>
      <c r="AJ1185">
        <v>96</v>
      </c>
      <c r="AL1185">
        <v>70</v>
      </c>
      <c r="AN1185">
        <v>96</v>
      </c>
      <c r="AP1185">
        <v>14</v>
      </c>
      <c r="AR1185">
        <v>70</v>
      </c>
    </row>
    <row r="1186" spans="1:44" x14ac:dyDescent="0.25">
      <c r="A1186" t="s">
        <v>8219</v>
      </c>
      <c r="B1186">
        <v>70</v>
      </c>
      <c r="D1186" t="s">
        <v>8221</v>
      </c>
      <c r="E1186">
        <v>14</v>
      </c>
      <c r="AJ1186">
        <v>96</v>
      </c>
      <c r="AL1186">
        <v>70</v>
      </c>
      <c r="AN1186">
        <v>96</v>
      </c>
      <c r="AP1186">
        <v>14</v>
      </c>
      <c r="AR1186">
        <v>70</v>
      </c>
    </row>
    <row r="1187" spans="1:44" x14ac:dyDescent="0.25">
      <c r="A1187" t="s">
        <v>8219</v>
      </c>
      <c r="B1187">
        <v>70</v>
      </c>
      <c r="D1187" t="s">
        <v>8221</v>
      </c>
      <c r="E1187">
        <v>14</v>
      </c>
      <c r="AJ1187">
        <v>98</v>
      </c>
      <c r="AL1187">
        <v>70</v>
      </c>
      <c r="AN1187">
        <v>98</v>
      </c>
      <c r="AP1187">
        <v>14</v>
      </c>
      <c r="AR1187">
        <v>70</v>
      </c>
    </row>
    <row r="1188" spans="1:44" x14ac:dyDescent="0.25">
      <c r="A1188" t="s">
        <v>8219</v>
      </c>
      <c r="B1188">
        <v>70</v>
      </c>
      <c r="D1188" t="s">
        <v>8221</v>
      </c>
      <c r="E1188">
        <v>14</v>
      </c>
      <c r="AJ1188">
        <v>99</v>
      </c>
      <c r="AL1188">
        <v>70</v>
      </c>
      <c r="AN1188">
        <v>99</v>
      </c>
      <c r="AP1188">
        <v>14</v>
      </c>
      <c r="AR1188">
        <v>70</v>
      </c>
    </row>
    <row r="1189" spans="1:44" x14ac:dyDescent="0.25">
      <c r="A1189" t="s">
        <v>8219</v>
      </c>
      <c r="B1189">
        <v>70</v>
      </c>
      <c r="D1189" t="s">
        <v>8221</v>
      </c>
      <c r="E1189">
        <v>14</v>
      </c>
      <c r="AJ1189">
        <v>99</v>
      </c>
      <c r="AL1189">
        <v>70</v>
      </c>
      <c r="AN1189">
        <v>99</v>
      </c>
      <c r="AP1189">
        <v>14</v>
      </c>
      <c r="AR1189">
        <v>70</v>
      </c>
    </row>
    <row r="1190" spans="1:44" x14ac:dyDescent="0.25">
      <c r="A1190" t="s">
        <v>8219</v>
      </c>
      <c r="B1190">
        <v>70</v>
      </c>
      <c r="D1190" t="s">
        <v>8221</v>
      </c>
      <c r="E1190">
        <v>14</v>
      </c>
      <c r="AJ1190">
        <v>100</v>
      </c>
      <c r="AL1190">
        <v>70</v>
      </c>
      <c r="AN1190">
        <v>100</v>
      </c>
      <c r="AP1190">
        <v>14</v>
      </c>
      <c r="AR1190">
        <v>70</v>
      </c>
    </row>
    <row r="1191" spans="1:44" x14ac:dyDescent="0.25">
      <c r="A1191" t="s">
        <v>8219</v>
      </c>
      <c r="B1191">
        <v>70</v>
      </c>
      <c r="D1191" t="s">
        <v>8221</v>
      </c>
      <c r="E1191">
        <v>14</v>
      </c>
      <c r="AJ1191">
        <v>103</v>
      </c>
      <c r="AL1191">
        <v>70</v>
      </c>
      <c r="AN1191">
        <v>103</v>
      </c>
      <c r="AP1191">
        <v>14</v>
      </c>
      <c r="AR1191">
        <v>70</v>
      </c>
    </row>
    <row r="1192" spans="1:44" x14ac:dyDescent="0.25">
      <c r="A1192" t="s">
        <v>8219</v>
      </c>
      <c r="B1192">
        <v>70</v>
      </c>
      <c r="D1192" t="s">
        <v>8221</v>
      </c>
      <c r="E1192">
        <v>14</v>
      </c>
      <c r="AJ1192">
        <v>105</v>
      </c>
      <c r="AL1192">
        <v>70</v>
      </c>
      <c r="AN1192">
        <v>105</v>
      </c>
      <c r="AP1192">
        <v>14</v>
      </c>
      <c r="AR1192">
        <v>70</v>
      </c>
    </row>
    <row r="1193" spans="1:44" x14ac:dyDescent="0.25">
      <c r="A1193" t="s">
        <v>8219</v>
      </c>
      <c r="B1193">
        <v>70</v>
      </c>
      <c r="D1193" t="s">
        <v>8221</v>
      </c>
      <c r="E1193">
        <v>14</v>
      </c>
      <c r="AJ1193">
        <v>108</v>
      </c>
      <c r="AL1193">
        <v>70</v>
      </c>
      <c r="AN1193">
        <v>108</v>
      </c>
      <c r="AP1193">
        <v>14</v>
      </c>
      <c r="AR1193">
        <v>70</v>
      </c>
    </row>
    <row r="1194" spans="1:44" x14ac:dyDescent="0.25">
      <c r="A1194" t="s">
        <v>8219</v>
      </c>
      <c r="B1194">
        <v>70</v>
      </c>
      <c r="D1194" t="s">
        <v>8221</v>
      </c>
      <c r="E1194">
        <v>14</v>
      </c>
      <c r="AJ1194">
        <v>110</v>
      </c>
      <c r="AL1194">
        <v>70</v>
      </c>
      <c r="AN1194">
        <v>110</v>
      </c>
      <c r="AP1194">
        <v>14</v>
      </c>
      <c r="AR1194">
        <v>70</v>
      </c>
    </row>
    <row r="1195" spans="1:44" x14ac:dyDescent="0.25">
      <c r="A1195" t="s">
        <v>8219</v>
      </c>
      <c r="B1195">
        <v>70</v>
      </c>
      <c r="D1195" t="s">
        <v>8221</v>
      </c>
      <c r="E1195">
        <v>14</v>
      </c>
      <c r="AJ1195">
        <v>113</v>
      </c>
      <c r="AL1195">
        <v>70</v>
      </c>
      <c r="AN1195">
        <v>113</v>
      </c>
      <c r="AP1195">
        <v>14</v>
      </c>
      <c r="AR1195">
        <v>70</v>
      </c>
    </row>
    <row r="1196" spans="1:44" x14ac:dyDescent="0.25">
      <c r="A1196" t="s">
        <v>8219</v>
      </c>
      <c r="B1196">
        <v>70</v>
      </c>
      <c r="D1196" t="s">
        <v>8221</v>
      </c>
      <c r="E1196">
        <v>14</v>
      </c>
      <c r="AJ1196">
        <v>114</v>
      </c>
      <c r="AL1196">
        <v>70</v>
      </c>
      <c r="AN1196">
        <v>114</v>
      </c>
      <c r="AP1196">
        <v>14</v>
      </c>
      <c r="AR1196">
        <v>70</v>
      </c>
    </row>
    <row r="1197" spans="1:44" x14ac:dyDescent="0.25">
      <c r="A1197" t="s">
        <v>8219</v>
      </c>
      <c r="B1197">
        <v>70</v>
      </c>
      <c r="D1197" t="s">
        <v>8221</v>
      </c>
      <c r="E1197">
        <v>14</v>
      </c>
      <c r="AJ1197">
        <v>114</v>
      </c>
      <c r="AL1197">
        <v>70</v>
      </c>
      <c r="AN1197">
        <v>114</v>
      </c>
      <c r="AP1197">
        <v>14</v>
      </c>
      <c r="AR1197">
        <v>70</v>
      </c>
    </row>
    <row r="1198" spans="1:44" x14ac:dyDescent="0.25">
      <c r="A1198" t="s">
        <v>8219</v>
      </c>
      <c r="B1198">
        <v>70</v>
      </c>
      <c r="D1198" t="s">
        <v>8221</v>
      </c>
      <c r="E1198">
        <v>14</v>
      </c>
      <c r="AJ1198">
        <v>117</v>
      </c>
      <c r="AL1198">
        <v>70</v>
      </c>
      <c r="AN1198">
        <v>117</v>
      </c>
      <c r="AP1198">
        <v>14</v>
      </c>
      <c r="AR1198">
        <v>70</v>
      </c>
    </row>
    <row r="1199" spans="1:44" x14ac:dyDescent="0.25">
      <c r="A1199" t="s">
        <v>8219</v>
      </c>
      <c r="B1199">
        <v>70</v>
      </c>
      <c r="D1199" t="s">
        <v>8221</v>
      </c>
      <c r="E1199">
        <v>14</v>
      </c>
      <c r="AJ1199">
        <v>118</v>
      </c>
      <c r="AL1199">
        <v>70</v>
      </c>
      <c r="AN1199">
        <v>118</v>
      </c>
      <c r="AP1199">
        <v>14</v>
      </c>
      <c r="AR1199">
        <v>70</v>
      </c>
    </row>
    <row r="1200" spans="1:44" x14ac:dyDescent="0.25">
      <c r="A1200" t="s">
        <v>8219</v>
      </c>
      <c r="B1200">
        <v>70</v>
      </c>
      <c r="D1200" t="s">
        <v>8221</v>
      </c>
      <c r="E1200">
        <v>14</v>
      </c>
      <c r="AJ1200">
        <v>121</v>
      </c>
      <c r="AL1200">
        <v>70</v>
      </c>
      <c r="AN1200">
        <v>121</v>
      </c>
      <c r="AP1200">
        <v>14</v>
      </c>
      <c r="AR1200">
        <v>70</v>
      </c>
    </row>
    <row r="1201" spans="1:44" x14ac:dyDescent="0.25">
      <c r="A1201" t="s">
        <v>8219</v>
      </c>
      <c r="B1201">
        <v>71</v>
      </c>
      <c r="D1201" t="s">
        <v>8221</v>
      </c>
      <c r="E1201">
        <v>14</v>
      </c>
      <c r="AJ1201">
        <v>122</v>
      </c>
      <c r="AL1201">
        <v>71</v>
      </c>
      <c r="AN1201">
        <v>122</v>
      </c>
      <c r="AP1201">
        <v>14</v>
      </c>
      <c r="AR1201">
        <v>71</v>
      </c>
    </row>
    <row r="1202" spans="1:44" x14ac:dyDescent="0.25">
      <c r="A1202" t="s">
        <v>8219</v>
      </c>
      <c r="B1202">
        <v>71</v>
      </c>
      <c r="D1202" t="s">
        <v>8221</v>
      </c>
      <c r="E1202">
        <v>14</v>
      </c>
      <c r="AJ1202">
        <v>123</v>
      </c>
      <c r="AL1202">
        <v>71</v>
      </c>
      <c r="AN1202">
        <v>123</v>
      </c>
      <c r="AP1202">
        <v>14</v>
      </c>
      <c r="AR1202">
        <v>71</v>
      </c>
    </row>
    <row r="1203" spans="1:44" x14ac:dyDescent="0.25">
      <c r="A1203" t="s">
        <v>8219</v>
      </c>
      <c r="B1203">
        <v>71</v>
      </c>
      <c r="D1203" t="s">
        <v>8221</v>
      </c>
      <c r="E1203">
        <v>14</v>
      </c>
      <c r="AJ1203">
        <v>123</v>
      </c>
      <c r="AL1203">
        <v>71</v>
      </c>
      <c r="AN1203">
        <v>123</v>
      </c>
      <c r="AP1203">
        <v>14</v>
      </c>
      <c r="AR1203">
        <v>71</v>
      </c>
    </row>
    <row r="1204" spans="1:44" x14ac:dyDescent="0.25">
      <c r="A1204" t="s">
        <v>8219</v>
      </c>
      <c r="B1204">
        <v>71</v>
      </c>
      <c r="D1204" t="s">
        <v>8221</v>
      </c>
      <c r="E1204">
        <v>15</v>
      </c>
      <c r="AJ1204">
        <v>124</v>
      </c>
      <c r="AL1204">
        <v>71</v>
      </c>
      <c r="AN1204">
        <v>124</v>
      </c>
      <c r="AP1204">
        <v>15</v>
      </c>
      <c r="AR1204">
        <v>71</v>
      </c>
    </row>
    <row r="1205" spans="1:44" x14ac:dyDescent="0.25">
      <c r="A1205" t="s">
        <v>8219</v>
      </c>
      <c r="B1205">
        <v>71</v>
      </c>
      <c r="D1205" t="s">
        <v>8221</v>
      </c>
      <c r="E1205">
        <v>15</v>
      </c>
      <c r="AJ1205">
        <v>124</v>
      </c>
      <c r="AL1205">
        <v>71</v>
      </c>
      <c r="AN1205">
        <v>124</v>
      </c>
      <c r="AP1205">
        <v>15</v>
      </c>
      <c r="AR1205">
        <v>71</v>
      </c>
    </row>
    <row r="1206" spans="1:44" x14ac:dyDescent="0.25">
      <c r="A1206" t="s">
        <v>8219</v>
      </c>
      <c r="B1206">
        <v>71</v>
      </c>
      <c r="D1206" t="s">
        <v>8221</v>
      </c>
      <c r="E1206">
        <v>15</v>
      </c>
      <c r="AJ1206">
        <v>125</v>
      </c>
      <c r="AL1206">
        <v>71</v>
      </c>
      <c r="AN1206">
        <v>125</v>
      </c>
      <c r="AP1206">
        <v>15</v>
      </c>
      <c r="AR1206">
        <v>71</v>
      </c>
    </row>
    <row r="1207" spans="1:44" x14ac:dyDescent="0.25">
      <c r="A1207" t="s">
        <v>8219</v>
      </c>
      <c r="B1207">
        <v>71</v>
      </c>
      <c r="D1207" t="s">
        <v>8221</v>
      </c>
      <c r="E1207">
        <v>15</v>
      </c>
      <c r="AJ1207">
        <v>129</v>
      </c>
      <c r="AL1207">
        <v>71</v>
      </c>
      <c r="AN1207">
        <v>129</v>
      </c>
      <c r="AP1207">
        <v>15</v>
      </c>
      <c r="AR1207">
        <v>71</v>
      </c>
    </row>
    <row r="1208" spans="1:44" x14ac:dyDescent="0.25">
      <c r="A1208" t="s">
        <v>8219</v>
      </c>
      <c r="B1208">
        <v>71</v>
      </c>
      <c r="D1208" t="s">
        <v>8221</v>
      </c>
      <c r="E1208">
        <v>15</v>
      </c>
      <c r="AJ1208">
        <v>135</v>
      </c>
      <c r="AL1208">
        <v>71</v>
      </c>
      <c r="AN1208">
        <v>135</v>
      </c>
      <c r="AP1208">
        <v>15</v>
      </c>
      <c r="AR1208">
        <v>71</v>
      </c>
    </row>
    <row r="1209" spans="1:44" x14ac:dyDescent="0.25">
      <c r="A1209" t="s">
        <v>8219</v>
      </c>
      <c r="B1209">
        <v>71</v>
      </c>
      <c r="D1209" t="s">
        <v>8221</v>
      </c>
      <c r="E1209">
        <v>15</v>
      </c>
      <c r="AJ1209">
        <v>139</v>
      </c>
      <c r="AL1209">
        <v>71</v>
      </c>
      <c r="AN1209">
        <v>139</v>
      </c>
      <c r="AP1209">
        <v>15</v>
      </c>
      <c r="AR1209">
        <v>71</v>
      </c>
    </row>
    <row r="1210" spans="1:44" x14ac:dyDescent="0.25">
      <c r="A1210" t="s">
        <v>8219</v>
      </c>
      <c r="B1210">
        <v>71</v>
      </c>
      <c r="D1210" t="s">
        <v>8221</v>
      </c>
      <c r="E1210">
        <v>15</v>
      </c>
      <c r="AJ1210">
        <v>140</v>
      </c>
      <c r="AL1210">
        <v>71</v>
      </c>
      <c r="AN1210">
        <v>140</v>
      </c>
      <c r="AP1210">
        <v>15</v>
      </c>
      <c r="AR1210">
        <v>71</v>
      </c>
    </row>
    <row r="1211" spans="1:44" x14ac:dyDescent="0.25">
      <c r="A1211" t="s">
        <v>8219</v>
      </c>
      <c r="B1211">
        <v>71</v>
      </c>
      <c r="D1211" t="s">
        <v>8221</v>
      </c>
      <c r="E1211">
        <v>15</v>
      </c>
      <c r="AJ1211">
        <v>140</v>
      </c>
      <c r="AL1211">
        <v>71</v>
      </c>
      <c r="AN1211">
        <v>140</v>
      </c>
      <c r="AP1211">
        <v>15</v>
      </c>
      <c r="AR1211">
        <v>71</v>
      </c>
    </row>
    <row r="1212" spans="1:44" x14ac:dyDescent="0.25">
      <c r="A1212" t="s">
        <v>8219</v>
      </c>
      <c r="B1212">
        <v>71</v>
      </c>
      <c r="D1212" t="s">
        <v>8221</v>
      </c>
      <c r="E1212">
        <v>15</v>
      </c>
      <c r="AJ1212">
        <v>140</v>
      </c>
      <c r="AL1212">
        <v>71</v>
      </c>
      <c r="AN1212">
        <v>140</v>
      </c>
      <c r="AP1212">
        <v>15</v>
      </c>
      <c r="AR1212">
        <v>71</v>
      </c>
    </row>
    <row r="1213" spans="1:44" x14ac:dyDescent="0.25">
      <c r="A1213" t="s">
        <v>8219</v>
      </c>
      <c r="B1213">
        <v>71</v>
      </c>
      <c r="D1213" t="s">
        <v>8221</v>
      </c>
      <c r="E1213">
        <v>15</v>
      </c>
      <c r="AJ1213">
        <v>147</v>
      </c>
      <c r="AL1213">
        <v>71</v>
      </c>
      <c r="AN1213">
        <v>147</v>
      </c>
      <c r="AP1213">
        <v>15</v>
      </c>
      <c r="AR1213">
        <v>71</v>
      </c>
    </row>
    <row r="1214" spans="1:44" x14ac:dyDescent="0.25">
      <c r="A1214" t="s">
        <v>8219</v>
      </c>
      <c r="B1214">
        <v>71</v>
      </c>
      <c r="D1214" t="s">
        <v>8221</v>
      </c>
      <c r="E1214">
        <v>15</v>
      </c>
      <c r="AJ1214">
        <v>147</v>
      </c>
      <c r="AL1214">
        <v>71</v>
      </c>
      <c r="AN1214">
        <v>147</v>
      </c>
      <c r="AP1214">
        <v>15</v>
      </c>
      <c r="AR1214">
        <v>71</v>
      </c>
    </row>
    <row r="1215" spans="1:44" x14ac:dyDescent="0.25">
      <c r="A1215" t="s">
        <v>8219</v>
      </c>
      <c r="B1215">
        <v>71</v>
      </c>
      <c r="D1215" t="s">
        <v>8221</v>
      </c>
      <c r="E1215">
        <v>15</v>
      </c>
      <c r="AJ1215">
        <v>148</v>
      </c>
      <c r="AL1215">
        <v>71</v>
      </c>
      <c r="AN1215">
        <v>148</v>
      </c>
      <c r="AP1215">
        <v>15</v>
      </c>
      <c r="AR1215">
        <v>71</v>
      </c>
    </row>
    <row r="1216" spans="1:44" x14ac:dyDescent="0.25">
      <c r="A1216" t="s">
        <v>8219</v>
      </c>
      <c r="B1216">
        <v>71</v>
      </c>
      <c r="D1216" t="s">
        <v>8221</v>
      </c>
      <c r="E1216">
        <v>15</v>
      </c>
      <c r="AJ1216">
        <v>152</v>
      </c>
      <c r="AL1216">
        <v>71</v>
      </c>
      <c r="AN1216">
        <v>152</v>
      </c>
      <c r="AP1216">
        <v>15</v>
      </c>
      <c r="AR1216">
        <v>71</v>
      </c>
    </row>
    <row r="1217" spans="1:44" x14ac:dyDescent="0.25">
      <c r="A1217" t="s">
        <v>8219</v>
      </c>
      <c r="B1217">
        <v>72</v>
      </c>
      <c r="D1217" t="s">
        <v>8221</v>
      </c>
      <c r="E1217">
        <v>16</v>
      </c>
      <c r="AJ1217">
        <v>167</v>
      </c>
      <c r="AL1217">
        <v>72</v>
      </c>
      <c r="AN1217">
        <v>167</v>
      </c>
      <c r="AP1217">
        <v>16</v>
      </c>
      <c r="AR1217">
        <v>72</v>
      </c>
    </row>
    <row r="1218" spans="1:44" x14ac:dyDescent="0.25">
      <c r="A1218" t="s">
        <v>8219</v>
      </c>
      <c r="B1218">
        <v>72</v>
      </c>
      <c r="D1218" t="s">
        <v>8221</v>
      </c>
      <c r="E1218">
        <v>16</v>
      </c>
      <c r="AJ1218">
        <v>170</v>
      </c>
      <c r="AL1218">
        <v>72</v>
      </c>
      <c r="AN1218">
        <v>170</v>
      </c>
      <c r="AP1218">
        <v>16</v>
      </c>
      <c r="AR1218">
        <v>72</v>
      </c>
    </row>
    <row r="1219" spans="1:44" x14ac:dyDescent="0.25">
      <c r="A1219" t="s">
        <v>8219</v>
      </c>
      <c r="B1219">
        <v>72</v>
      </c>
      <c r="D1219" t="s">
        <v>8221</v>
      </c>
      <c r="E1219">
        <v>16</v>
      </c>
      <c r="AJ1219">
        <v>171</v>
      </c>
      <c r="AL1219">
        <v>72</v>
      </c>
      <c r="AN1219">
        <v>171</v>
      </c>
      <c r="AP1219">
        <v>16</v>
      </c>
      <c r="AR1219">
        <v>72</v>
      </c>
    </row>
    <row r="1220" spans="1:44" x14ac:dyDescent="0.25">
      <c r="A1220" t="s">
        <v>8219</v>
      </c>
      <c r="B1220">
        <v>72</v>
      </c>
      <c r="D1220" t="s">
        <v>8221</v>
      </c>
      <c r="E1220">
        <v>16</v>
      </c>
      <c r="AJ1220">
        <v>171</v>
      </c>
      <c r="AL1220">
        <v>72</v>
      </c>
      <c r="AN1220">
        <v>171</v>
      </c>
      <c r="AP1220">
        <v>16</v>
      </c>
      <c r="AR1220">
        <v>72</v>
      </c>
    </row>
    <row r="1221" spans="1:44" x14ac:dyDescent="0.25">
      <c r="A1221" t="s">
        <v>8219</v>
      </c>
      <c r="B1221">
        <v>72</v>
      </c>
      <c r="D1221" t="s">
        <v>8221</v>
      </c>
      <c r="E1221">
        <v>16</v>
      </c>
      <c r="AJ1221">
        <v>179</v>
      </c>
      <c r="AL1221">
        <v>72</v>
      </c>
      <c r="AN1221">
        <v>179</v>
      </c>
      <c r="AP1221">
        <v>16</v>
      </c>
      <c r="AR1221">
        <v>72</v>
      </c>
    </row>
    <row r="1222" spans="1:44" x14ac:dyDescent="0.25">
      <c r="A1222" t="s">
        <v>8219</v>
      </c>
      <c r="B1222">
        <v>72</v>
      </c>
      <c r="D1222" t="s">
        <v>8221</v>
      </c>
      <c r="E1222">
        <v>16</v>
      </c>
      <c r="AJ1222">
        <v>185</v>
      </c>
      <c r="AL1222">
        <v>72</v>
      </c>
      <c r="AN1222">
        <v>185</v>
      </c>
      <c r="AP1222">
        <v>16</v>
      </c>
      <c r="AR1222">
        <v>72</v>
      </c>
    </row>
    <row r="1223" spans="1:44" x14ac:dyDescent="0.25">
      <c r="A1223" t="s">
        <v>8219</v>
      </c>
      <c r="B1223">
        <v>72</v>
      </c>
      <c r="D1223" t="s">
        <v>8221</v>
      </c>
      <c r="E1223">
        <v>16</v>
      </c>
      <c r="AJ1223">
        <v>188</v>
      </c>
      <c r="AL1223">
        <v>72</v>
      </c>
      <c r="AN1223">
        <v>188</v>
      </c>
      <c r="AP1223">
        <v>16</v>
      </c>
      <c r="AR1223">
        <v>72</v>
      </c>
    </row>
    <row r="1224" spans="1:44" x14ac:dyDescent="0.25">
      <c r="A1224" t="s">
        <v>8219</v>
      </c>
      <c r="B1224">
        <v>72</v>
      </c>
      <c r="D1224" t="s">
        <v>8221</v>
      </c>
      <c r="E1224">
        <v>16</v>
      </c>
      <c r="AJ1224">
        <v>196</v>
      </c>
      <c r="AL1224">
        <v>72</v>
      </c>
      <c r="AN1224">
        <v>196</v>
      </c>
      <c r="AP1224">
        <v>16</v>
      </c>
      <c r="AR1224">
        <v>72</v>
      </c>
    </row>
    <row r="1225" spans="1:44" x14ac:dyDescent="0.25">
      <c r="A1225" t="s">
        <v>8219</v>
      </c>
      <c r="B1225">
        <v>72</v>
      </c>
      <c r="D1225" t="s">
        <v>8221</v>
      </c>
      <c r="E1225">
        <v>16</v>
      </c>
      <c r="AJ1225">
        <v>196</v>
      </c>
      <c r="AL1225">
        <v>72</v>
      </c>
      <c r="AN1225">
        <v>196</v>
      </c>
      <c r="AP1225">
        <v>16</v>
      </c>
      <c r="AR1225">
        <v>72</v>
      </c>
    </row>
    <row r="1226" spans="1:44" x14ac:dyDescent="0.25">
      <c r="A1226" t="s">
        <v>8219</v>
      </c>
      <c r="B1226">
        <v>72</v>
      </c>
      <c r="D1226" t="s">
        <v>8221</v>
      </c>
      <c r="E1226">
        <v>16</v>
      </c>
      <c r="AJ1226">
        <v>197</v>
      </c>
      <c r="AL1226">
        <v>72</v>
      </c>
      <c r="AN1226">
        <v>197</v>
      </c>
      <c r="AP1226">
        <v>16</v>
      </c>
      <c r="AR1226">
        <v>72</v>
      </c>
    </row>
    <row r="1227" spans="1:44" x14ac:dyDescent="0.25">
      <c r="A1227" t="s">
        <v>8219</v>
      </c>
      <c r="B1227">
        <v>72</v>
      </c>
      <c r="D1227" t="s">
        <v>8221</v>
      </c>
      <c r="E1227">
        <v>16</v>
      </c>
      <c r="AJ1227">
        <v>201</v>
      </c>
      <c r="AL1227">
        <v>72</v>
      </c>
      <c r="AN1227">
        <v>201</v>
      </c>
      <c r="AP1227">
        <v>16</v>
      </c>
      <c r="AR1227">
        <v>72</v>
      </c>
    </row>
    <row r="1228" spans="1:44" x14ac:dyDescent="0.25">
      <c r="A1228" t="s">
        <v>8219</v>
      </c>
      <c r="B1228">
        <v>72</v>
      </c>
      <c r="D1228" t="s">
        <v>8221</v>
      </c>
      <c r="E1228">
        <v>16</v>
      </c>
      <c r="AJ1228">
        <v>202</v>
      </c>
      <c r="AL1228">
        <v>72</v>
      </c>
      <c r="AN1228">
        <v>202</v>
      </c>
      <c r="AP1228">
        <v>16</v>
      </c>
      <c r="AR1228">
        <v>72</v>
      </c>
    </row>
    <row r="1229" spans="1:44" x14ac:dyDescent="0.25">
      <c r="A1229" t="s">
        <v>8219</v>
      </c>
      <c r="B1229">
        <v>72</v>
      </c>
      <c r="D1229" t="s">
        <v>8221</v>
      </c>
      <c r="E1229">
        <v>16</v>
      </c>
      <c r="AJ1229">
        <v>215</v>
      </c>
      <c r="AL1229">
        <v>72</v>
      </c>
      <c r="AN1229">
        <v>215</v>
      </c>
      <c r="AP1229">
        <v>16</v>
      </c>
      <c r="AR1229">
        <v>72</v>
      </c>
    </row>
    <row r="1230" spans="1:44" x14ac:dyDescent="0.25">
      <c r="A1230" t="s">
        <v>8219</v>
      </c>
      <c r="B1230">
        <v>73</v>
      </c>
      <c r="D1230" t="s">
        <v>8221</v>
      </c>
      <c r="E1230">
        <v>16</v>
      </c>
      <c r="AJ1230">
        <v>229</v>
      </c>
      <c r="AL1230">
        <v>73</v>
      </c>
      <c r="AN1230">
        <v>229</v>
      </c>
      <c r="AP1230">
        <v>16</v>
      </c>
      <c r="AR1230">
        <v>73</v>
      </c>
    </row>
    <row r="1231" spans="1:44" x14ac:dyDescent="0.25">
      <c r="A1231" t="s">
        <v>8219</v>
      </c>
      <c r="B1231">
        <v>73</v>
      </c>
      <c r="D1231" t="s">
        <v>8221</v>
      </c>
      <c r="E1231">
        <v>16</v>
      </c>
      <c r="AJ1231">
        <v>236</v>
      </c>
      <c r="AL1231">
        <v>73</v>
      </c>
      <c r="AN1231">
        <v>236</v>
      </c>
      <c r="AP1231">
        <v>16</v>
      </c>
      <c r="AR1231">
        <v>73</v>
      </c>
    </row>
    <row r="1232" spans="1:44" x14ac:dyDescent="0.25">
      <c r="A1232" t="s">
        <v>8219</v>
      </c>
      <c r="B1232">
        <v>73</v>
      </c>
      <c r="D1232" t="s">
        <v>8221</v>
      </c>
      <c r="E1232">
        <v>16</v>
      </c>
      <c r="AJ1232">
        <v>285</v>
      </c>
      <c r="AL1232">
        <v>73</v>
      </c>
      <c r="AN1232">
        <v>285</v>
      </c>
      <c r="AP1232">
        <v>16</v>
      </c>
      <c r="AR1232">
        <v>73</v>
      </c>
    </row>
    <row r="1233" spans="1:44" x14ac:dyDescent="0.25">
      <c r="A1233" t="s">
        <v>8219</v>
      </c>
      <c r="B1233">
        <v>73</v>
      </c>
      <c r="D1233" t="s">
        <v>8221</v>
      </c>
      <c r="E1233">
        <v>17</v>
      </c>
      <c r="AJ1233">
        <v>296</v>
      </c>
      <c r="AL1233">
        <v>73</v>
      </c>
      <c r="AN1233">
        <v>296</v>
      </c>
      <c r="AP1233">
        <v>17</v>
      </c>
      <c r="AR1233">
        <v>73</v>
      </c>
    </row>
    <row r="1234" spans="1:44" x14ac:dyDescent="0.25">
      <c r="A1234" t="s">
        <v>8219</v>
      </c>
      <c r="B1234">
        <v>73</v>
      </c>
      <c r="D1234" t="s">
        <v>8221</v>
      </c>
      <c r="E1234">
        <v>17</v>
      </c>
      <c r="AJ1234">
        <v>310</v>
      </c>
      <c r="AL1234">
        <v>73</v>
      </c>
      <c r="AN1234">
        <v>310</v>
      </c>
      <c r="AP1234">
        <v>17</v>
      </c>
      <c r="AR1234">
        <v>73</v>
      </c>
    </row>
    <row r="1235" spans="1:44" x14ac:dyDescent="0.25">
      <c r="A1235" t="s">
        <v>8219</v>
      </c>
      <c r="B1235">
        <v>73</v>
      </c>
      <c r="D1235" t="s">
        <v>8221</v>
      </c>
      <c r="E1235">
        <v>17</v>
      </c>
      <c r="AJ1235">
        <v>311</v>
      </c>
      <c r="AL1235">
        <v>73</v>
      </c>
      <c r="AN1235">
        <v>311</v>
      </c>
      <c r="AP1235">
        <v>17</v>
      </c>
      <c r="AR1235">
        <v>73</v>
      </c>
    </row>
    <row r="1236" spans="1:44" x14ac:dyDescent="0.25">
      <c r="A1236" t="s">
        <v>8219</v>
      </c>
      <c r="B1236">
        <v>73</v>
      </c>
      <c r="D1236" t="s">
        <v>8221</v>
      </c>
      <c r="E1236">
        <v>17</v>
      </c>
      <c r="AJ1236">
        <v>312</v>
      </c>
      <c r="AL1236">
        <v>73</v>
      </c>
      <c r="AN1236">
        <v>312</v>
      </c>
      <c r="AP1236">
        <v>17</v>
      </c>
      <c r="AR1236">
        <v>73</v>
      </c>
    </row>
    <row r="1237" spans="1:44" x14ac:dyDescent="0.25">
      <c r="A1237" t="s">
        <v>8219</v>
      </c>
      <c r="B1237">
        <v>73</v>
      </c>
      <c r="D1237" t="s">
        <v>8221</v>
      </c>
      <c r="E1237">
        <v>17</v>
      </c>
      <c r="AJ1237">
        <v>336</v>
      </c>
      <c r="AL1237">
        <v>73</v>
      </c>
      <c r="AN1237">
        <v>336</v>
      </c>
      <c r="AP1237">
        <v>17</v>
      </c>
      <c r="AR1237">
        <v>73</v>
      </c>
    </row>
    <row r="1238" spans="1:44" x14ac:dyDescent="0.25">
      <c r="A1238" t="s">
        <v>8219</v>
      </c>
      <c r="B1238">
        <v>73</v>
      </c>
      <c r="D1238" t="s">
        <v>8221</v>
      </c>
      <c r="E1238">
        <v>17</v>
      </c>
      <c r="AJ1238">
        <v>338</v>
      </c>
      <c r="AL1238">
        <v>73</v>
      </c>
      <c r="AN1238">
        <v>338</v>
      </c>
      <c r="AP1238">
        <v>17</v>
      </c>
      <c r="AR1238">
        <v>73</v>
      </c>
    </row>
    <row r="1239" spans="1:44" x14ac:dyDescent="0.25">
      <c r="A1239" t="s">
        <v>8219</v>
      </c>
      <c r="B1239">
        <v>73</v>
      </c>
      <c r="D1239" t="s">
        <v>8221</v>
      </c>
      <c r="E1239">
        <v>17</v>
      </c>
      <c r="AJ1239">
        <v>369</v>
      </c>
      <c r="AL1239">
        <v>73</v>
      </c>
      <c r="AN1239">
        <v>369</v>
      </c>
      <c r="AP1239">
        <v>17</v>
      </c>
      <c r="AR1239">
        <v>73</v>
      </c>
    </row>
    <row r="1240" spans="1:44" x14ac:dyDescent="0.25">
      <c r="A1240" t="s">
        <v>8219</v>
      </c>
      <c r="B1240">
        <v>73</v>
      </c>
      <c r="D1240" t="s">
        <v>8221</v>
      </c>
      <c r="E1240">
        <v>17</v>
      </c>
      <c r="AJ1240">
        <v>456</v>
      </c>
      <c r="AL1240">
        <v>73</v>
      </c>
      <c r="AN1240">
        <v>456</v>
      </c>
      <c r="AP1240">
        <v>17</v>
      </c>
      <c r="AR1240">
        <v>73</v>
      </c>
    </row>
    <row r="1241" spans="1:44" x14ac:dyDescent="0.25">
      <c r="A1241" t="s">
        <v>8219</v>
      </c>
      <c r="B1241">
        <v>73</v>
      </c>
      <c r="D1241" t="s">
        <v>8221</v>
      </c>
      <c r="E1241">
        <v>17</v>
      </c>
      <c r="AJ1241">
        <v>534</v>
      </c>
      <c r="AL1241">
        <v>73</v>
      </c>
      <c r="AN1241">
        <v>534</v>
      </c>
      <c r="AP1241">
        <v>17</v>
      </c>
      <c r="AR1241">
        <v>73</v>
      </c>
    </row>
    <row r="1242" spans="1:44" x14ac:dyDescent="0.25">
      <c r="A1242" t="s">
        <v>8219</v>
      </c>
      <c r="B1242">
        <v>74</v>
      </c>
      <c r="D1242" t="s">
        <v>8221</v>
      </c>
      <c r="E1242">
        <v>17</v>
      </c>
      <c r="AJ1242">
        <v>890</v>
      </c>
      <c r="AL1242">
        <v>74</v>
      </c>
      <c r="AN1242">
        <v>890</v>
      </c>
      <c r="AP1242">
        <v>17</v>
      </c>
      <c r="AR1242">
        <v>74</v>
      </c>
    </row>
    <row r="1243" spans="1:44" x14ac:dyDescent="0.25">
      <c r="A1243" t="s">
        <v>8219</v>
      </c>
      <c r="B1243">
        <v>74</v>
      </c>
      <c r="D1243" t="s">
        <v>8221</v>
      </c>
      <c r="E1243">
        <v>17</v>
      </c>
      <c r="AJ1243">
        <v>975</v>
      </c>
      <c r="AL1243">
        <v>74</v>
      </c>
      <c r="AN1243">
        <v>975</v>
      </c>
      <c r="AP1243">
        <v>17</v>
      </c>
      <c r="AR1243">
        <v>74</v>
      </c>
    </row>
    <row r="1244" spans="1:44" x14ac:dyDescent="0.25">
      <c r="A1244" t="s">
        <v>8219</v>
      </c>
      <c r="B1244">
        <v>74</v>
      </c>
      <c r="D1244" t="s">
        <v>8221</v>
      </c>
      <c r="E1244">
        <v>17</v>
      </c>
      <c r="AJ1244">
        <v>1293</v>
      </c>
      <c r="AL1244">
        <v>74</v>
      </c>
      <c r="AN1244">
        <v>1293</v>
      </c>
      <c r="AP1244">
        <v>17</v>
      </c>
      <c r="AR1244">
        <v>74</v>
      </c>
    </row>
    <row r="1245" spans="1:44" x14ac:dyDescent="0.25">
      <c r="A1245" t="s">
        <v>8219</v>
      </c>
      <c r="B1245">
        <v>74</v>
      </c>
      <c r="D1245" t="s">
        <v>8221</v>
      </c>
      <c r="E1245">
        <v>17</v>
      </c>
      <c r="AL1245">
        <v>74</v>
      </c>
      <c r="AN1245">
        <v>1</v>
      </c>
      <c r="AP1245">
        <v>17</v>
      </c>
      <c r="AR1245">
        <v>74</v>
      </c>
    </row>
    <row r="1246" spans="1:44" x14ac:dyDescent="0.25">
      <c r="A1246" t="s">
        <v>8219</v>
      </c>
      <c r="B1246">
        <v>74</v>
      </c>
      <c r="D1246" t="s">
        <v>8221</v>
      </c>
      <c r="E1246">
        <v>17</v>
      </c>
      <c r="AL1246">
        <v>74</v>
      </c>
      <c r="AN1246">
        <v>1</v>
      </c>
      <c r="AP1246">
        <v>17</v>
      </c>
      <c r="AR1246">
        <v>74</v>
      </c>
    </row>
    <row r="1247" spans="1:44" x14ac:dyDescent="0.25">
      <c r="A1247" t="s">
        <v>8219</v>
      </c>
      <c r="B1247">
        <v>74</v>
      </c>
      <c r="D1247" t="s">
        <v>8221</v>
      </c>
      <c r="E1247">
        <v>17</v>
      </c>
      <c r="AL1247">
        <v>74</v>
      </c>
      <c r="AN1247">
        <v>1</v>
      </c>
      <c r="AP1247">
        <v>17</v>
      </c>
      <c r="AR1247">
        <v>74</v>
      </c>
    </row>
    <row r="1248" spans="1:44" x14ac:dyDescent="0.25">
      <c r="A1248" t="s">
        <v>8219</v>
      </c>
      <c r="B1248">
        <v>74</v>
      </c>
      <c r="D1248" t="s">
        <v>8221</v>
      </c>
      <c r="E1248">
        <v>17</v>
      </c>
      <c r="AL1248">
        <v>74</v>
      </c>
      <c r="AN1248">
        <v>1</v>
      </c>
      <c r="AP1248">
        <v>17</v>
      </c>
      <c r="AR1248">
        <v>74</v>
      </c>
    </row>
    <row r="1249" spans="1:44" x14ac:dyDescent="0.25">
      <c r="A1249" t="s">
        <v>8219</v>
      </c>
      <c r="B1249">
        <v>74</v>
      </c>
      <c r="D1249" t="s">
        <v>8221</v>
      </c>
      <c r="E1249">
        <v>18</v>
      </c>
      <c r="AL1249">
        <v>74</v>
      </c>
      <c r="AN1249">
        <v>1</v>
      </c>
      <c r="AP1249">
        <v>18</v>
      </c>
      <c r="AR1249">
        <v>74</v>
      </c>
    </row>
    <row r="1250" spans="1:44" x14ac:dyDescent="0.25">
      <c r="A1250" t="s">
        <v>8219</v>
      </c>
      <c r="B1250">
        <v>74</v>
      </c>
      <c r="D1250" t="s">
        <v>8221</v>
      </c>
      <c r="E1250">
        <v>18</v>
      </c>
      <c r="AL1250">
        <v>74</v>
      </c>
      <c r="AN1250">
        <v>1</v>
      </c>
      <c r="AP1250">
        <v>18</v>
      </c>
      <c r="AR1250">
        <v>74</v>
      </c>
    </row>
    <row r="1251" spans="1:44" x14ac:dyDescent="0.25">
      <c r="A1251" t="s">
        <v>8219</v>
      </c>
      <c r="B1251">
        <v>74</v>
      </c>
      <c r="D1251" t="s">
        <v>8221</v>
      </c>
      <c r="E1251">
        <v>18</v>
      </c>
      <c r="AL1251">
        <v>74</v>
      </c>
      <c r="AN1251">
        <v>1</v>
      </c>
      <c r="AP1251">
        <v>18</v>
      </c>
      <c r="AR1251">
        <v>74</v>
      </c>
    </row>
    <row r="1252" spans="1:44" x14ac:dyDescent="0.25">
      <c r="A1252" t="s">
        <v>8219</v>
      </c>
      <c r="B1252">
        <v>74</v>
      </c>
      <c r="D1252" t="s">
        <v>8221</v>
      </c>
      <c r="E1252">
        <v>18</v>
      </c>
      <c r="AL1252">
        <v>74</v>
      </c>
      <c r="AN1252">
        <v>1</v>
      </c>
      <c r="AP1252">
        <v>18</v>
      </c>
      <c r="AR1252">
        <v>74</v>
      </c>
    </row>
    <row r="1253" spans="1:44" x14ac:dyDescent="0.25">
      <c r="A1253" t="s">
        <v>8219</v>
      </c>
      <c r="B1253">
        <v>74</v>
      </c>
      <c r="D1253" t="s">
        <v>8221</v>
      </c>
      <c r="E1253">
        <v>18</v>
      </c>
      <c r="AL1253">
        <v>74</v>
      </c>
      <c r="AN1253">
        <v>1</v>
      </c>
      <c r="AP1253">
        <v>18</v>
      </c>
      <c r="AR1253">
        <v>74</v>
      </c>
    </row>
    <row r="1254" spans="1:44" x14ac:dyDescent="0.25">
      <c r="A1254" t="s">
        <v>8219</v>
      </c>
      <c r="B1254">
        <v>74</v>
      </c>
      <c r="D1254" t="s">
        <v>8221</v>
      </c>
      <c r="E1254">
        <v>18</v>
      </c>
      <c r="AL1254">
        <v>74</v>
      </c>
      <c r="AN1254">
        <v>1</v>
      </c>
      <c r="AP1254">
        <v>18</v>
      </c>
      <c r="AR1254">
        <v>74</v>
      </c>
    </row>
    <row r="1255" spans="1:44" x14ac:dyDescent="0.25">
      <c r="A1255" t="s">
        <v>8219</v>
      </c>
      <c r="B1255">
        <v>75</v>
      </c>
      <c r="D1255" t="s">
        <v>8221</v>
      </c>
      <c r="E1255">
        <v>18</v>
      </c>
      <c r="AL1255">
        <v>75</v>
      </c>
      <c r="AN1255">
        <v>1</v>
      </c>
      <c r="AP1255">
        <v>18</v>
      </c>
      <c r="AR1255">
        <v>75</v>
      </c>
    </row>
    <row r="1256" spans="1:44" x14ac:dyDescent="0.25">
      <c r="A1256" t="s">
        <v>8219</v>
      </c>
      <c r="B1256">
        <v>75</v>
      </c>
      <c r="D1256" t="s">
        <v>8221</v>
      </c>
      <c r="E1256">
        <v>18</v>
      </c>
      <c r="AL1256">
        <v>75</v>
      </c>
      <c r="AN1256">
        <v>1</v>
      </c>
      <c r="AP1256">
        <v>18</v>
      </c>
      <c r="AR1256">
        <v>75</v>
      </c>
    </row>
    <row r="1257" spans="1:44" x14ac:dyDescent="0.25">
      <c r="A1257" t="s">
        <v>8219</v>
      </c>
      <c r="B1257">
        <v>75</v>
      </c>
      <c r="D1257" t="s">
        <v>8221</v>
      </c>
      <c r="E1257">
        <v>19</v>
      </c>
      <c r="AL1257">
        <v>75</v>
      </c>
      <c r="AN1257">
        <v>1</v>
      </c>
      <c r="AP1257">
        <v>19</v>
      </c>
      <c r="AR1257">
        <v>75</v>
      </c>
    </row>
    <row r="1258" spans="1:44" x14ac:dyDescent="0.25">
      <c r="A1258" t="s">
        <v>8219</v>
      </c>
      <c r="B1258">
        <v>75</v>
      </c>
      <c r="D1258" t="s">
        <v>8221</v>
      </c>
      <c r="E1258">
        <v>19</v>
      </c>
      <c r="AL1258">
        <v>75</v>
      </c>
      <c r="AN1258">
        <v>1</v>
      </c>
      <c r="AP1258">
        <v>19</v>
      </c>
      <c r="AR1258">
        <v>75</v>
      </c>
    </row>
    <row r="1259" spans="1:44" x14ac:dyDescent="0.25">
      <c r="A1259" t="s">
        <v>8219</v>
      </c>
      <c r="B1259">
        <v>75</v>
      </c>
      <c r="D1259" t="s">
        <v>8221</v>
      </c>
      <c r="E1259">
        <v>19</v>
      </c>
      <c r="AL1259">
        <v>75</v>
      </c>
      <c r="AN1259">
        <v>1</v>
      </c>
      <c r="AP1259">
        <v>19</v>
      </c>
      <c r="AR1259">
        <v>75</v>
      </c>
    </row>
    <row r="1260" spans="1:44" x14ac:dyDescent="0.25">
      <c r="A1260" t="s">
        <v>8219</v>
      </c>
      <c r="B1260">
        <v>75</v>
      </c>
      <c r="D1260" t="s">
        <v>8221</v>
      </c>
      <c r="E1260">
        <v>19</v>
      </c>
      <c r="AL1260">
        <v>75</v>
      </c>
      <c r="AN1260">
        <v>1</v>
      </c>
      <c r="AP1260">
        <v>19</v>
      </c>
      <c r="AR1260">
        <v>75</v>
      </c>
    </row>
    <row r="1261" spans="1:44" x14ac:dyDescent="0.25">
      <c r="A1261" t="s">
        <v>8219</v>
      </c>
      <c r="B1261">
        <v>75</v>
      </c>
      <c r="D1261" t="s">
        <v>8221</v>
      </c>
      <c r="E1261">
        <v>19</v>
      </c>
      <c r="AL1261">
        <v>75</v>
      </c>
      <c r="AN1261">
        <v>1</v>
      </c>
      <c r="AP1261">
        <v>19</v>
      </c>
      <c r="AR1261">
        <v>75</v>
      </c>
    </row>
    <row r="1262" spans="1:44" x14ac:dyDescent="0.25">
      <c r="A1262" t="s">
        <v>8219</v>
      </c>
      <c r="B1262">
        <v>75</v>
      </c>
      <c r="D1262" t="s">
        <v>8221</v>
      </c>
      <c r="E1262">
        <v>19</v>
      </c>
      <c r="AL1262">
        <v>75</v>
      </c>
      <c r="AN1262">
        <v>1</v>
      </c>
      <c r="AP1262">
        <v>19</v>
      </c>
      <c r="AR1262">
        <v>75</v>
      </c>
    </row>
    <row r="1263" spans="1:44" x14ac:dyDescent="0.25">
      <c r="A1263" t="s">
        <v>8219</v>
      </c>
      <c r="B1263">
        <v>75</v>
      </c>
      <c r="D1263" t="s">
        <v>8221</v>
      </c>
      <c r="E1263">
        <v>19</v>
      </c>
      <c r="AL1263">
        <v>75</v>
      </c>
      <c r="AN1263">
        <v>1</v>
      </c>
      <c r="AP1263">
        <v>19</v>
      </c>
      <c r="AR1263">
        <v>75</v>
      </c>
    </row>
    <row r="1264" spans="1:44" x14ac:dyDescent="0.25">
      <c r="A1264" t="s">
        <v>8219</v>
      </c>
      <c r="B1264">
        <v>75</v>
      </c>
      <c r="D1264" t="s">
        <v>8221</v>
      </c>
      <c r="E1264">
        <v>19</v>
      </c>
      <c r="AL1264">
        <v>75</v>
      </c>
      <c r="AN1264">
        <v>1</v>
      </c>
      <c r="AP1264">
        <v>19</v>
      </c>
      <c r="AR1264">
        <v>75</v>
      </c>
    </row>
    <row r="1265" spans="1:44" x14ac:dyDescent="0.25">
      <c r="A1265" t="s">
        <v>8219</v>
      </c>
      <c r="B1265">
        <v>75</v>
      </c>
      <c r="D1265" t="s">
        <v>8221</v>
      </c>
      <c r="E1265">
        <v>19</v>
      </c>
      <c r="AL1265">
        <v>75</v>
      </c>
      <c r="AN1265">
        <v>1</v>
      </c>
      <c r="AP1265">
        <v>19</v>
      </c>
      <c r="AR1265">
        <v>75</v>
      </c>
    </row>
    <row r="1266" spans="1:44" x14ac:dyDescent="0.25">
      <c r="A1266" t="s">
        <v>8219</v>
      </c>
      <c r="B1266">
        <v>75</v>
      </c>
      <c r="D1266" t="s">
        <v>8221</v>
      </c>
      <c r="E1266">
        <v>19</v>
      </c>
      <c r="AL1266">
        <v>75</v>
      </c>
      <c r="AN1266">
        <v>1</v>
      </c>
      <c r="AP1266">
        <v>19</v>
      </c>
      <c r="AR1266">
        <v>75</v>
      </c>
    </row>
    <row r="1267" spans="1:44" x14ac:dyDescent="0.25">
      <c r="A1267" t="s">
        <v>8219</v>
      </c>
      <c r="B1267">
        <v>76</v>
      </c>
      <c r="D1267" t="s">
        <v>8221</v>
      </c>
      <c r="E1267">
        <v>19</v>
      </c>
      <c r="AL1267">
        <v>76</v>
      </c>
      <c r="AN1267">
        <v>1</v>
      </c>
      <c r="AP1267">
        <v>19</v>
      </c>
      <c r="AR1267">
        <v>76</v>
      </c>
    </row>
    <row r="1268" spans="1:44" x14ac:dyDescent="0.25">
      <c r="A1268" t="s">
        <v>8219</v>
      </c>
      <c r="B1268">
        <v>76</v>
      </c>
      <c r="D1268" t="s">
        <v>8221</v>
      </c>
      <c r="E1268">
        <v>20</v>
      </c>
      <c r="AL1268">
        <v>76</v>
      </c>
      <c r="AN1268">
        <v>1</v>
      </c>
      <c r="AP1268">
        <v>20</v>
      </c>
      <c r="AR1268">
        <v>76</v>
      </c>
    </row>
    <row r="1269" spans="1:44" x14ac:dyDescent="0.25">
      <c r="A1269" t="s">
        <v>8219</v>
      </c>
      <c r="B1269">
        <v>76</v>
      </c>
      <c r="D1269" t="s">
        <v>8221</v>
      </c>
      <c r="E1269">
        <v>20</v>
      </c>
      <c r="AL1269">
        <v>76</v>
      </c>
      <c r="AN1269">
        <v>1</v>
      </c>
      <c r="AP1269">
        <v>20</v>
      </c>
      <c r="AR1269">
        <v>76</v>
      </c>
    </row>
    <row r="1270" spans="1:44" x14ac:dyDescent="0.25">
      <c r="A1270" t="s">
        <v>8219</v>
      </c>
      <c r="B1270">
        <v>76</v>
      </c>
      <c r="D1270" t="s">
        <v>8221</v>
      </c>
      <c r="E1270">
        <v>20</v>
      </c>
      <c r="AL1270">
        <v>76</v>
      </c>
      <c r="AN1270">
        <v>1</v>
      </c>
      <c r="AP1270">
        <v>20</v>
      </c>
      <c r="AR1270">
        <v>76</v>
      </c>
    </row>
    <row r="1271" spans="1:44" x14ac:dyDescent="0.25">
      <c r="A1271" t="s">
        <v>8219</v>
      </c>
      <c r="B1271">
        <v>76</v>
      </c>
      <c r="D1271" t="s">
        <v>8221</v>
      </c>
      <c r="E1271">
        <v>20</v>
      </c>
      <c r="AL1271">
        <v>76</v>
      </c>
      <c r="AN1271">
        <v>1</v>
      </c>
      <c r="AP1271">
        <v>20</v>
      </c>
      <c r="AR1271">
        <v>76</v>
      </c>
    </row>
    <row r="1272" spans="1:44" x14ac:dyDescent="0.25">
      <c r="A1272" t="s">
        <v>8219</v>
      </c>
      <c r="B1272">
        <v>76</v>
      </c>
      <c r="D1272" t="s">
        <v>8221</v>
      </c>
      <c r="E1272">
        <v>20</v>
      </c>
      <c r="AL1272">
        <v>76</v>
      </c>
      <c r="AN1272">
        <v>1</v>
      </c>
      <c r="AP1272">
        <v>20</v>
      </c>
      <c r="AR1272">
        <v>76</v>
      </c>
    </row>
    <row r="1273" spans="1:44" x14ac:dyDescent="0.25">
      <c r="A1273" t="s">
        <v>8219</v>
      </c>
      <c r="B1273">
        <v>76</v>
      </c>
      <c r="D1273" t="s">
        <v>8221</v>
      </c>
      <c r="E1273">
        <v>20</v>
      </c>
      <c r="AL1273">
        <v>76</v>
      </c>
      <c r="AN1273">
        <v>1</v>
      </c>
      <c r="AP1273">
        <v>20</v>
      </c>
      <c r="AR1273">
        <v>76</v>
      </c>
    </row>
    <row r="1274" spans="1:44" x14ac:dyDescent="0.25">
      <c r="A1274" t="s">
        <v>8219</v>
      </c>
      <c r="B1274">
        <v>76</v>
      </c>
      <c r="D1274" t="s">
        <v>8221</v>
      </c>
      <c r="E1274">
        <v>20</v>
      </c>
      <c r="AL1274">
        <v>76</v>
      </c>
      <c r="AN1274">
        <v>1</v>
      </c>
      <c r="AP1274">
        <v>20</v>
      </c>
      <c r="AR1274">
        <v>76</v>
      </c>
    </row>
    <row r="1275" spans="1:44" x14ac:dyDescent="0.25">
      <c r="A1275" t="s">
        <v>8219</v>
      </c>
      <c r="B1275">
        <v>76</v>
      </c>
      <c r="D1275" t="s">
        <v>8221</v>
      </c>
      <c r="E1275">
        <v>20</v>
      </c>
      <c r="AL1275">
        <v>76</v>
      </c>
      <c r="AN1275">
        <v>1</v>
      </c>
      <c r="AP1275">
        <v>20</v>
      </c>
      <c r="AR1275">
        <v>76</v>
      </c>
    </row>
    <row r="1276" spans="1:44" x14ac:dyDescent="0.25">
      <c r="A1276" t="s">
        <v>8219</v>
      </c>
      <c r="B1276">
        <v>76</v>
      </c>
      <c r="D1276" t="s">
        <v>8221</v>
      </c>
      <c r="E1276">
        <v>21</v>
      </c>
      <c r="AL1276">
        <v>76</v>
      </c>
      <c r="AN1276">
        <v>1</v>
      </c>
      <c r="AP1276">
        <v>21</v>
      </c>
      <c r="AR1276">
        <v>76</v>
      </c>
    </row>
    <row r="1277" spans="1:44" x14ac:dyDescent="0.25">
      <c r="A1277" t="s">
        <v>8219</v>
      </c>
      <c r="B1277">
        <v>77</v>
      </c>
      <c r="D1277" t="s">
        <v>8221</v>
      </c>
      <c r="E1277">
        <v>21</v>
      </c>
      <c r="AL1277">
        <v>77</v>
      </c>
      <c r="AN1277">
        <v>1</v>
      </c>
      <c r="AP1277">
        <v>21</v>
      </c>
      <c r="AR1277">
        <v>77</v>
      </c>
    </row>
    <row r="1278" spans="1:44" x14ac:dyDescent="0.25">
      <c r="A1278" t="s">
        <v>8219</v>
      </c>
      <c r="B1278">
        <v>77</v>
      </c>
      <c r="D1278" t="s">
        <v>8221</v>
      </c>
      <c r="E1278">
        <v>21</v>
      </c>
      <c r="AL1278">
        <v>77</v>
      </c>
      <c r="AN1278">
        <v>1</v>
      </c>
      <c r="AP1278">
        <v>21</v>
      </c>
      <c r="AR1278">
        <v>77</v>
      </c>
    </row>
    <row r="1279" spans="1:44" x14ac:dyDescent="0.25">
      <c r="A1279" t="s">
        <v>8219</v>
      </c>
      <c r="B1279">
        <v>77</v>
      </c>
      <c r="D1279" t="s">
        <v>8221</v>
      </c>
      <c r="E1279">
        <v>21</v>
      </c>
      <c r="AL1279">
        <v>77</v>
      </c>
      <c r="AN1279">
        <v>1</v>
      </c>
      <c r="AP1279">
        <v>21</v>
      </c>
      <c r="AR1279">
        <v>77</v>
      </c>
    </row>
    <row r="1280" spans="1:44" x14ac:dyDescent="0.25">
      <c r="A1280" t="s">
        <v>8219</v>
      </c>
      <c r="B1280">
        <v>77</v>
      </c>
      <c r="D1280" t="s">
        <v>8221</v>
      </c>
      <c r="E1280">
        <v>21</v>
      </c>
      <c r="AL1280">
        <v>77</v>
      </c>
      <c r="AN1280">
        <v>1</v>
      </c>
      <c r="AP1280">
        <v>21</v>
      </c>
      <c r="AR1280">
        <v>77</v>
      </c>
    </row>
    <row r="1281" spans="1:44" x14ac:dyDescent="0.25">
      <c r="A1281" t="s">
        <v>8219</v>
      </c>
      <c r="B1281">
        <v>77</v>
      </c>
      <c r="D1281" t="s">
        <v>8221</v>
      </c>
      <c r="E1281">
        <v>21</v>
      </c>
      <c r="AL1281">
        <v>77</v>
      </c>
      <c r="AN1281">
        <v>1</v>
      </c>
      <c r="AP1281">
        <v>21</v>
      </c>
      <c r="AR1281">
        <v>77</v>
      </c>
    </row>
    <row r="1282" spans="1:44" x14ac:dyDescent="0.25">
      <c r="A1282" t="s">
        <v>8219</v>
      </c>
      <c r="B1282">
        <v>77</v>
      </c>
      <c r="D1282" t="s">
        <v>8221</v>
      </c>
      <c r="E1282">
        <v>21</v>
      </c>
      <c r="AL1282">
        <v>77</v>
      </c>
      <c r="AN1282">
        <v>1</v>
      </c>
      <c r="AP1282">
        <v>21</v>
      </c>
      <c r="AR1282">
        <v>77</v>
      </c>
    </row>
    <row r="1283" spans="1:44" x14ac:dyDescent="0.25">
      <c r="A1283" t="s">
        <v>8219</v>
      </c>
      <c r="B1283">
        <v>77</v>
      </c>
      <c r="D1283" t="s">
        <v>8221</v>
      </c>
      <c r="E1283">
        <v>21</v>
      </c>
      <c r="AL1283">
        <v>77</v>
      </c>
      <c r="AN1283">
        <v>1</v>
      </c>
      <c r="AP1283">
        <v>21</v>
      </c>
      <c r="AR1283">
        <v>77</v>
      </c>
    </row>
    <row r="1284" spans="1:44" x14ac:dyDescent="0.25">
      <c r="A1284" t="s">
        <v>8219</v>
      </c>
      <c r="B1284">
        <v>77</v>
      </c>
      <c r="D1284" t="s">
        <v>8221</v>
      </c>
      <c r="E1284">
        <v>21</v>
      </c>
      <c r="AL1284">
        <v>77</v>
      </c>
      <c r="AN1284">
        <v>1</v>
      </c>
      <c r="AP1284">
        <v>21</v>
      </c>
      <c r="AR1284">
        <v>77</v>
      </c>
    </row>
    <row r="1285" spans="1:44" x14ac:dyDescent="0.25">
      <c r="A1285" t="s">
        <v>8219</v>
      </c>
      <c r="B1285">
        <v>78</v>
      </c>
      <c r="D1285" t="s">
        <v>8221</v>
      </c>
      <c r="E1285">
        <v>22</v>
      </c>
      <c r="AL1285">
        <v>78</v>
      </c>
      <c r="AN1285">
        <v>1</v>
      </c>
      <c r="AP1285">
        <v>22</v>
      </c>
      <c r="AR1285">
        <v>78</v>
      </c>
    </row>
    <row r="1286" spans="1:44" x14ac:dyDescent="0.25">
      <c r="A1286" t="s">
        <v>8219</v>
      </c>
      <c r="B1286">
        <v>78</v>
      </c>
      <c r="D1286" t="s">
        <v>8221</v>
      </c>
      <c r="E1286">
        <v>22</v>
      </c>
      <c r="AL1286">
        <v>78</v>
      </c>
      <c r="AN1286">
        <v>1</v>
      </c>
      <c r="AP1286">
        <v>22</v>
      </c>
      <c r="AR1286">
        <v>78</v>
      </c>
    </row>
    <row r="1287" spans="1:44" x14ac:dyDescent="0.25">
      <c r="A1287" t="s">
        <v>8219</v>
      </c>
      <c r="B1287">
        <v>78</v>
      </c>
      <c r="D1287" t="s">
        <v>8221</v>
      </c>
      <c r="E1287">
        <v>22</v>
      </c>
      <c r="AL1287">
        <v>78</v>
      </c>
      <c r="AN1287">
        <v>1</v>
      </c>
      <c r="AP1287">
        <v>22</v>
      </c>
      <c r="AR1287">
        <v>78</v>
      </c>
    </row>
    <row r="1288" spans="1:44" x14ac:dyDescent="0.25">
      <c r="A1288" t="s">
        <v>8219</v>
      </c>
      <c r="B1288">
        <v>78</v>
      </c>
      <c r="D1288" t="s">
        <v>8221</v>
      </c>
      <c r="E1288">
        <v>22</v>
      </c>
      <c r="AL1288">
        <v>78</v>
      </c>
      <c r="AN1288">
        <v>1</v>
      </c>
      <c r="AP1288">
        <v>22</v>
      </c>
      <c r="AR1288">
        <v>78</v>
      </c>
    </row>
    <row r="1289" spans="1:44" x14ac:dyDescent="0.25">
      <c r="A1289" t="s">
        <v>8219</v>
      </c>
      <c r="B1289">
        <v>78</v>
      </c>
      <c r="D1289" t="s">
        <v>8221</v>
      </c>
      <c r="E1289">
        <v>22</v>
      </c>
      <c r="AL1289">
        <v>78</v>
      </c>
      <c r="AN1289">
        <v>1</v>
      </c>
      <c r="AP1289">
        <v>22</v>
      </c>
      <c r="AR1289">
        <v>78</v>
      </c>
    </row>
    <row r="1290" spans="1:44" x14ac:dyDescent="0.25">
      <c r="A1290" t="s">
        <v>8219</v>
      </c>
      <c r="B1290">
        <v>78</v>
      </c>
      <c r="D1290" t="s">
        <v>8221</v>
      </c>
      <c r="E1290">
        <v>22</v>
      </c>
      <c r="AL1290">
        <v>78</v>
      </c>
      <c r="AN1290">
        <v>1</v>
      </c>
      <c r="AP1290">
        <v>22</v>
      </c>
      <c r="AR1290">
        <v>78</v>
      </c>
    </row>
    <row r="1291" spans="1:44" x14ac:dyDescent="0.25">
      <c r="A1291" t="s">
        <v>8219</v>
      </c>
      <c r="B1291">
        <v>78</v>
      </c>
      <c r="D1291" t="s">
        <v>8221</v>
      </c>
      <c r="E1291">
        <v>22</v>
      </c>
      <c r="AL1291">
        <v>78</v>
      </c>
      <c r="AN1291">
        <v>1</v>
      </c>
      <c r="AP1291">
        <v>22</v>
      </c>
      <c r="AR1291">
        <v>78</v>
      </c>
    </row>
    <row r="1292" spans="1:44" x14ac:dyDescent="0.25">
      <c r="A1292" t="s">
        <v>8219</v>
      </c>
      <c r="B1292">
        <v>78</v>
      </c>
      <c r="D1292" t="s">
        <v>8221</v>
      </c>
      <c r="E1292">
        <v>23</v>
      </c>
      <c r="AL1292">
        <v>78</v>
      </c>
      <c r="AN1292">
        <v>1</v>
      </c>
      <c r="AP1292">
        <v>23</v>
      </c>
      <c r="AR1292">
        <v>78</v>
      </c>
    </row>
    <row r="1293" spans="1:44" x14ac:dyDescent="0.25">
      <c r="A1293" t="s">
        <v>8219</v>
      </c>
      <c r="B1293">
        <v>78</v>
      </c>
      <c r="D1293" t="s">
        <v>8221</v>
      </c>
      <c r="E1293">
        <v>23</v>
      </c>
      <c r="AL1293">
        <v>78</v>
      </c>
      <c r="AN1293">
        <v>1</v>
      </c>
      <c r="AP1293">
        <v>23</v>
      </c>
      <c r="AR1293">
        <v>78</v>
      </c>
    </row>
    <row r="1294" spans="1:44" x14ac:dyDescent="0.25">
      <c r="A1294" t="s">
        <v>8219</v>
      </c>
      <c r="B1294">
        <v>78</v>
      </c>
      <c r="D1294" t="s">
        <v>8221</v>
      </c>
      <c r="E1294">
        <v>23</v>
      </c>
      <c r="AL1294">
        <v>78</v>
      </c>
      <c r="AN1294">
        <v>2</v>
      </c>
      <c r="AP1294">
        <v>23</v>
      </c>
      <c r="AR1294">
        <v>78</v>
      </c>
    </row>
    <row r="1295" spans="1:44" x14ac:dyDescent="0.25">
      <c r="A1295" t="s">
        <v>8219</v>
      </c>
      <c r="B1295">
        <v>78</v>
      </c>
      <c r="D1295" t="s">
        <v>8221</v>
      </c>
      <c r="E1295">
        <v>23</v>
      </c>
      <c r="AL1295">
        <v>78</v>
      </c>
      <c r="AN1295">
        <v>2</v>
      </c>
      <c r="AP1295">
        <v>23</v>
      </c>
      <c r="AR1295">
        <v>78</v>
      </c>
    </row>
    <row r="1296" spans="1:44" x14ac:dyDescent="0.25">
      <c r="A1296" t="s">
        <v>8219</v>
      </c>
      <c r="B1296">
        <v>78</v>
      </c>
      <c r="D1296" t="s">
        <v>8221</v>
      </c>
      <c r="E1296">
        <v>23</v>
      </c>
      <c r="AL1296">
        <v>78</v>
      </c>
      <c r="AN1296">
        <v>2</v>
      </c>
      <c r="AP1296">
        <v>23</v>
      </c>
      <c r="AR1296">
        <v>78</v>
      </c>
    </row>
    <row r="1297" spans="1:44" x14ac:dyDescent="0.25">
      <c r="A1297" t="s">
        <v>8219</v>
      </c>
      <c r="B1297">
        <v>78</v>
      </c>
      <c r="D1297" t="s">
        <v>8221</v>
      </c>
      <c r="E1297">
        <v>23</v>
      </c>
      <c r="AL1297">
        <v>78</v>
      </c>
      <c r="AN1297">
        <v>2</v>
      </c>
      <c r="AP1297">
        <v>23</v>
      </c>
      <c r="AR1297">
        <v>78</v>
      </c>
    </row>
    <row r="1298" spans="1:44" x14ac:dyDescent="0.25">
      <c r="A1298" t="s">
        <v>8219</v>
      </c>
      <c r="B1298">
        <v>79</v>
      </c>
      <c r="D1298" t="s">
        <v>8221</v>
      </c>
      <c r="E1298">
        <v>23</v>
      </c>
      <c r="AL1298">
        <v>79</v>
      </c>
      <c r="AN1298">
        <v>2</v>
      </c>
      <c r="AP1298">
        <v>23</v>
      </c>
      <c r="AR1298">
        <v>79</v>
      </c>
    </row>
    <row r="1299" spans="1:44" x14ac:dyDescent="0.25">
      <c r="A1299" t="s">
        <v>8219</v>
      </c>
      <c r="B1299">
        <v>79</v>
      </c>
      <c r="D1299" t="s">
        <v>8221</v>
      </c>
      <c r="E1299">
        <v>24</v>
      </c>
      <c r="AL1299">
        <v>79</v>
      </c>
      <c r="AN1299">
        <v>2</v>
      </c>
      <c r="AP1299">
        <v>24</v>
      </c>
      <c r="AR1299">
        <v>79</v>
      </c>
    </row>
    <row r="1300" spans="1:44" x14ac:dyDescent="0.25">
      <c r="A1300" t="s">
        <v>8219</v>
      </c>
      <c r="B1300">
        <v>79</v>
      </c>
      <c r="D1300" t="s">
        <v>8221</v>
      </c>
      <c r="E1300">
        <v>24</v>
      </c>
      <c r="AL1300">
        <v>79</v>
      </c>
      <c r="AN1300">
        <v>2</v>
      </c>
      <c r="AP1300">
        <v>24</v>
      </c>
      <c r="AR1300">
        <v>79</v>
      </c>
    </row>
    <row r="1301" spans="1:44" x14ac:dyDescent="0.25">
      <c r="A1301" t="s">
        <v>8219</v>
      </c>
      <c r="B1301">
        <v>79</v>
      </c>
      <c r="D1301" t="s">
        <v>8221</v>
      </c>
      <c r="E1301">
        <v>24</v>
      </c>
      <c r="AL1301">
        <v>79</v>
      </c>
      <c r="AN1301">
        <v>2</v>
      </c>
      <c r="AP1301">
        <v>24</v>
      </c>
      <c r="AR1301">
        <v>79</v>
      </c>
    </row>
    <row r="1302" spans="1:44" x14ac:dyDescent="0.25">
      <c r="A1302" t="s">
        <v>8219</v>
      </c>
      <c r="B1302">
        <v>79</v>
      </c>
      <c r="D1302" t="s">
        <v>8221</v>
      </c>
      <c r="E1302">
        <v>24</v>
      </c>
      <c r="AL1302">
        <v>79</v>
      </c>
      <c r="AN1302">
        <v>2</v>
      </c>
      <c r="AP1302">
        <v>24</v>
      </c>
      <c r="AR1302">
        <v>79</v>
      </c>
    </row>
    <row r="1303" spans="1:44" x14ac:dyDescent="0.25">
      <c r="A1303" t="s">
        <v>8219</v>
      </c>
      <c r="B1303">
        <v>79</v>
      </c>
      <c r="D1303" t="s">
        <v>8221</v>
      </c>
      <c r="E1303">
        <v>24</v>
      </c>
      <c r="AL1303">
        <v>79</v>
      </c>
      <c r="AN1303">
        <v>2</v>
      </c>
      <c r="AP1303">
        <v>24</v>
      </c>
      <c r="AR1303">
        <v>79</v>
      </c>
    </row>
    <row r="1304" spans="1:44" x14ac:dyDescent="0.25">
      <c r="A1304" t="s">
        <v>8219</v>
      </c>
      <c r="B1304">
        <v>79</v>
      </c>
      <c r="D1304" t="s">
        <v>8221</v>
      </c>
      <c r="E1304">
        <v>24</v>
      </c>
      <c r="AL1304">
        <v>79</v>
      </c>
      <c r="AN1304">
        <v>2</v>
      </c>
      <c r="AP1304">
        <v>24</v>
      </c>
      <c r="AR1304">
        <v>79</v>
      </c>
    </row>
    <row r="1305" spans="1:44" x14ac:dyDescent="0.25">
      <c r="A1305" t="s">
        <v>8219</v>
      </c>
      <c r="B1305">
        <v>79</v>
      </c>
      <c r="D1305" t="s">
        <v>8221</v>
      </c>
      <c r="E1305">
        <v>24</v>
      </c>
      <c r="AL1305">
        <v>79</v>
      </c>
      <c r="AN1305">
        <v>2</v>
      </c>
      <c r="AP1305">
        <v>24</v>
      </c>
      <c r="AR1305">
        <v>79</v>
      </c>
    </row>
    <row r="1306" spans="1:44" x14ac:dyDescent="0.25">
      <c r="A1306" t="s">
        <v>8219</v>
      </c>
      <c r="B1306">
        <v>79</v>
      </c>
      <c r="D1306" t="s">
        <v>8221</v>
      </c>
      <c r="E1306">
        <v>24</v>
      </c>
      <c r="AL1306">
        <v>79</v>
      </c>
      <c r="AN1306">
        <v>2</v>
      </c>
      <c r="AP1306">
        <v>24</v>
      </c>
      <c r="AR1306">
        <v>79</v>
      </c>
    </row>
    <row r="1307" spans="1:44" x14ac:dyDescent="0.25">
      <c r="A1307" t="s">
        <v>8219</v>
      </c>
      <c r="B1307">
        <v>79</v>
      </c>
      <c r="D1307" t="s">
        <v>8221</v>
      </c>
      <c r="E1307">
        <v>24</v>
      </c>
      <c r="AL1307">
        <v>79</v>
      </c>
      <c r="AN1307">
        <v>2</v>
      </c>
      <c r="AP1307">
        <v>24</v>
      </c>
      <c r="AR1307">
        <v>79</v>
      </c>
    </row>
    <row r="1308" spans="1:44" x14ac:dyDescent="0.25">
      <c r="A1308" t="s">
        <v>8219</v>
      </c>
      <c r="B1308">
        <v>79</v>
      </c>
      <c r="D1308" t="s">
        <v>8221</v>
      </c>
      <c r="E1308">
        <v>24</v>
      </c>
      <c r="AL1308">
        <v>79</v>
      </c>
      <c r="AN1308">
        <v>2</v>
      </c>
      <c r="AP1308">
        <v>24</v>
      </c>
      <c r="AR1308">
        <v>79</v>
      </c>
    </row>
    <row r="1309" spans="1:44" x14ac:dyDescent="0.25">
      <c r="A1309" t="s">
        <v>8219</v>
      </c>
      <c r="B1309">
        <v>80</v>
      </c>
      <c r="D1309" t="s">
        <v>8221</v>
      </c>
      <c r="E1309">
        <v>24</v>
      </c>
      <c r="AL1309">
        <v>80</v>
      </c>
      <c r="AN1309">
        <v>2</v>
      </c>
      <c r="AP1309">
        <v>24</v>
      </c>
      <c r="AR1309">
        <v>80</v>
      </c>
    </row>
    <row r="1310" spans="1:44" x14ac:dyDescent="0.25">
      <c r="A1310" t="s">
        <v>8219</v>
      </c>
      <c r="B1310">
        <v>80</v>
      </c>
      <c r="D1310" t="s">
        <v>8221</v>
      </c>
      <c r="E1310">
        <v>24</v>
      </c>
      <c r="AL1310">
        <v>80</v>
      </c>
      <c r="AN1310">
        <v>2</v>
      </c>
      <c r="AP1310">
        <v>24</v>
      </c>
      <c r="AR1310">
        <v>80</v>
      </c>
    </row>
    <row r="1311" spans="1:44" x14ac:dyDescent="0.25">
      <c r="A1311" t="s">
        <v>8219</v>
      </c>
      <c r="B1311">
        <v>80</v>
      </c>
      <c r="D1311" t="s">
        <v>8221</v>
      </c>
      <c r="E1311">
        <v>24</v>
      </c>
      <c r="AL1311">
        <v>80</v>
      </c>
      <c r="AN1311">
        <v>2</v>
      </c>
      <c r="AP1311">
        <v>24</v>
      </c>
      <c r="AR1311">
        <v>80</v>
      </c>
    </row>
    <row r="1312" spans="1:44" x14ac:dyDescent="0.25">
      <c r="A1312" t="s">
        <v>8219</v>
      </c>
      <c r="B1312">
        <v>80</v>
      </c>
      <c r="D1312" t="s">
        <v>8221</v>
      </c>
      <c r="E1312">
        <v>25</v>
      </c>
      <c r="AL1312">
        <v>80</v>
      </c>
      <c r="AN1312">
        <v>2</v>
      </c>
      <c r="AP1312">
        <v>25</v>
      </c>
      <c r="AR1312">
        <v>80</v>
      </c>
    </row>
    <row r="1313" spans="1:44" x14ac:dyDescent="0.25">
      <c r="A1313" t="s">
        <v>8219</v>
      </c>
      <c r="B1313">
        <v>80</v>
      </c>
      <c r="D1313" t="s">
        <v>8221</v>
      </c>
      <c r="E1313">
        <v>25</v>
      </c>
      <c r="AL1313">
        <v>80</v>
      </c>
      <c r="AN1313">
        <v>3</v>
      </c>
      <c r="AP1313">
        <v>25</v>
      </c>
      <c r="AR1313">
        <v>80</v>
      </c>
    </row>
    <row r="1314" spans="1:44" x14ac:dyDescent="0.25">
      <c r="A1314" t="s">
        <v>8219</v>
      </c>
      <c r="B1314">
        <v>80</v>
      </c>
      <c r="D1314" t="s">
        <v>8221</v>
      </c>
      <c r="E1314">
        <v>25</v>
      </c>
      <c r="AL1314">
        <v>80</v>
      </c>
      <c r="AN1314">
        <v>3</v>
      </c>
      <c r="AP1314">
        <v>25</v>
      </c>
      <c r="AR1314">
        <v>80</v>
      </c>
    </row>
    <row r="1315" spans="1:44" x14ac:dyDescent="0.25">
      <c r="A1315" t="s">
        <v>8219</v>
      </c>
      <c r="B1315">
        <v>80</v>
      </c>
      <c r="D1315" t="s">
        <v>8221</v>
      </c>
      <c r="E1315">
        <v>25</v>
      </c>
      <c r="AL1315">
        <v>80</v>
      </c>
      <c r="AN1315">
        <v>3</v>
      </c>
      <c r="AP1315">
        <v>25</v>
      </c>
      <c r="AR1315">
        <v>80</v>
      </c>
    </row>
    <row r="1316" spans="1:44" x14ac:dyDescent="0.25">
      <c r="A1316" t="s">
        <v>8219</v>
      </c>
      <c r="B1316">
        <v>80</v>
      </c>
      <c r="D1316" t="s">
        <v>8221</v>
      </c>
      <c r="E1316">
        <v>25</v>
      </c>
      <c r="AL1316">
        <v>80</v>
      </c>
      <c r="AN1316">
        <v>3</v>
      </c>
      <c r="AP1316">
        <v>25</v>
      </c>
      <c r="AR1316">
        <v>80</v>
      </c>
    </row>
    <row r="1317" spans="1:44" x14ac:dyDescent="0.25">
      <c r="A1317" t="s">
        <v>8219</v>
      </c>
      <c r="B1317">
        <v>81</v>
      </c>
      <c r="D1317" t="s">
        <v>8221</v>
      </c>
      <c r="E1317">
        <v>25</v>
      </c>
      <c r="AL1317">
        <v>81</v>
      </c>
      <c r="AN1317">
        <v>3</v>
      </c>
      <c r="AP1317">
        <v>25</v>
      </c>
      <c r="AR1317">
        <v>81</v>
      </c>
    </row>
    <row r="1318" spans="1:44" x14ac:dyDescent="0.25">
      <c r="A1318" t="s">
        <v>8219</v>
      </c>
      <c r="B1318">
        <v>81</v>
      </c>
      <c r="D1318" t="s">
        <v>8221</v>
      </c>
      <c r="E1318">
        <v>25</v>
      </c>
      <c r="AL1318">
        <v>81</v>
      </c>
      <c r="AN1318">
        <v>3</v>
      </c>
      <c r="AP1318">
        <v>25</v>
      </c>
      <c r="AR1318">
        <v>81</v>
      </c>
    </row>
    <row r="1319" spans="1:44" x14ac:dyDescent="0.25">
      <c r="A1319" t="s">
        <v>8219</v>
      </c>
      <c r="B1319">
        <v>81</v>
      </c>
      <c r="D1319" t="s">
        <v>8221</v>
      </c>
      <c r="E1319">
        <v>26</v>
      </c>
      <c r="AL1319">
        <v>81</v>
      </c>
      <c r="AN1319">
        <v>3</v>
      </c>
      <c r="AP1319">
        <v>26</v>
      </c>
      <c r="AR1319">
        <v>81</v>
      </c>
    </row>
    <row r="1320" spans="1:44" x14ac:dyDescent="0.25">
      <c r="A1320" t="s">
        <v>8219</v>
      </c>
      <c r="B1320">
        <v>81</v>
      </c>
      <c r="D1320" t="s">
        <v>8221</v>
      </c>
      <c r="E1320">
        <v>26</v>
      </c>
      <c r="AL1320">
        <v>81</v>
      </c>
      <c r="AN1320">
        <v>3</v>
      </c>
      <c r="AP1320">
        <v>26</v>
      </c>
      <c r="AR1320">
        <v>81</v>
      </c>
    </row>
    <row r="1321" spans="1:44" x14ac:dyDescent="0.25">
      <c r="A1321" t="s">
        <v>8219</v>
      </c>
      <c r="B1321">
        <v>81</v>
      </c>
      <c r="D1321" t="s">
        <v>8221</v>
      </c>
      <c r="E1321">
        <v>26</v>
      </c>
      <c r="AL1321">
        <v>81</v>
      </c>
      <c r="AN1321">
        <v>3</v>
      </c>
      <c r="AP1321">
        <v>26</v>
      </c>
      <c r="AR1321">
        <v>81</v>
      </c>
    </row>
    <row r="1322" spans="1:44" x14ac:dyDescent="0.25">
      <c r="A1322" t="s">
        <v>8219</v>
      </c>
      <c r="B1322">
        <v>81</v>
      </c>
      <c r="D1322" t="s">
        <v>8221</v>
      </c>
      <c r="E1322">
        <v>26</v>
      </c>
      <c r="AL1322">
        <v>81</v>
      </c>
      <c r="AN1322">
        <v>3</v>
      </c>
      <c r="AP1322">
        <v>26</v>
      </c>
      <c r="AR1322">
        <v>81</v>
      </c>
    </row>
    <row r="1323" spans="1:44" x14ac:dyDescent="0.25">
      <c r="A1323" t="s">
        <v>8219</v>
      </c>
      <c r="B1323">
        <v>81</v>
      </c>
      <c r="D1323" t="s">
        <v>8221</v>
      </c>
      <c r="E1323">
        <v>26</v>
      </c>
      <c r="AL1323">
        <v>81</v>
      </c>
      <c r="AN1323">
        <v>3</v>
      </c>
      <c r="AP1323">
        <v>26</v>
      </c>
      <c r="AR1323">
        <v>81</v>
      </c>
    </row>
    <row r="1324" spans="1:44" x14ac:dyDescent="0.25">
      <c r="A1324" t="s">
        <v>8219</v>
      </c>
      <c r="B1324">
        <v>81</v>
      </c>
      <c r="D1324" t="s">
        <v>8221</v>
      </c>
      <c r="E1324">
        <v>26</v>
      </c>
      <c r="AL1324">
        <v>81</v>
      </c>
      <c r="AN1324">
        <v>3</v>
      </c>
      <c r="AP1324">
        <v>26</v>
      </c>
      <c r="AR1324">
        <v>81</v>
      </c>
    </row>
    <row r="1325" spans="1:44" x14ac:dyDescent="0.25">
      <c r="A1325" t="s">
        <v>8219</v>
      </c>
      <c r="B1325">
        <v>81</v>
      </c>
      <c r="D1325" t="s">
        <v>8221</v>
      </c>
      <c r="E1325">
        <v>27</v>
      </c>
      <c r="AL1325">
        <v>81</v>
      </c>
      <c r="AN1325">
        <v>3</v>
      </c>
      <c r="AP1325">
        <v>27</v>
      </c>
      <c r="AR1325">
        <v>81</v>
      </c>
    </row>
    <row r="1326" spans="1:44" x14ac:dyDescent="0.25">
      <c r="A1326" t="s">
        <v>8219</v>
      </c>
      <c r="B1326">
        <v>81</v>
      </c>
      <c r="D1326" t="s">
        <v>8221</v>
      </c>
      <c r="E1326">
        <v>27</v>
      </c>
      <c r="AL1326">
        <v>81</v>
      </c>
      <c r="AN1326">
        <v>3</v>
      </c>
      <c r="AP1326">
        <v>27</v>
      </c>
      <c r="AR1326">
        <v>81</v>
      </c>
    </row>
    <row r="1327" spans="1:44" x14ac:dyDescent="0.25">
      <c r="A1327" t="s">
        <v>8219</v>
      </c>
      <c r="B1327">
        <v>82</v>
      </c>
      <c r="D1327" t="s">
        <v>8221</v>
      </c>
      <c r="E1327">
        <v>27</v>
      </c>
      <c r="AL1327">
        <v>82</v>
      </c>
      <c r="AN1327">
        <v>3</v>
      </c>
      <c r="AP1327">
        <v>27</v>
      </c>
      <c r="AR1327">
        <v>82</v>
      </c>
    </row>
    <row r="1328" spans="1:44" x14ac:dyDescent="0.25">
      <c r="A1328" t="s">
        <v>8219</v>
      </c>
      <c r="B1328">
        <v>82</v>
      </c>
      <c r="D1328" t="s">
        <v>8221</v>
      </c>
      <c r="E1328">
        <v>27</v>
      </c>
      <c r="AL1328">
        <v>82</v>
      </c>
      <c r="AN1328">
        <v>3</v>
      </c>
      <c r="AP1328">
        <v>27</v>
      </c>
      <c r="AR1328">
        <v>82</v>
      </c>
    </row>
    <row r="1329" spans="1:44" x14ac:dyDescent="0.25">
      <c r="A1329" t="s">
        <v>8219</v>
      </c>
      <c r="B1329">
        <v>82</v>
      </c>
      <c r="D1329" t="s">
        <v>8221</v>
      </c>
      <c r="E1329">
        <v>27</v>
      </c>
      <c r="AL1329">
        <v>82</v>
      </c>
      <c r="AN1329">
        <v>3</v>
      </c>
      <c r="AP1329">
        <v>27</v>
      </c>
      <c r="AR1329">
        <v>82</v>
      </c>
    </row>
    <row r="1330" spans="1:44" x14ac:dyDescent="0.25">
      <c r="A1330" t="s">
        <v>8219</v>
      </c>
      <c r="B1330">
        <v>82</v>
      </c>
      <c r="D1330" t="s">
        <v>8221</v>
      </c>
      <c r="E1330">
        <v>27</v>
      </c>
      <c r="AL1330">
        <v>82</v>
      </c>
      <c r="AN1330">
        <v>3</v>
      </c>
      <c r="AP1330">
        <v>27</v>
      </c>
      <c r="AR1330">
        <v>82</v>
      </c>
    </row>
    <row r="1331" spans="1:44" x14ac:dyDescent="0.25">
      <c r="A1331" t="s">
        <v>8219</v>
      </c>
      <c r="B1331">
        <v>82</v>
      </c>
      <c r="D1331" t="s">
        <v>8221</v>
      </c>
      <c r="E1331">
        <v>27</v>
      </c>
      <c r="AL1331">
        <v>82</v>
      </c>
      <c r="AN1331">
        <v>3</v>
      </c>
      <c r="AP1331">
        <v>27</v>
      </c>
      <c r="AR1331">
        <v>82</v>
      </c>
    </row>
    <row r="1332" spans="1:44" x14ac:dyDescent="0.25">
      <c r="A1332" t="s">
        <v>8219</v>
      </c>
      <c r="B1332">
        <v>82</v>
      </c>
      <c r="D1332" t="s">
        <v>8221</v>
      </c>
      <c r="E1332">
        <v>28</v>
      </c>
      <c r="AL1332">
        <v>82</v>
      </c>
      <c r="AN1332">
        <v>3</v>
      </c>
      <c r="AP1332">
        <v>28</v>
      </c>
      <c r="AR1332">
        <v>82</v>
      </c>
    </row>
    <row r="1333" spans="1:44" x14ac:dyDescent="0.25">
      <c r="A1333" t="s">
        <v>8219</v>
      </c>
      <c r="B1333">
        <v>82</v>
      </c>
      <c r="D1333" t="s">
        <v>8221</v>
      </c>
      <c r="E1333">
        <v>28</v>
      </c>
      <c r="AL1333">
        <v>82</v>
      </c>
      <c r="AN1333">
        <v>3</v>
      </c>
      <c r="AP1333">
        <v>28</v>
      </c>
      <c r="AR1333">
        <v>82</v>
      </c>
    </row>
    <row r="1334" spans="1:44" x14ac:dyDescent="0.25">
      <c r="A1334" t="s">
        <v>8219</v>
      </c>
      <c r="B1334">
        <v>82</v>
      </c>
      <c r="D1334" t="s">
        <v>8221</v>
      </c>
      <c r="E1334">
        <v>28</v>
      </c>
      <c r="AL1334">
        <v>82</v>
      </c>
      <c r="AN1334">
        <v>3</v>
      </c>
      <c r="AP1334">
        <v>28</v>
      </c>
      <c r="AR1334">
        <v>82</v>
      </c>
    </row>
    <row r="1335" spans="1:44" x14ac:dyDescent="0.25">
      <c r="A1335" t="s">
        <v>8219</v>
      </c>
      <c r="B1335">
        <v>82</v>
      </c>
      <c r="D1335" t="s">
        <v>8221</v>
      </c>
      <c r="E1335">
        <v>28</v>
      </c>
      <c r="AL1335">
        <v>82</v>
      </c>
      <c r="AN1335">
        <v>4</v>
      </c>
      <c r="AP1335">
        <v>28</v>
      </c>
      <c r="AR1335">
        <v>82</v>
      </c>
    </row>
    <row r="1336" spans="1:44" x14ac:dyDescent="0.25">
      <c r="A1336" t="s">
        <v>8219</v>
      </c>
      <c r="B1336">
        <v>83</v>
      </c>
      <c r="D1336" t="s">
        <v>8221</v>
      </c>
      <c r="E1336">
        <v>28</v>
      </c>
      <c r="AL1336">
        <v>83</v>
      </c>
      <c r="AN1336">
        <v>4</v>
      </c>
      <c r="AP1336">
        <v>28</v>
      </c>
      <c r="AR1336">
        <v>83</v>
      </c>
    </row>
    <row r="1337" spans="1:44" x14ac:dyDescent="0.25">
      <c r="A1337" t="s">
        <v>8219</v>
      </c>
      <c r="B1337">
        <v>83</v>
      </c>
      <c r="D1337" t="s">
        <v>8221</v>
      </c>
      <c r="E1337">
        <v>28</v>
      </c>
      <c r="AL1337">
        <v>83</v>
      </c>
      <c r="AN1337">
        <v>4</v>
      </c>
      <c r="AP1337">
        <v>28</v>
      </c>
      <c r="AR1337">
        <v>83</v>
      </c>
    </row>
    <row r="1338" spans="1:44" x14ac:dyDescent="0.25">
      <c r="A1338" t="s">
        <v>8219</v>
      </c>
      <c r="B1338">
        <v>83</v>
      </c>
      <c r="D1338" t="s">
        <v>8221</v>
      </c>
      <c r="E1338">
        <v>28</v>
      </c>
      <c r="AL1338">
        <v>83</v>
      </c>
      <c r="AN1338">
        <v>4</v>
      </c>
      <c r="AP1338">
        <v>28</v>
      </c>
      <c r="AR1338">
        <v>83</v>
      </c>
    </row>
    <row r="1339" spans="1:44" x14ac:dyDescent="0.25">
      <c r="A1339" t="s">
        <v>8219</v>
      </c>
      <c r="B1339">
        <v>83</v>
      </c>
      <c r="D1339" t="s">
        <v>8221</v>
      </c>
      <c r="E1339">
        <v>28</v>
      </c>
      <c r="AL1339">
        <v>83</v>
      </c>
      <c r="AN1339">
        <v>4</v>
      </c>
      <c r="AP1339">
        <v>28</v>
      </c>
      <c r="AR1339">
        <v>83</v>
      </c>
    </row>
    <row r="1340" spans="1:44" x14ac:dyDescent="0.25">
      <c r="A1340" t="s">
        <v>8219</v>
      </c>
      <c r="B1340">
        <v>83</v>
      </c>
      <c r="D1340" t="s">
        <v>8221</v>
      </c>
      <c r="E1340">
        <v>29</v>
      </c>
      <c r="AL1340">
        <v>83</v>
      </c>
      <c r="AN1340">
        <v>4</v>
      </c>
      <c r="AP1340">
        <v>29</v>
      </c>
      <c r="AR1340">
        <v>83</v>
      </c>
    </row>
    <row r="1341" spans="1:44" x14ac:dyDescent="0.25">
      <c r="A1341" t="s">
        <v>8219</v>
      </c>
      <c r="B1341">
        <v>83</v>
      </c>
      <c r="D1341" t="s">
        <v>8221</v>
      </c>
      <c r="E1341">
        <v>29</v>
      </c>
      <c r="AL1341">
        <v>83</v>
      </c>
      <c r="AN1341">
        <v>4</v>
      </c>
      <c r="AP1341">
        <v>29</v>
      </c>
      <c r="AR1341">
        <v>83</v>
      </c>
    </row>
    <row r="1342" spans="1:44" x14ac:dyDescent="0.25">
      <c r="A1342" t="s">
        <v>8219</v>
      </c>
      <c r="B1342">
        <v>83</v>
      </c>
      <c r="D1342" t="s">
        <v>8221</v>
      </c>
      <c r="E1342">
        <v>29</v>
      </c>
      <c r="AL1342">
        <v>83</v>
      </c>
      <c r="AN1342">
        <v>4</v>
      </c>
      <c r="AP1342">
        <v>29</v>
      </c>
      <c r="AR1342">
        <v>83</v>
      </c>
    </row>
    <row r="1343" spans="1:44" x14ac:dyDescent="0.25">
      <c r="A1343" t="s">
        <v>8219</v>
      </c>
      <c r="B1343">
        <v>83</v>
      </c>
      <c r="D1343" t="s">
        <v>8221</v>
      </c>
      <c r="E1343">
        <v>29</v>
      </c>
      <c r="AL1343">
        <v>83</v>
      </c>
      <c r="AN1343">
        <v>4</v>
      </c>
      <c r="AP1343">
        <v>29</v>
      </c>
      <c r="AR1343">
        <v>83</v>
      </c>
    </row>
    <row r="1344" spans="1:44" x14ac:dyDescent="0.25">
      <c r="A1344" t="s">
        <v>8219</v>
      </c>
      <c r="B1344">
        <v>84</v>
      </c>
      <c r="D1344" t="s">
        <v>8221</v>
      </c>
      <c r="E1344">
        <v>29</v>
      </c>
      <c r="AL1344">
        <v>84</v>
      </c>
      <c r="AN1344">
        <v>4</v>
      </c>
      <c r="AP1344">
        <v>29</v>
      </c>
      <c r="AR1344">
        <v>84</v>
      </c>
    </row>
    <row r="1345" spans="1:44" x14ac:dyDescent="0.25">
      <c r="A1345" t="s">
        <v>8219</v>
      </c>
      <c r="B1345">
        <v>84</v>
      </c>
      <c r="D1345" t="s">
        <v>8221</v>
      </c>
      <c r="E1345">
        <v>29</v>
      </c>
      <c r="AL1345">
        <v>84</v>
      </c>
      <c r="AN1345">
        <v>4</v>
      </c>
      <c r="AP1345">
        <v>29</v>
      </c>
      <c r="AR1345">
        <v>84</v>
      </c>
    </row>
    <row r="1346" spans="1:44" x14ac:dyDescent="0.25">
      <c r="A1346" t="s">
        <v>8219</v>
      </c>
      <c r="B1346">
        <v>84</v>
      </c>
      <c r="D1346" t="s">
        <v>8221</v>
      </c>
      <c r="E1346">
        <v>29</v>
      </c>
      <c r="AL1346">
        <v>84</v>
      </c>
      <c r="AN1346">
        <v>4</v>
      </c>
      <c r="AP1346">
        <v>29</v>
      </c>
      <c r="AR1346">
        <v>84</v>
      </c>
    </row>
    <row r="1347" spans="1:44" x14ac:dyDescent="0.25">
      <c r="A1347" t="s">
        <v>8219</v>
      </c>
      <c r="B1347">
        <v>84</v>
      </c>
      <c r="D1347" t="s">
        <v>8221</v>
      </c>
      <c r="E1347">
        <v>29</v>
      </c>
      <c r="AL1347">
        <v>84</v>
      </c>
      <c r="AN1347">
        <v>4</v>
      </c>
      <c r="AP1347">
        <v>29</v>
      </c>
      <c r="AR1347">
        <v>84</v>
      </c>
    </row>
    <row r="1348" spans="1:44" x14ac:dyDescent="0.25">
      <c r="A1348" t="s">
        <v>8219</v>
      </c>
      <c r="B1348">
        <v>84</v>
      </c>
      <c r="D1348" t="s">
        <v>8221</v>
      </c>
      <c r="E1348">
        <v>29</v>
      </c>
      <c r="AL1348">
        <v>84</v>
      </c>
      <c r="AN1348">
        <v>4</v>
      </c>
      <c r="AP1348">
        <v>29</v>
      </c>
      <c r="AR1348">
        <v>84</v>
      </c>
    </row>
    <row r="1349" spans="1:44" x14ac:dyDescent="0.25">
      <c r="A1349" t="s">
        <v>8219</v>
      </c>
      <c r="B1349">
        <v>84</v>
      </c>
      <c r="D1349" t="s">
        <v>8221</v>
      </c>
      <c r="E1349">
        <v>30</v>
      </c>
      <c r="AL1349">
        <v>84</v>
      </c>
      <c r="AN1349">
        <v>5</v>
      </c>
      <c r="AP1349">
        <v>30</v>
      </c>
      <c r="AR1349">
        <v>84</v>
      </c>
    </row>
    <row r="1350" spans="1:44" x14ac:dyDescent="0.25">
      <c r="A1350" t="s">
        <v>8219</v>
      </c>
      <c r="B1350">
        <v>85</v>
      </c>
      <c r="D1350" t="s">
        <v>8221</v>
      </c>
      <c r="E1350">
        <v>30</v>
      </c>
      <c r="AL1350">
        <v>85</v>
      </c>
      <c r="AN1350">
        <v>5</v>
      </c>
      <c r="AP1350">
        <v>30</v>
      </c>
      <c r="AR1350">
        <v>85</v>
      </c>
    </row>
    <row r="1351" spans="1:44" x14ac:dyDescent="0.25">
      <c r="A1351" t="s">
        <v>8219</v>
      </c>
      <c r="B1351">
        <v>85</v>
      </c>
      <c r="D1351" t="s">
        <v>8221</v>
      </c>
      <c r="E1351">
        <v>30</v>
      </c>
      <c r="AL1351">
        <v>85</v>
      </c>
      <c r="AN1351">
        <v>5</v>
      </c>
      <c r="AP1351">
        <v>30</v>
      </c>
      <c r="AR1351">
        <v>85</v>
      </c>
    </row>
    <row r="1352" spans="1:44" x14ac:dyDescent="0.25">
      <c r="A1352" t="s">
        <v>8219</v>
      </c>
      <c r="B1352">
        <v>85</v>
      </c>
      <c r="D1352" t="s">
        <v>8221</v>
      </c>
      <c r="E1352">
        <v>30</v>
      </c>
      <c r="AL1352">
        <v>85</v>
      </c>
      <c r="AN1352">
        <v>5</v>
      </c>
      <c r="AP1352">
        <v>30</v>
      </c>
      <c r="AR1352">
        <v>85</v>
      </c>
    </row>
    <row r="1353" spans="1:44" x14ac:dyDescent="0.25">
      <c r="A1353" t="s">
        <v>8219</v>
      </c>
      <c r="B1353">
        <v>85</v>
      </c>
      <c r="D1353" t="s">
        <v>8221</v>
      </c>
      <c r="E1353">
        <v>30</v>
      </c>
      <c r="AL1353">
        <v>85</v>
      </c>
      <c r="AN1353">
        <v>5</v>
      </c>
      <c r="AP1353">
        <v>30</v>
      </c>
      <c r="AR1353">
        <v>85</v>
      </c>
    </row>
    <row r="1354" spans="1:44" x14ac:dyDescent="0.25">
      <c r="A1354" t="s">
        <v>8219</v>
      </c>
      <c r="B1354">
        <v>86</v>
      </c>
      <c r="D1354" t="s">
        <v>8221</v>
      </c>
      <c r="E1354">
        <v>30</v>
      </c>
      <c r="AL1354">
        <v>86</v>
      </c>
      <c r="AN1354">
        <v>5</v>
      </c>
      <c r="AP1354">
        <v>30</v>
      </c>
      <c r="AR1354">
        <v>86</v>
      </c>
    </row>
    <row r="1355" spans="1:44" x14ac:dyDescent="0.25">
      <c r="A1355" t="s">
        <v>8219</v>
      </c>
      <c r="B1355">
        <v>86</v>
      </c>
      <c r="D1355" t="s">
        <v>8221</v>
      </c>
      <c r="E1355">
        <v>30</v>
      </c>
      <c r="AL1355">
        <v>86</v>
      </c>
      <c r="AN1355">
        <v>6</v>
      </c>
      <c r="AP1355">
        <v>30</v>
      </c>
      <c r="AR1355">
        <v>86</v>
      </c>
    </row>
    <row r="1356" spans="1:44" x14ac:dyDescent="0.25">
      <c r="A1356" t="s">
        <v>8219</v>
      </c>
      <c r="B1356">
        <v>86</v>
      </c>
      <c r="D1356" t="s">
        <v>8221</v>
      </c>
      <c r="E1356">
        <v>31</v>
      </c>
      <c r="AL1356">
        <v>86</v>
      </c>
      <c r="AN1356">
        <v>6</v>
      </c>
      <c r="AP1356">
        <v>31</v>
      </c>
      <c r="AR1356">
        <v>86</v>
      </c>
    </row>
    <row r="1357" spans="1:44" x14ac:dyDescent="0.25">
      <c r="A1357" t="s">
        <v>8219</v>
      </c>
      <c r="B1357">
        <v>86</v>
      </c>
      <c r="D1357" t="s">
        <v>8221</v>
      </c>
      <c r="E1357">
        <v>31</v>
      </c>
      <c r="AL1357">
        <v>86</v>
      </c>
      <c r="AN1357">
        <v>6</v>
      </c>
      <c r="AP1357">
        <v>31</v>
      </c>
      <c r="AR1357">
        <v>86</v>
      </c>
    </row>
    <row r="1358" spans="1:44" x14ac:dyDescent="0.25">
      <c r="A1358" t="s">
        <v>8219</v>
      </c>
      <c r="B1358">
        <v>86</v>
      </c>
      <c r="D1358" t="s">
        <v>8221</v>
      </c>
      <c r="E1358">
        <v>31</v>
      </c>
      <c r="AL1358">
        <v>86</v>
      </c>
      <c r="AN1358">
        <v>6</v>
      </c>
      <c r="AP1358">
        <v>31</v>
      </c>
      <c r="AR1358">
        <v>86</v>
      </c>
    </row>
    <row r="1359" spans="1:44" x14ac:dyDescent="0.25">
      <c r="A1359" t="s">
        <v>8219</v>
      </c>
      <c r="B1359">
        <v>86</v>
      </c>
      <c r="D1359" t="s">
        <v>8221</v>
      </c>
      <c r="E1359">
        <v>31</v>
      </c>
      <c r="AL1359">
        <v>86</v>
      </c>
      <c r="AN1359">
        <v>6</v>
      </c>
      <c r="AP1359">
        <v>31</v>
      </c>
      <c r="AR1359">
        <v>86</v>
      </c>
    </row>
    <row r="1360" spans="1:44" x14ac:dyDescent="0.25">
      <c r="A1360" t="s">
        <v>8219</v>
      </c>
      <c r="B1360">
        <v>87</v>
      </c>
      <c r="D1360" t="s">
        <v>8221</v>
      </c>
      <c r="E1360">
        <v>31</v>
      </c>
      <c r="AL1360">
        <v>87</v>
      </c>
      <c r="AN1360">
        <v>6</v>
      </c>
      <c r="AP1360">
        <v>31</v>
      </c>
      <c r="AR1360">
        <v>87</v>
      </c>
    </row>
    <row r="1361" spans="1:44" x14ac:dyDescent="0.25">
      <c r="A1361" t="s">
        <v>8219</v>
      </c>
      <c r="B1361">
        <v>87</v>
      </c>
      <c r="D1361" t="s">
        <v>8221</v>
      </c>
      <c r="E1361">
        <v>31</v>
      </c>
      <c r="AL1361">
        <v>87</v>
      </c>
      <c r="AN1361">
        <v>6</v>
      </c>
      <c r="AP1361">
        <v>31</v>
      </c>
      <c r="AR1361">
        <v>87</v>
      </c>
    </row>
    <row r="1362" spans="1:44" x14ac:dyDescent="0.25">
      <c r="A1362" t="s">
        <v>8219</v>
      </c>
      <c r="B1362">
        <v>87</v>
      </c>
      <c r="D1362" t="s">
        <v>8221</v>
      </c>
      <c r="E1362">
        <v>31</v>
      </c>
      <c r="AL1362">
        <v>87</v>
      </c>
      <c r="AN1362">
        <v>6</v>
      </c>
      <c r="AP1362">
        <v>31</v>
      </c>
      <c r="AR1362">
        <v>87</v>
      </c>
    </row>
    <row r="1363" spans="1:44" x14ac:dyDescent="0.25">
      <c r="A1363" t="s">
        <v>8219</v>
      </c>
      <c r="B1363">
        <v>87</v>
      </c>
      <c r="D1363" t="s">
        <v>8221</v>
      </c>
      <c r="E1363">
        <v>32</v>
      </c>
      <c r="AL1363">
        <v>87</v>
      </c>
      <c r="AN1363">
        <v>6</v>
      </c>
      <c r="AP1363">
        <v>32</v>
      </c>
      <c r="AR1363">
        <v>87</v>
      </c>
    </row>
    <row r="1364" spans="1:44" x14ac:dyDescent="0.25">
      <c r="A1364" t="s">
        <v>8219</v>
      </c>
      <c r="B1364">
        <v>87</v>
      </c>
      <c r="D1364" t="s">
        <v>8221</v>
      </c>
      <c r="E1364">
        <v>32</v>
      </c>
      <c r="AL1364">
        <v>87</v>
      </c>
      <c r="AN1364">
        <v>6</v>
      </c>
      <c r="AP1364">
        <v>32</v>
      </c>
      <c r="AR1364">
        <v>87</v>
      </c>
    </row>
    <row r="1365" spans="1:44" x14ac:dyDescent="0.25">
      <c r="A1365" t="s">
        <v>8219</v>
      </c>
      <c r="B1365">
        <v>87</v>
      </c>
      <c r="D1365" t="s">
        <v>8221</v>
      </c>
      <c r="E1365">
        <v>32</v>
      </c>
      <c r="AL1365">
        <v>87</v>
      </c>
      <c r="AN1365">
        <v>6</v>
      </c>
      <c r="AP1365">
        <v>32</v>
      </c>
      <c r="AR1365">
        <v>87</v>
      </c>
    </row>
    <row r="1366" spans="1:44" x14ac:dyDescent="0.25">
      <c r="A1366" t="s">
        <v>8219</v>
      </c>
      <c r="B1366">
        <v>87</v>
      </c>
      <c r="D1366" t="s">
        <v>8221</v>
      </c>
      <c r="E1366">
        <v>33</v>
      </c>
      <c r="AL1366">
        <v>87</v>
      </c>
      <c r="AN1366">
        <v>6</v>
      </c>
      <c r="AP1366">
        <v>33</v>
      </c>
      <c r="AR1366">
        <v>87</v>
      </c>
    </row>
    <row r="1367" spans="1:44" x14ac:dyDescent="0.25">
      <c r="A1367" t="s">
        <v>8219</v>
      </c>
      <c r="B1367">
        <v>87</v>
      </c>
      <c r="D1367" t="s">
        <v>8221</v>
      </c>
      <c r="E1367">
        <v>33</v>
      </c>
      <c r="AL1367">
        <v>87</v>
      </c>
      <c r="AN1367">
        <v>6</v>
      </c>
      <c r="AP1367">
        <v>33</v>
      </c>
      <c r="AR1367">
        <v>87</v>
      </c>
    </row>
    <row r="1368" spans="1:44" x14ac:dyDescent="0.25">
      <c r="A1368" t="s">
        <v>8219</v>
      </c>
      <c r="B1368">
        <v>87</v>
      </c>
      <c r="D1368" t="s">
        <v>8221</v>
      </c>
      <c r="E1368">
        <v>33</v>
      </c>
      <c r="AL1368">
        <v>87</v>
      </c>
      <c r="AN1368">
        <v>6</v>
      </c>
      <c r="AP1368">
        <v>33</v>
      </c>
      <c r="AR1368">
        <v>87</v>
      </c>
    </row>
    <row r="1369" spans="1:44" x14ac:dyDescent="0.25">
      <c r="A1369" t="s">
        <v>8219</v>
      </c>
      <c r="B1369">
        <v>88</v>
      </c>
      <c r="D1369" t="s">
        <v>8221</v>
      </c>
      <c r="E1369">
        <v>33</v>
      </c>
      <c r="AL1369">
        <v>88</v>
      </c>
      <c r="AN1369">
        <v>7</v>
      </c>
      <c r="AP1369">
        <v>33</v>
      </c>
      <c r="AR1369">
        <v>88</v>
      </c>
    </row>
    <row r="1370" spans="1:44" x14ac:dyDescent="0.25">
      <c r="A1370" t="s">
        <v>8219</v>
      </c>
      <c r="B1370">
        <v>88</v>
      </c>
      <c r="D1370" t="s">
        <v>8221</v>
      </c>
      <c r="E1370">
        <v>33</v>
      </c>
      <c r="AL1370">
        <v>88</v>
      </c>
      <c r="AN1370">
        <v>7</v>
      </c>
      <c r="AP1370">
        <v>33</v>
      </c>
      <c r="AR1370">
        <v>88</v>
      </c>
    </row>
    <row r="1371" spans="1:44" x14ac:dyDescent="0.25">
      <c r="A1371" t="s">
        <v>8219</v>
      </c>
      <c r="B1371">
        <v>88</v>
      </c>
      <c r="D1371" t="s">
        <v>8221</v>
      </c>
      <c r="E1371">
        <v>33</v>
      </c>
      <c r="AL1371">
        <v>88</v>
      </c>
      <c r="AN1371">
        <v>7</v>
      </c>
      <c r="AP1371">
        <v>33</v>
      </c>
      <c r="AR1371">
        <v>88</v>
      </c>
    </row>
    <row r="1372" spans="1:44" x14ac:dyDescent="0.25">
      <c r="A1372" t="s">
        <v>8219</v>
      </c>
      <c r="B1372">
        <v>88</v>
      </c>
      <c r="D1372" t="s">
        <v>8221</v>
      </c>
      <c r="E1372">
        <v>33</v>
      </c>
      <c r="AL1372">
        <v>88</v>
      </c>
      <c r="AN1372">
        <v>7</v>
      </c>
      <c r="AP1372">
        <v>33</v>
      </c>
      <c r="AR1372">
        <v>88</v>
      </c>
    </row>
    <row r="1373" spans="1:44" x14ac:dyDescent="0.25">
      <c r="A1373" t="s">
        <v>8219</v>
      </c>
      <c r="B1373">
        <v>88</v>
      </c>
      <c r="D1373" t="s">
        <v>8221</v>
      </c>
      <c r="E1373">
        <v>34</v>
      </c>
      <c r="AL1373">
        <v>88</v>
      </c>
      <c r="AN1373">
        <v>7</v>
      </c>
      <c r="AP1373">
        <v>34</v>
      </c>
      <c r="AR1373">
        <v>88</v>
      </c>
    </row>
    <row r="1374" spans="1:44" x14ac:dyDescent="0.25">
      <c r="A1374" t="s">
        <v>8219</v>
      </c>
      <c r="B1374">
        <v>88</v>
      </c>
      <c r="D1374" t="s">
        <v>8221</v>
      </c>
      <c r="E1374">
        <v>34</v>
      </c>
      <c r="AL1374">
        <v>88</v>
      </c>
      <c r="AN1374">
        <v>7</v>
      </c>
      <c r="AP1374">
        <v>34</v>
      </c>
      <c r="AR1374">
        <v>88</v>
      </c>
    </row>
    <row r="1375" spans="1:44" x14ac:dyDescent="0.25">
      <c r="A1375" t="s">
        <v>8219</v>
      </c>
      <c r="B1375">
        <v>89</v>
      </c>
      <c r="D1375" t="s">
        <v>8221</v>
      </c>
      <c r="E1375">
        <v>34</v>
      </c>
      <c r="AL1375">
        <v>89</v>
      </c>
      <c r="AN1375">
        <v>8</v>
      </c>
      <c r="AP1375">
        <v>34</v>
      </c>
      <c r="AR1375">
        <v>89</v>
      </c>
    </row>
    <row r="1376" spans="1:44" x14ac:dyDescent="0.25">
      <c r="A1376" t="s">
        <v>8219</v>
      </c>
      <c r="B1376">
        <v>89</v>
      </c>
      <c r="D1376" t="s">
        <v>8221</v>
      </c>
      <c r="E1376">
        <v>34</v>
      </c>
      <c r="AL1376">
        <v>89</v>
      </c>
      <c r="AN1376">
        <v>8</v>
      </c>
      <c r="AP1376">
        <v>34</v>
      </c>
      <c r="AR1376">
        <v>89</v>
      </c>
    </row>
    <row r="1377" spans="1:44" x14ac:dyDescent="0.25">
      <c r="A1377" t="s">
        <v>8219</v>
      </c>
      <c r="B1377">
        <v>89</v>
      </c>
      <c r="D1377" t="s">
        <v>8221</v>
      </c>
      <c r="E1377">
        <v>34</v>
      </c>
      <c r="AL1377">
        <v>89</v>
      </c>
      <c r="AN1377">
        <v>8</v>
      </c>
      <c r="AP1377">
        <v>34</v>
      </c>
      <c r="AR1377">
        <v>89</v>
      </c>
    </row>
    <row r="1378" spans="1:44" x14ac:dyDescent="0.25">
      <c r="A1378" t="s">
        <v>8219</v>
      </c>
      <c r="B1378">
        <v>89</v>
      </c>
      <c r="D1378" t="s">
        <v>8221</v>
      </c>
      <c r="E1378">
        <v>35</v>
      </c>
      <c r="AL1378">
        <v>89</v>
      </c>
      <c r="AN1378">
        <v>8</v>
      </c>
      <c r="AP1378">
        <v>35</v>
      </c>
      <c r="AR1378">
        <v>89</v>
      </c>
    </row>
    <row r="1379" spans="1:44" x14ac:dyDescent="0.25">
      <c r="A1379" t="s">
        <v>8219</v>
      </c>
      <c r="B1379">
        <v>89</v>
      </c>
      <c r="D1379" t="s">
        <v>8221</v>
      </c>
      <c r="E1379">
        <v>36</v>
      </c>
      <c r="AL1379">
        <v>89</v>
      </c>
      <c r="AN1379">
        <v>8</v>
      </c>
      <c r="AP1379">
        <v>36</v>
      </c>
      <c r="AR1379">
        <v>89</v>
      </c>
    </row>
    <row r="1380" spans="1:44" x14ac:dyDescent="0.25">
      <c r="A1380" t="s">
        <v>8219</v>
      </c>
      <c r="B1380">
        <v>89</v>
      </c>
      <c r="D1380" t="s">
        <v>8221</v>
      </c>
      <c r="E1380">
        <v>36</v>
      </c>
      <c r="AL1380">
        <v>89</v>
      </c>
      <c r="AN1380">
        <v>8</v>
      </c>
      <c r="AP1380">
        <v>36</v>
      </c>
      <c r="AR1380">
        <v>89</v>
      </c>
    </row>
    <row r="1381" spans="1:44" x14ac:dyDescent="0.25">
      <c r="A1381" t="s">
        <v>8219</v>
      </c>
      <c r="B1381">
        <v>89</v>
      </c>
      <c r="D1381" t="s">
        <v>8221</v>
      </c>
      <c r="E1381">
        <v>36</v>
      </c>
      <c r="AL1381">
        <v>89</v>
      </c>
      <c r="AN1381">
        <v>8</v>
      </c>
      <c r="AP1381">
        <v>36</v>
      </c>
      <c r="AR1381">
        <v>89</v>
      </c>
    </row>
    <row r="1382" spans="1:44" x14ac:dyDescent="0.25">
      <c r="A1382" t="s">
        <v>8219</v>
      </c>
      <c r="B1382">
        <v>89</v>
      </c>
      <c r="D1382" t="s">
        <v>8221</v>
      </c>
      <c r="E1382">
        <v>36</v>
      </c>
      <c r="AL1382">
        <v>89</v>
      </c>
      <c r="AN1382">
        <v>8</v>
      </c>
      <c r="AP1382">
        <v>36</v>
      </c>
      <c r="AR1382">
        <v>89</v>
      </c>
    </row>
    <row r="1383" spans="1:44" x14ac:dyDescent="0.25">
      <c r="A1383" t="s">
        <v>8219</v>
      </c>
      <c r="B1383">
        <v>89</v>
      </c>
      <c r="D1383" t="s">
        <v>8221</v>
      </c>
      <c r="E1383">
        <v>36</v>
      </c>
      <c r="AL1383">
        <v>89</v>
      </c>
      <c r="AN1383">
        <v>9</v>
      </c>
      <c r="AP1383">
        <v>36</v>
      </c>
      <c r="AR1383">
        <v>89</v>
      </c>
    </row>
    <row r="1384" spans="1:44" x14ac:dyDescent="0.25">
      <c r="A1384" t="s">
        <v>8219</v>
      </c>
      <c r="B1384">
        <v>89</v>
      </c>
      <c r="D1384" t="s">
        <v>8221</v>
      </c>
      <c r="E1384">
        <v>37</v>
      </c>
      <c r="AL1384">
        <v>89</v>
      </c>
      <c r="AN1384">
        <v>9</v>
      </c>
      <c r="AP1384">
        <v>37</v>
      </c>
      <c r="AR1384">
        <v>89</v>
      </c>
    </row>
    <row r="1385" spans="1:44" x14ac:dyDescent="0.25">
      <c r="A1385" t="s">
        <v>8219</v>
      </c>
      <c r="B1385">
        <v>89</v>
      </c>
      <c r="D1385" t="s">
        <v>8221</v>
      </c>
      <c r="E1385">
        <v>37</v>
      </c>
      <c r="AL1385">
        <v>89</v>
      </c>
      <c r="AN1385">
        <v>9</v>
      </c>
      <c r="AP1385">
        <v>37</v>
      </c>
      <c r="AR1385">
        <v>89</v>
      </c>
    </row>
    <row r="1386" spans="1:44" x14ac:dyDescent="0.25">
      <c r="A1386" t="s">
        <v>8219</v>
      </c>
      <c r="B1386">
        <v>90</v>
      </c>
      <c r="D1386" t="s">
        <v>8221</v>
      </c>
      <c r="E1386">
        <v>37</v>
      </c>
      <c r="AL1386">
        <v>90</v>
      </c>
      <c r="AN1386">
        <v>9</v>
      </c>
      <c r="AP1386">
        <v>37</v>
      </c>
      <c r="AR1386">
        <v>90</v>
      </c>
    </row>
    <row r="1387" spans="1:44" x14ac:dyDescent="0.25">
      <c r="A1387" t="s">
        <v>8219</v>
      </c>
      <c r="B1387">
        <v>90</v>
      </c>
      <c r="D1387" t="s">
        <v>8221</v>
      </c>
      <c r="E1387">
        <v>37</v>
      </c>
      <c r="AL1387">
        <v>90</v>
      </c>
      <c r="AN1387">
        <v>9</v>
      </c>
      <c r="AP1387">
        <v>37</v>
      </c>
      <c r="AR1387">
        <v>90</v>
      </c>
    </row>
    <row r="1388" spans="1:44" x14ac:dyDescent="0.25">
      <c r="A1388" t="s">
        <v>8219</v>
      </c>
      <c r="B1388">
        <v>90</v>
      </c>
      <c r="D1388" t="s">
        <v>8221</v>
      </c>
      <c r="E1388">
        <v>37</v>
      </c>
      <c r="AL1388">
        <v>90</v>
      </c>
      <c r="AN1388">
        <v>10</v>
      </c>
      <c r="AP1388">
        <v>37</v>
      </c>
      <c r="AR1388">
        <v>90</v>
      </c>
    </row>
    <row r="1389" spans="1:44" x14ac:dyDescent="0.25">
      <c r="A1389" t="s">
        <v>8219</v>
      </c>
      <c r="B1389">
        <v>90</v>
      </c>
      <c r="D1389" t="s">
        <v>8221</v>
      </c>
      <c r="E1389">
        <v>37</v>
      </c>
      <c r="AL1389">
        <v>90</v>
      </c>
      <c r="AN1389">
        <v>10</v>
      </c>
      <c r="AP1389">
        <v>37</v>
      </c>
      <c r="AR1389">
        <v>90</v>
      </c>
    </row>
    <row r="1390" spans="1:44" x14ac:dyDescent="0.25">
      <c r="A1390" t="s">
        <v>8219</v>
      </c>
      <c r="B1390">
        <v>90</v>
      </c>
      <c r="D1390" t="s">
        <v>8221</v>
      </c>
      <c r="E1390">
        <v>37</v>
      </c>
      <c r="AL1390">
        <v>90</v>
      </c>
      <c r="AN1390">
        <v>10</v>
      </c>
      <c r="AP1390">
        <v>37</v>
      </c>
      <c r="AR1390">
        <v>90</v>
      </c>
    </row>
    <row r="1391" spans="1:44" x14ac:dyDescent="0.25">
      <c r="A1391" t="s">
        <v>8219</v>
      </c>
      <c r="B1391">
        <v>90</v>
      </c>
      <c r="D1391" t="s">
        <v>8221</v>
      </c>
      <c r="E1391">
        <v>37</v>
      </c>
      <c r="AL1391">
        <v>90</v>
      </c>
      <c r="AN1391">
        <v>10</v>
      </c>
      <c r="AP1391">
        <v>37</v>
      </c>
      <c r="AR1391">
        <v>90</v>
      </c>
    </row>
    <row r="1392" spans="1:44" x14ac:dyDescent="0.25">
      <c r="A1392" t="s">
        <v>8219</v>
      </c>
      <c r="B1392">
        <v>90</v>
      </c>
      <c r="D1392" t="s">
        <v>8221</v>
      </c>
      <c r="E1392">
        <v>38</v>
      </c>
      <c r="AL1392">
        <v>90</v>
      </c>
      <c r="AN1392">
        <v>11</v>
      </c>
      <c r="AP1392">
        <v>38</v>
      </c>
      <c r="AR1392">
        <v>90</v>
      </c>
    </row>
    <row r="1393" spans="1:44" x14ac:dyDescent="0.25">
      <c r="A1393" t="s">
        <v>8219</v>
      </c>
      <c r="B1393">
        <v>90</v>
      </c>
      <c r="D1393" t="s">
        <v>8221</v>
      </c>
      <c r="E1393">
        <v>38</v>
      </c>
      <c r="AL1393">
        <v>90</v>
      </c>
      <c r="AN1393">
        <v>11</v>
      </c>
      <c r="AP1393">
        <v>38</v>
      </c>
      <c r="AR1393">
        <v>90</v>
      </c>
    </row>
    <row r="1394" spans="1:44" x14ac:dyDescent="0.25">
      <c r="A1394" t="s">
        <v>8219</v>
      </c>
      <c r="B1394">
        <v>90</v>
      </c>
      <c r="D1394" t="s">
        <v>8221</v>
      </c>
      <c r="E1394">
        <v>38</v>
      </c>
      <c r="AL1394">
        <v>90</v>
      </c>
      <c r="AN1394">
        <v>11</v>
      </c>
      <c r="AP1394">
        <v>38</v>
      </c>
      <c r="AR1394">
        <v>90</v>
      </c>
    </row>
    <row r="1395" spans="1:44" x14ac:dyDescent="0.25">
      <c r="A1395" t="s">
        <v>8219</v>
      </c>
      <c r="B1395">
        <v>91</v>
      </c>
      <c r="D1395" t="s">
        <v>8221</v>
      </c>
      <c r="E1395">
        <v>38</v>
      </c>
      <c r="AL1395">
        <v>91</v>
      </c>
      <c r="AN1395">
        <v>11</v>
      </c>
      <c r="AP1395">
        <v>38</v>
      </c>
      <c r="AR1395">
        <v>91</v>
      </c>
    </row>
    <row r="1396" spans="1:44" x14ac:dyDescent="0.25">
      <c r="A1396" t="s">
        <v>8219</v>
      </c>
      <c r="B1396">
        <v>91</v>
      </c>
      <c r="D1396" t="s">
        <v>8221</v>
      </c>
      <c r="E1396">
        <v>38</v>
      </c>
      <c r="AL1396">
        <v>91</v>
      </c>
      <c r="AN1396">
        <v>12</v>
      </c>
      <c r="AP1396">
        <v>38</v>
      </c>
      <c r="AR1396">
        <v>91</v>
      </c>
    </row>
    <row r="1397" spans="1:44" x14ac:dyDescent="0.25">
      <c r="A1397" t="s">
        <v>8219</v>
      </c>
      <c r="B1397">
        <v>91</v>
      </c>
      <c r="D1397" t="s">
        <v>8221</v>
      </c>
      <c r="E1397">
        <v>39</v>
      </c>
      <c r="AL1397">
        <v>91</v>
      </c>
      <c r="AN1397">
        <v>13</v>
      </c>
      <c r="AP1397">
        <v>39</v>
      </c>
      <c r="AR1397">
        <v>91</v>
      </c>
    </row>
    <row r="1398" spans="1:44" x14ac:dyDescent="0.25">
      <c r="A1398" t="s">
        <v>8219</v>
      </c>
      <c r="B1398">
        <v>91</v>
      </c>
      <c r="D1398" t="s">
        <v>8221</v>
      </c>
      <c r="E1398">
        <v>39</v>
      </c>
      <c r="AL1398">
        <v>91</v>
      </c>
      <c r="AN1398">
        <v>13</v>
      </c>
      <c r="AP1398">
        <v>39</v>
      </c>
      <c r="AR1398">
        <v>91</v>
      </c>
    </row>
    <row r="1399" spans="1:44" x14ac:dyDescent="0.25">
      <c r="A1399" t="s">
        <v>8219</v>
      </c>
      <c r="B1399">
        <v>91</v>
      </c>
      <c r="D1399" t="s">
        <v>8221</v>
      </c>
      <c r="E1399">
        <v>39</v>
      </c>
      <c r="AL1399">
        <v>91</v>
      </c>
      <c r="AN1399">
        <v>13</v>
      </c>
      <c r="AP1399">
        <v>39</v>
      </c>
      <c r="AR1399">
        <v>91</v>
      </c>
    </row>
    <row r="1400" spans="1:44" x14ac:dyDescent="0.25">
      <c r="A1400" t="s">
        <v>8219</v>
      </c>
      <c r="B1400">
        <v>92</v>
      </c>
      <c r="D1400" t="s">
        <v>8221</v>
      </c>
      <c r="E1400">
        <v>39</v>
      </c>
      <c r="AL1400">
        <v>92</v>
      </c>
      <c r="AN1400">
        <v>14</v>
      </c>
      <c r="AP1400">
        <v>39</v>
      </c>
      <c r="AR1400">
        <v>92</v>
      </c>
    </row>
    <row r="1401" spans="1:44" x14ac:dyDescent="0.25">
      <c r="A1401" t="s">
        <v>8219</v>
      </c>
      <c r="B1401">
        <v>92</v>
      </c>
      <c r="D1401" t="s">
        <v>8221</v>
      </c>
      <c r="E1401">
        <v>39</v>
      </c>
      <c r="AL1401">
        <v>92</v>
      </c>
      <c r="AN1401">
        <v>14</v>
      </c>
      <c r="AP1401">
        <v>39</v>
      </c>
      <c r="AR1401">
        <v>92</v>
      </c>
    </row>
    <row r="1402" spans="1:44" x14ac:dyDescent="0.25">
      <c r="A1402" t="s">
        <v>8219</v>
      </c>
      <c r="B1402">
        <v>92</v>
      </c>
      <c r="D1402" t="s">
        <v>8221</v>
      </c>
      <c r="E1402">
        <v>39</v>
      </c>
      <c r="AL1402">
        <v>92</v>
      </c>
      <c r="AN1402">
        <v>15</v>
      </c>
      <c r="AP1402">
        <v>39</v>
      </c>
      <c r="AR1402">
        <v>92</v>
      </c>
    </row>
    <row r="1403" spans="1:44" x14ac:dyDescent="0.25">
      <c r="A1403" t="s">
        <v>8219</v>
      </c>
      <c r="B1403">
        <v>93</v>
      </c>
      <c r="D1403" t="s">
        <v>8221</v>
      </c>
      <c r="E1403">
        <v>40</v>
      </c>
      <c r="AL1403">
        <v>93</v>
      </c>
      <c r="AN1403">
        <v>15</v>
      </c>
      <c r="AP1403">
        <v>40</v>
      </c>
      <c r="AR1403">
        <v>93</v>
      </c>
    </row>
    <row r="1404" spans="1:44" x14ac:dyDescent="0.25">
      <c r="A1404" t="s">
        <v>8219</v>
      </c>
      <c r="B1404">
        <v>93</v>
      </c>
      <c r="D1404" t="s">
        <v>8221</v>
      </c>
      <c r="E1404">
        <v>40</v>
      </c>
      <c r="AL1404">
        <v>93</v>
      </c>
      <c r="AN1404">
        <v>15</v>
      </c>
      <c r="AP1404">
        <v>40</v>
      </c>
      <c r="AR1404">
        <v>93</v>
      </c>
    </row>
    <row r="1405" spans="1:44" x14ac:dyDescent="0.25">
      <c r="A1405" t="s">
        <v>8219</v>
      </c>
      <c r="B1405">
        <v>93</v>
      </c>
      <c r="D1405" t="s">
        <v>8221</v>
      </c>
      <c r="E1405">
        <v>40</v>
      </c>
      <c r="AL1405">
        <v>93</v>
      </c>
      <c r="AN1405">
        <v>15</v>
      </c>
      <c r="AP1405">
        <v>40</v>
      </c>
      <c r="AR1405">
        <v>93</v>
      </c>
    </row>
    <row r="1406" spans="1:44" x14ac:dyDescent="0.25">
      <c r="A1406" t="s">
        <v>8219</v>
      </c>
      <c r="B1406">
        <v>93</v>
      </c>
      <c r="D1406" t="s">
        <v>8221</v>
      </c>
      <c r="E1406">
        <v>41</v>
      </c>
      <c r="AL1406">
        <v>93</v>
      </c>
      <c r="AN1406">
        <v>15</v>
      </c>
      <c r="AP1406">
        <v>41</v>
      </c>
      <c r="AR1406">
        <v>93</v>
      </c>
    </row>
    <row r="1407" spans="1:44" x14ac:dyDescent="0.25">
      <c r="A1407" t="s">
        <v>8219</v>
      </c>
      <c r="B1407">
        <v>93</v>
      </c>
      <c r="D1407" t="s">
        <v>8221</v>
      </c>
      <c r="E1407">
        <v>41</v>
      </c>
      <c r="AL1407">
        <v>93</v>
      </c>
      <c r="AN1407">
        <v>16</v>
      </c>
      <c r="AP1407">
        <v>41</v>
      </c>
      <c r="AR1407">
        <v>93</v>
      </c>
    </row>
    <row r="1408" spans="1:44" x14ac:dyDescent="0.25">
      <c r="A1408" t="s">
        <v>8219</v>
      </c>
      <c r="B1408">
        <v>93</v>
      </c>
      <c r="D1408" t="s">
        <v>8221</v>
      </c>
      <c r="E1408">
        <v>41</v>
      </c>
      <c r="AL1408">
        <v>93</v>
      </c>
      <c r="AN1408">
        <v>16</v>
      </c>
      <c r="AP1408">
        <v>41</v>
      </c>
      <c r="AR1408">
        <v>93</v>
      </c>
    </row>
    <row r="1409" spans="1:44" x14ac:dyDescent="0.25">
      <c r="A1409" t="s">
        <v>8219</v>
      </c>
      <c r="B1409">
        <v>94</v>
      </c>
      <c r="D1409" t="s">
        <v>8221</v>
      </c>
      <c r="E1409">
        <v>42</v>
      </c>
      <c r="AL1409">
        <v>94</v>
      </c>
      <c r="AN1409">
        <v>17</v>
      </c>
      <c r="AP1409">
        <v>42</v>
      </c>
      <c r="AR1409">
        <v>94</v>
      </c>
    </row>
    <row r="1410" spans="1:44" x14ac:dyDescent="0.25">
      <c r="A1410" t="s">
        <v>8219</v>
      </c>
      <c r="B1410">
        <v>94</v>
      </c>
      <c r="D1410" t="s">
        <v>8221</v>
      </c>
      <c r="E1410">
        <v>42</v>
      </c>
      <c r="AL1410">
        <v>94</v>
      </c>
      <c r="AN1410">
        <v>17</v>
      </c>
      <c r="AP1410">
        <v>42</v>
      </c>
      <c r="AR1410">
        <v>94</v>
      </c>
    </row>
    <row r="1411" spans="1:44" x14ac:dyDescent="0.25">
      <c r="A1411" t="s">
        <v>8219</v>
      </c>
      <c r="B1411">
        <v>94</v>
      </c>
      <c r="D1411" t="s">
        <v>8221</v>
      </c>
      <c r="E1411">
        <v>43</v>
      </c>
      <c r="AL1411">
        <v>94</v>
      </c>
      <c r="AN1411">
        <v>17</v>
      </c>
      <c r="AP1411">
        <v>43</v>
      </c>
      <c r="AR1411">
        <v>94</v>
      </c>
    </row>
    <row r="1412" spans="1:44" x14ac:dyDescent="0.25">
      <c r="A1412" t="s">
        <v>8219</v>
      </c>
      <c r="B1412">
        <v>94</v>
      </c>
      <c r="D1412" t="s">
        <v>8221</v>
      </c>
      <c r="E1412">
        <v>44</v>
      </c>
      <c r="AL1412">
        <v>94</v>
      </c>
      <c r="AN1412">
        <v>18</v>
      </c>
      <c r="AP1412">
        <v>44</v>
      </c>
      <c r="AR1412">
        <v>94</v>
      </c>
    </row>
    <row r="1413" spans="1:44" x14ac:dyDescent="0.25">
      <c r="A1413" t="s">
        <v>8219</v>
      </c>
      <c r="B1413">
        <v>94</v>
      </c>
      <c r="D1413" t="s">
        <v>8221</v>
      </c>
      <c r="E1413">
        <v>45</v>
      </c>
      <c r="AL1413">
        <v>94</v>
      </c>
      <c r="AN1413">
        <v>19</v>
      </c>
      <c r="AP1413">
        <v>45</v>
      </c>
      <c r="AR1413">
        <v>94</v>
      </c>
    </row>
    <row r="1414" spans="1:44" x14ac:dyDescent="0.25">
      <c r="A1414" t="s">
        <v>8219</v>
      </c>
      <c r="B1414">
        <v>94</v>
      </c>
      <c r="D1414" t="s">
        <v>8221</v>
      </c>
      <c r="E1414">
        <v>45</v>
      </c>
      <c r="AL1414">
        <v>94</v>
      </c>
      <c r="AN1414">
        <v>20</v>
      </c>
      <c r="AP1414">
        <v>45</v>
      </c>
      <c r="AR1414">
        <v>94</v>
      </c>
    </row>
    <row r="1415" spans="1:44" x14ac:dyDescent="0.25">
      <c r="A1415" t="s">
        <v>8219</v>
      </c>
      <c r="B1415">
        <v>94</v>
      </c>
      <c r="D1415" t="s">
        <v>8221</v>
      </c>
      <c r="E1415">
        <v>45</v>
      </c>
      <c r="AL1415">
        <v>94</v>
      </c>
      <c r="AN1415">
        <v>22</v>
      </c>
      <c r="AP1415">
        <v>45</v>
      </c>
      <c r="AR1415">
        <v>94</v>
      </c>
    </row>
    <row r="1416" spans="1:44" x14ac:dyDescent="0.25">
      <c r="A1416" t="s">
        <v>8219</v>
      </c>
      <c r="B1416">
        <v>94</v>
      </c>
      <c r="D1416" t="s">
        <v>8221</v>
      </c>
      <c r="E1416">
        <v>46</v>
      </c>
      <c r="AL1416">
        <v>94</v>
      </c>
      <c r="AN1416">
        <v>22</v>
      </c>
      <c r="AP1416">
        <v>46</v>
      </c>
      <c r="AR1416">
        <v>94</v>
      </c>
    </row>
    <row r="1417" spans="1:44" x14ac:dyDescent="0.25">
      <c r="A1417" t="s">
        <v>8219</v>
      </c>
      <c r="B1417">
        <v>95</v>
      </c>
      <c r="D1417" t="s">
        <v>8221</v>
      </c>
      <c r="E1417">
        <v>47</v>
      </c>
      <c r="AL1417">
        <v>95</v>
      </c>
      <c r="AN1417">
        <v>23</v>
      </c>
      <c r="AP1417">
        <v>47</v>
      </c>
      <c r="AR1417">
        <v>95</v>
      </c>
    </row>
    <row r="1418" spans="1:44" x14ac:dyDescent="0.25">
      <c r="A1418" t="s">
        <v>8219</v>
      </c>
      <c r="B1418">
        <v>95</v>
      </c>
      <c r="D1418" t="s">
        <v>8221</v>
      </c>
      <c r="E1418">
        <v>47</v>
      </c>
      <c r="AL1418">
        <v>95</v>
      </c>
      <c r="AN1418">
        <v>24</v>
      </c>
      <c r="AP1418">
        <v>47</v>
      </c>
      <c r="AR1418">
        <v>95</v>
      </c>
    </row>
    <row r="1419" spans="1:44" x14ac:dyDescent="0.25">
      <c r="A1419" t="s">
        <v>8219</v>
      </c>
      <c r="B1419">
        <v>95</v>
      </c>
      <c r="D1419" t="s">
        <v>8221</v>
      </c>
      <c r="E1419">
        <v>48</v>
      </c>
      <c r="AL1419">
        <v>95</v>
      </c>
      <c r="AN1419">
        <v>24</v>
      </c>
      <c r="AP1419">
        <v>48</v>
      </c>
      <c r="AR1419">
        <v>95</v>
      </c>
    </row>
    <row r="1420" spans="1:44" x14ac:dyDescent="0.25">
      <c r="A1420" t="s">
        <v>8219</v>
      </c>
      <c r="B1420">
        <v>95</v>
      </c>
      <c r="D1420" t="s">
        <v>8221</v>
      </c>
      <c r="E1420">
        <v>48</v>
      </c>
      <c r="AL1420">
        <v>95</v>
      </c>
      <c r="AN1420">
        <v>25</v>
      </c>
      <c r="AP1420">
        <v>48</v>
      </c>
      <c r="AR1420">
        <v>95</v>
      </c>
    </row>
    <row r="1421" spans="1:44" x14ac:dyDescent="0.25">
      <c r="A1421" t="s">
        <v>8219</v>
      </c>
      <c r="B1421">
        <v>95</v>
      </c>
      <c r="D1421" t="s">
        <v>8221</v>
      </c>
      <c r="E1421">
        <v>49</v>
      </c>
      <c r="AL1421">
        <v>95</v>
      </c>
      <c r="AN1421">
        <v>27</v>
      </c>
      <c r="AP1421">
        <v>49</v>
      </c>
      <c r="AR1421">
        <v>95</v>
      </c>
    </row>
    <row r="1422" spans="1:44" x14ac:dyDescent="0.25">
      <c r="A1422" t="s">
        <v>8219</v>
      </c>
      <c r="B1422">
        <v>95</v>
      </c>
      <c r="D1422" t="s">
        <v>8221</v>
      </c>
      <c r="E1422">
        <v>49</v>
      </c>
      <c r="AL1422">
        <v>95</v>
      </c>
      <c r="AN1422">
        <v>28</v>
      </c>
      <c r="AP1422">
        <v>49</v>
      </c>
      <c r="AR1422">
        <v>95</v>
      </c>
    </row>
    <row r="1423" spans="1:44" x14ac:dyDescent="0.25">
      <c r="A1423" t="s">
        <v>8219</v>
      </c>
      <c r="B1423">
        <v>95</v>
      </c>
      <c r="D1423" t="s">
        <v>8221</v>
      </c>
      <c r="E1423">
        <v>49</v>
      </c>
      <c r="AL1423">
        <v>95</v>
      </c>
      <c r="AN1423">
        <v>34</v>
      </c>
      <c r="AP1423">
        <v>49</v>
      </c>
      <c r="AR1423">
        <v>95</v>
      </c>
    </row>
    <row r="1424" spans="1:44" x14ac:dyDescent="0.25">
      <c r="A1424" t="s">
        <v>8219</v>
      </c>
      <c r="B1424">
        <v>96</v>
      </c>
      <c r="D1424" t="s">
        <v>8221</v>
      </c>
      <c r="E1424">
        <v>50</v>
      </c>
      <c r="AL1424">
        <v>96</v>
      </c>
      <c r="AN1424">
        <v>34</v>
      </c>
      <c r="AP1424">
        <v>50</v>
      </c>
      <c r="AR1424">
        <v>96</v>
      </c>
    </row>
    <row r="1425" spans="1:44" x14ac:dyDescent="0.25">
      <c r="A1425" t="s">
        <v>8219</v>
      </c>
      <c r="B1425">
        <v>96</v>
      </c>
      <c r="D1425" t="s">
        <v>8221</v>
      </c>
      <c r="E1425">
        <v>50</v>
      </c>
      <c r="AL1425">
        <v>96</v>
      </c>
      <c r="AN1425">
        <v>35</v>
      </c>
      <c r="AP1425">
        <v>50</v>
      </c>
      <c r="AR1425">
        <v>96</v>
      </c>
    </row>
    <row r="1426" spans="1:44" x14ac:dyDescent="0.25">
      <c r="A1426" t="s">
        <v>8219</v>
      </c>
      <c r="B1426">
        <v>96</v>
      </c>
      <c r="D1426" t="s">
        <v>8221</v>
      </c>
      <c r="E1426">
        <v>52</v>
      </c>
      <c r="AL1426">
        <v>96</v>
      </c>
      <c r="AN1426">
        <v>35</v>
      </c>
      <c r="AP1426">
        <v>52</v>
      </c>
      <c r="AR1426">
        <v>96</v>
      </c>
    </row>
    <row r="1427" spans="1:44" x14ac:dyDescent="0.25">
      <c r="A1427" t="s">
        <v>8219</v>
      </c>
      <c r="B1427">
        <v>96</v>
      </c>
      <c r="D1427" t="s">
        <v>8221</v>
      </c>
      <c r="E1427">
        <v>52</v>
      </c>
      <c r="AL1427">
        <v>96</v>
      </c>
      <c r="AN1427">
        <v>37</v>
      </c>
      <c r="AP1427">
        <v>52</v>
      </c>
      <c r="AR1427">
        <v>96</v>
      </c>
    </row>
    <row r="1428" spans="1:44" x14ac:dyDescent="0.25">
      <c r="A1428" t="s">
        <v>8219</v>
      </c>
      <c r="B1428">
        <v>96</v>
      </c>
      <c r="D1428" t="s">
        <v>8221</v>
      </c>
      <c r="E1428">
        <v>52</v>
      </c>
      <c r="AL1428">
        <v>96</v>
      </c>
      <c r="AN1428">
        <v>37</v>
      </c>
      <c r="AP1428">
        <v>52</v>
      </c>
      <c r="AR1428">
        <v>96</v>
      </c>
    </row>
    <row r="1429" spans="1:44" x14ac:dyDescent="0.25">
      <c r="A1429" t="s">
        <v>8219</v>
      </c>
      <c r="B1429">
        <v>96</v>
      </c>
      <c r="D1429" t="s">
        <v>8221</v>
      </c>
      <c r="E1429">
        <v>53</v>
      </c>
      <c r="AL1429">
        <v>96</v>
      </c>
      <c r="AN1429">
        <v>38</v>
      </c>
      <c r="AP1429">
        <v>53</v>
      </c>
      <c r="AR1429">
        <v>96</v>
      </c>
    </row>
    <row r="1430" spans="1:44" x14ac:dyDescent="0.25">
      <c r="A1430" t="s">
        <v>8219</v>
      </c>
      <c r="B1430">
        <v>96</v>
      </c>
      <c r="D1430" t="s">
        <v>8221</v>
      </c>
      <c r="E1430">
        <v>53</v>
      </c>
      <c r="AL1430">
        <v>96</v>
      </c>
      <c r="AN1430">
        <v>38</v>
      </c>
      <c r="AP1430">
        <v>53</v>
      </c>
      <c r="AR1430">
        <v>96</v>
      </c>
    </row>
    <row r="1431" spans="1:44" x14ac:dyDescent="0.25">
      <c r="A1431" t="s">
        <v>8219</v>
      </c>
      <c r="B1431">
        <v>96</v>
      </c>
      <c r="D1431" t="s">
        <v>8221</v>
      </c>
      <c r="E1431">
        <v>55</v>
      </c>
      <c r="AL1431">
        <v>96</v>
      </c>
      <c r="AN1431">
        <v>38</v>
      </c>
      <c r="AP1431">
        <v>55</v>
      </c>
      <c r="AR1431">
        <v>96</v>
      </c>
    </row>
    <row r="1432" spans="1:44" x14ac:dyDescent="0.25">
      <c r="A1432" t="s">
        <v>8219</v>
      </c>
      <c r="B1432">
        <v>96</v>
      </c>
      <c r="D1432" t="s">
        <v>8221</v>
      </c>
      <c r="E1432">
        <v>55</v>
      </c>
      <c r="AL1432">
        <v>96</v>
      </c>
      <c r="AN1432">
        <v>39</v>
      </c>
      <c r="AP1432">
        <v>55</v>
      </c>
      <c r="AR1432">
        <v>96</v>
      </c>
    </row>
    <row r="1433" spans="1:44" x14ac:dyDescent="0.25">
      <c r="A1433" t="s">
        <v>8219</v>
      </c>
      <c r="B1433">
        <v>96</v>
      </c>
      <c r="D1433" t="s">
        <v>8221</v>
      </c>
      <c r="E1433">
        <v>56</v>
      </c>
      <c r="AL1433">
        <v>96</v>
      </c>
      <c r="AN1433">
        <v>40</v>
      </c>
      <c r="AP1433">
        <v>56</v>
      </c>
      <c r="AR1433">
        <v>96</v>
      </c>
    </row>
    <row r="1434" spans="1:44" x14ac:dyDescent="0.25">
      <c r="A1434" t="s">
        <v>8219</v>
      </c>
      <c r="B1434">
        <v>97</v>
      </c>
      <c r="D1434" t="s">
        <v>8221</v>
      </c>
      <c r="E1434">
        <v>57</v>
      </c>
      <c r="AL1434">
        <v>97</v>
      </c>
      <c r="AN1434">
        <v>41</v>
      </c>
      <c r="AP1434">
        <v>57</v>
      </c>
      <c r="AR1434">
        <v>97</v>
      </c>
    </row>
    <row r="1435" spans="1:44" x14ac:dyDescent="0.25">
      <c r="A1435" t="s">
        <v>8219</v>
      </c>
      <c r="B1435">
        <v>97</v>
      </c>
      <c r="D1435" t="s">
        <v>8221</v>
      </c>
      <c r="E1435">
        <v>57</v>
      </c>
      <c r="AL1435">
        <v>97</v>
      </c>
      <c r="AN1435">
        <v>43</v>
      </c>
      <c r="AP1435">
        <v>57</v>
      </c>
      <c r="AR1435">
        <v>97</v>
      </c>
    </row>
    <row r="1436" spans="1:44" x14ac:dyDescent="0.25">
      <c r="A1436" t="s">
        <v>8219</v>
      </c>
      <c r="B1436">
        <v>97</v>
      </c>
      <c r="D1436" t="s">
        <v>8221</v>
      </c>
      <c r="E1436">
        <v>59</v>
      </c>
      <c r="AL1436">
        <v>97</v>
      </c>
      <c r="AN1436">
        <v>44</v>
      </c>
      <c r="AP1436">
        <v>59</v>
      </c>
      <c r="AR1436">
        <v>97</v>
      </c>
    </row>
    <row r="1437" spans="1:44" x14ac:dyDescent="0.25">
      <c r="A1437" t="s">
        <v>8219</v>
      </c>
      <c r="B1437">
        <v>97</v>
      </c>
      <c r="D1437" t="s">
        <v>8221</v>
      </c>
      <c r="E1437">
        <v>60</v>
      </c>
      <c r="AL1437">
        <v>97</v>
      </c>
      <c r="AN1437">
        <v>45</v>
      </c>
      <c r="AP1437">
        <v>60</v>
      </c>
      <c r="AR1437">
        <v>97</v>
      </c>
    </row>
    <row r="1438" spans="1:44" x14ac:dyDescent="0.25">
      <c r="A1438" t="s">
        <v>8219</v>
      </c>
      <c r="B1438">
        <v>97</v>
      </c>
      <c r="D1438" t="s">
        <v>8221</v>
      </c>
      <c r="E1438">
        <v>60</v>
      </c>
      <c r="AL1438">
        <v>97</v>
      </c>
      <c r="AN1438">
        <v>46</v>
      </c>
      <c r="AP1438">
        <v>60</v>
      </c>
      <c r="AR1438">
        <v>97</v>
      </c>
    </row>
    <row r="1439" spans="1:44" x14ac:dyDescent="0.25">
      <c r="A1439" t="s">
        <v>8219</v>
      </c>
      <c r="B1439">
        <v>97</v>
      </c>
      <c r="D1439" t="s">
        <v>8221</v>
      </c>
      <c r="E1439">
        <v>66</v>
      </c>
      <c r="AL1439">
        <v>97</v>
      </c>
      <c r="AN1439">
        <v>46</v>
      </c>
      <c r="AP1439">
        <v>66</v>
      </c>
      <c r="AR1439">
        <v>97</v>
      </c>
    </row>
    <row r="1440" spans="1:44" x14ac:dyDescent="0.25">
      <c r="A1440" t="s">
        <v>8219</v>
      </c>
      <c r="B1440">
        <v>97</v>
      </c>
      <c r="D1440" t="s">
        <v>8221</v>
      </c>
      <c r="E1440">
        <v>67</v>
      </c>
      <c r="AL1440">
        <v>97</v>
      </c>
      <c r="AN1440">
        <v>50</v>
      </c>
      <c r="AP1440">
        <v>67</v>
      </c>
      <c r="AR1440">
        <v>97</v>
      </c>
    </row>
    <row r="1441" spans="1:44" x14ac:dyDescent="0.25">
      <c r="A1441" t="s">
        <v>8219</v>
      </c>
      <c r="B1441">
        <v>98</v>
      </c>
      <c r="D1441" t="s">
        <v>8221</v>
      </c>
      <c r="E1441">
        <v>68</v>
      </c>
      <c r="AL1441">
        <v>98</v>
      </c>
      <c r="AN1441">
        <v>52</v>
      </c>
      <c r="AP1441">
        <v>68</v>
      </c>
      <c r="AR1441">
        <v>98</v>
      </c>
    </row>
    <row r="1442" spans="1:44" x14ac:dyDescent="0.25">
      <c r="A1442" t="s">
        <v>8219</v>
      </c>
      <c r="B1442">
        <v>98</v>
      </c>
      <c r="D1442" t="s">
        <v>8221</v>
      </c>
      <c r="E1442">
        <v>70</v>
      </c>
      <c r="AL1442">
        <v>98</v>
      </c>
      <c r="AN1442">
        <v>52</v>
      </c>
      <c r="AP1442">
        <v>70</v>
      </c>
      <c r="AR1442">
        <v>98</v>
      </c>
    </row>
    <row r="1443" spans="1:44" x14ac:dyDescent="0.25">
      <c r="A1443" t="s">
        <v>8219</v>
      </c>
      <c r="B1443">
        <v>98</v>
      </c>
      <c r="D1443" t="s">
        <v>8221</v>
      </c>
      <c r="E1443">
        <v>70</v>
      </c>
      <c r="AL1443">
        <v>98</v>
      </c>
      <c r="AN1443">
        <v>58</v>
      </c>
      <c r="AP1443">
        <v>70</v>
      </c>
      <c r="AR1443">
        <v>98</v>
      </c>
    </row>
    <row r="1444" spans="1:44" x14ac:dyDescent="0.25">
      <c r="A1444" t="s">
        <v>8219</v>
      </c>
      <c r="B1444">
        <v>98</v>
      </c>
      <c r="D1444" t="s">
        <v>8221</v>
      </c>
      <c r="E1444">
        <v>72</v>
      </c>
      <c r="AL1444">
        <v>98</v>
      </c>
      <c r="AN1444">
        <v>58</v>
      </c>
      <c r="AP1444">
        <v>72</v>
      </c>
      <c r="AR1444">
        <v>98</v>
      </c>
    </row>
    <row r="1445" spans="1:44" x14ac:dyDescent="0.25">
      <c r="A1445" t="s">
        <v>8219</v>
      </c>
      <c r="B1445">
        <v>98</v>
      </c>
      <c r="D1445" t="s">
        <v>8221</v>
      </c>
      <c r="E1445">
        <v>72</v>
      </c>
      <c r="AL1445">
        <v>98</v>
      </c>
      <c r="AN1445">
        <v>59</v>
      </c>
      <c r="AP1445">
        <v>72</v>
      </c>
      <c r="AR1445">
        <v>98</v>
      </c>
    </row>
    <row r="1446" spans="1:44" x14ac:dyDescent="0.25">
      <c r="A1446" t="s">
        <v>8219</v>
      </c>
      <c r="B1446">
        <v>98</v>
      </c>
      <c r="D1446" t="s">
        <v>8221</v>
      </c>
      <c r="E1446">
        <v>73</v>
      </c>
      <c r="AL1446">
        <v>98</v>
      </c>
      <c r="AN1446">
        <v>59</v>
      </c>
      <c r="AP1446">
        <v>73</v>
      </c>
      <c r="AR1446">
        <v>98</v>
      </c>
    </row>
    <row r="1447" spans="1:44" x14ac:dyDescent="0.25">
      <c r="A1447" t="s">
        <v>8219</v>
      </c>
      <c r="B1447">
        <v>99</v>
      </c>
      <c r="D1447" t="s">
        <v>8221</v>
      </c>
      <c r="E1447">
        <v>75</v>
      </c>
      <c r="AL1447">
        <v>99</v>
      </c>
      <c r="AN1447">
        <v>67</v>
      </c>
      <c r="AP1447">
        <v>75</v>
      </c>
      <c r="AR1447">
        <v>99</v>
      </c>
    </row>
    <row r="1448" spans="1:44" x14ac:dyDescent="0.25">
      <c r="A1448" t="s">
        <v>8219</v>
      </c>
      <c r="B1448">
        <v>99</v>
      </c>
      <c r="D1448" t="s">
        <v>8221</v>
      </c>
      <c r="E1448">
        <v>76</v>
      </c>
      <c r="AL1448">
        <v>99</v>
      </c>
      <c r="AN1448">
        <v>70</v>
      </c>
      <c r="AP1448">
        <v>76</v>
      </c>
      <c r="AR1448">
        <v>99</v>
      </c>
    </row>
    <row r="1449" spans="1:44" x14ac:dyDescent="0.25">
      <c r="A1449" t="s">
        <v>8219</v>
      </c>
      <c r="B1449">
        <v>99</v>
      </c>
      <c r="D1449" t="s">
        <v>8221</v>
      </c>
      <c r="E1449">
        <v>76</v>
      </c>
      <c r="AL1449">
        <v>99</v>
      </c>
      <c r="AN1449">
        <v>76</v>
      </c>
      <c r="AP1449">
        <v>76</v>
      </c>
      <c r="AR1449">
        <v>99</v>
      </c>
    </row>
    <row r="1450" spans="1:44" x14ac:dyDescent="0.25">
      <c r="A1450" t="s">
        <v>8219</v>
      </c>
      <c r="B1450">
        <v>99</v>
      </c>
      <c r="D1450" t="s">
        <v>8221</v>
      </c>
      <c r="E1450">
        <v>76</v>
      </c>
      <c r="AL1450">
        <v>99</v>
      </c>
      <c r="AN1450">
        <v>81</v>
      </c>
      <c r="AP1450">
        <v>76</v>
      </c>
      <c r="AR1450">
        <v>99</v>
      </c>
    </row>
    <row r="1451" spans="1:44" x14ac:dyDescent="0.25">
      <c r="A1451" t="s">
        <v>8219</v>
      </c>
      <c r="B1451">
        <v>99</v>
      </c>
      <c r="D1451" t="s">
        <v>8221</v>
      </c>
      <c r="E1451">
        <v>79</v>
      </c>
      <c r="AL1451">
        <v>99</v>
      </c>
      <c r="AN1451">
        <v>86</v>
      </c>
      <c r="AP1451">
        <v>79</v>
      </c>
      <c r="AR1451">
        <v>99</v>
      </c>
    </row>
    <row r="1452" spans="1:44" x14ac:dyDescent="0.25">
      <c r="A1452" t="s">
        <v>8219</v>
      </c>
      <c r="B1452">
        <v>99</v>
      </c>
      <c r="D1452" t="s">
        <v>8221</v>
      </c>
      <c r="E1452">
        <v>81</v>
      </c>
      <c r="AL1452">
        <v>99</v>
      </c>
      <c r="AN1452">
        <v>90</v>
      </c>
      <c r="AP1452">
        <v>81</v>
      </c>
      <c r="AR1452">
        <v>99</v>
      </c>
    </row>
    <row r="1453" spans="1:44" x14ac:dyDescent="0.25">
      <c r="A1453" t="s">
        <v>8219</v>
      </c>
      <c r="B1453">
        <v>99</v>
      </c>
      <c r="D1453" t="s">
        <v>8221</v>
      </c>
      <c r="E1453">
        <v>81</v>
      </c>
      <c r="AL1453">
        <v>99</v>
      </c>
      <c r="AN1453">
        <v>90</v>
      </c>
      <c r="AP1453">
        <v>81</v>
      </c>
      <c r="AR1453">
        <v>99</v>
      </c>
    </row>
    <row r="1454" spans="1:44" x14ac:dyDescent="0.25">
      <c r="A1454" t="s">
        <v>8219</v>
      </c>
      <c r="B1454">
        <v>100</v>
      </c>
      <c r="D1454" t="s">
        <v>8221</v>
      </c>
      <c r="E1454">
        <v>83</v>
      </c>
      <c r="AL1454">
        <v>100</v>
      </c>
      <c r="AN1454">
        <v>95</v>
      </c>
      <c r="AP1454">
        <v>83</v>
      </c>
      <c r="AR1454">
        <v>100</v>
      </c>
    </row>
    <row r="1455" spans="1:44" x14ac:dyDescent="0.25">
      <c r="A1455" t="s">
        <v>8219</v>
      </c>
      <c r="B1455">
        <v>100</v>
      </c>
      <c r="D1455" t="s">
        <v>8221</v>
      </c>
      <c r="E1455">
        <v>84</v>
      </c>
      <c r="AL1455">
        <v>100</v>
      </c>
      <c r="AN1455">
        <v>100</v>
      </c>
      <c r="AP1455">
        <v>84</v>
      </c>
      <c r="AR1455">
        <v>100</v>
      </c>
    </row>
    <row r="1456" spans="1:44" x14ac:dyDescent="0.25">
      <c r="A1456" t="s">
        <v>8219</v>
      </c>
      <c r="B1456">
        <v>100</v>
      </c>
      <c r="D1456" t="s">
        <v>8221</v>
      </c>
      <c r="E1456">
        <v>84</v>
      </c>
      <c r="AL1456">
        <v>100</v>
      </c>
      <c r="AN1456">
        <v>101</v>
      </c>
      <c r="AP1456">
        <v>84</v>
      </c>
      <c r="AR1456">
        <v>100</v>
      </c>
    </row>
    <row r="1457" spans="1:44" x14ac:dyDescent="0.25">
      <c r="A1457" t="s">
        <v>8219</v>
      </c>
      <c r="B1457">
        <v>100</v>
      </c>
      <c r="D1457" t="s">
        <v>8221</v>
      </c>
      <c r="E1457">
        <v>84</v>
      </c>
      <c r="AL1457">
        <v>100</v>
      </c>
      <c r="AN1457">
        <v>104</v>
      </c>
      <c r="AP1457">
        <v>84</v>
      </c>
      <c r="AR1457">
        <v>100</v>
      </c>
    </row>
    <row r="1458" spans="1:44" x14ac:dyDescent="0.25">
      <c r="A1458" t="s">
        <v>8219</v>
      </c>
      <c r="B1458">
        <v>100</v>
      </c>
      <c r="D1458" t="s">
        <v>8221</v>
      </c>
      <c r="E1458">
        <v>85</v>
      </c>
      <c r="AL1458">
        <v>100</v>
      </c>
      <c r="AN1458">
        <v>121</v>
      </c>
      <c r="AP1458">
        <v>85</v>
      </c>
      <c r="AR1458">
        <v>100</v>
      </c>
    </row>
    <row r="1459" spans="1:44" x14ac:dyDescent="0.25">
      <c r="A1459" t="s">
        <v>8219</v>
      </c>
      <c r="B1459">
        <v>100</v>
      </c>
      <c r="D1459" t="s">
        <v>8221</v>
      </c>
      <c r="E1459">
        <v>86</v>
      </c>
      <c r="AL1459">
        <v>100</v>
      </c>
      <c r="AN1459">
        <v>122</v>
      </c>
      <c r="AP1459">
        <v>86</v>
      </c>
      <c r="AR1459">
        <v>100</v>
      </c>
    </row>
    <row r="1460" spans="1:44" x14ac:dyDescent="0.25">
      <c r="A1460" t="s">
        <v>8219</v>
      </c>
      <c r="B1460">
        <v>100</v>
      </c>
      <c r="D1460" t="s">
        <v>8221</v>
      </c>
      <c r="E1460">
        <v>89</v>
      </c>
      <c r="AL1460">
        <v>100</v>
      </c>
      <c r="AN1460">
        <v>135</v>
      </c>
      <c r="AP1460">
        <v>89</v>
      </c>
      <c r="AR1460">
        <v>100</v>
      </c>
    </row>
    <row r="1461" spans="1:44" x14ac:dyDescent="0.25">
      <c r="A1461" t="s">
        <v>8219</v>
      </c>
      <c r="B1461">
        <v>100</v>
      </c>
      <c r="D1461" t="s">
        <v>8221</v>
      </c>
      <c r="E1461">
        <v>90</v>
      </c>
      <c r="AL1461">
        <v>100</v>
      </c>
      <c r="AN1461">
        <v>140</v>
      </c>
      <c r="AP1461">
        <v>90</v>
      </c>
      <c r="AR1461">
        <v>100</v>
      </c>
    </row>
    <row r="1462" spans="1:44" x14ac:dyDescent="0.25">
      <c r="A1462" t="s">
        <v>8219</v>
      </c>
      <c r="B1462">
        <v>101</v>
      </c>
      <c r="D1462" t="s">
        <v>8221</v>
      </c>
      <c r="E1462">
        <v>91</v>
      </c>
      <c r="AL1462">
        <v>101</v>
      </c>
      <c r="AN1462">
        <v>152</v>
      </c>
      <c r="AP1462">
        <v>91</v>
      </c>
      <c r="AR1462">
        <v>101</v>
      </c>
    </row>
    <row r="1463" spans="1:44" x14ac:dyDescent="0.25">
      <c r="A1463" t="s">
        <v>8219</v>
      </c>
      <c r="B1463">
        <v>101</v>
      </c>
      <c r="D1463" t="s">
        <v>8221</v>
      </c>
      <c r="E1463">
        <v>92</v>
      </c>
      <c r="AL1463">
        <v>101</v>
      </c>
      <c r="AN1463">
        <v>161</v>
      </c>
      <c r="AP1463">
        <v>92</v>
      </c>
      <c r="AR1463">
        <v>101</v>
      </c>
    </row>
    <row r="1464" spans="1:44" x14ac:dyDescent="0.25">
      <c r="A1464" t="s">
        <v>8219</v>
      </c>
      <c r="B1464">
        <v>101</v>
      </c>
      <c r="D1464" t="s">
        <v>8221</v>
      </c>
      <c r="E1464">
        <v>92</v>
      </c>
      <c r="AL1464">
        <v>101</v>
      </c>
      <c r="AN1464">
        <v>224</v>
      </c>
      <c r="AP1464">
        <v>92</v>
      </c>
      <c r="AR1464">
        <v>101</v>
      </c>
    </row>
    <row r="1465" spans="1:44" x14ac:dyDescent="0.25">
      <c r="A1465" t="s">
        <v>8219</v>
      </c>
      <c r="B1465">
        <v>101</v>
      </c>
      <c r="D1465" t="s">
        <v>8221</v>
      </c>
      <c r="E1465">
        <v>93</v>
      </c>
      <c r="AL1465">
        <v>101</v>
      </c>
      <c r="AN1465">
        <v>248</v>
      </c>
      <c r="AP1465">
        <v>93</v>
      </c>
      <c r="AR1465">
        <v>101</v>
      </c>
    </row>
    <row r="1466" spans="1:44" x14ac:dyDescent="0.25">
      <c r="A1466" t="s">
        <v>8219</v>
      </c>
      <c r="B1466">
        <v>102</v>
      </c>
      <c r="D1466" t="s">
        <v>8221</v>
      </c>
      <c r="E1466">
        <v>94</v>
      </c>
      <c r="AL1466">
        <v>102</v>
      </c>
      <c r="AN1466">
        <v>276</v>
      </c>
      <c r="AP1466">
        <v>94</v>
      </c>
      <c r="AR1466">
        <v>102</v>
      </c>
    </row>
    <row r="1467" spans="1:44" x14ac:dyDescent="0.25">
      <c r="A1467" t="s">
        <v>8219</v>
      </c>
      <c r="B1467">
        <v>102</v>
      </c>
      <c r="D1467" t="s">
        <v>8221</v>
      </c>
      <c r="E1467">
        <v>94</v>
      </c>
      <c r="AL1467">
        <v>102</v>
      </c>
      <c r="AN1467">
        <v>292</v>
      </c>
      <c r="AP1467">
        <v>94</v>
      </c>
      <c r="AR1467">
        <v>102</v>
      </c>
    </row>
    <row r="1468" spans="1:44" x14ac:dyDescent="0.25">
      <c r="A1468" t="s">
        <v>8219</v>
      </c>
      <c r="B1468">
        <v>102</v>
      </c>
      <c r="D1468" t="s">
        <v>8221</v>
      </c>
      <c r="E1468">
        <v>94</v>
      </c>
      <c r="AL1468">
        <v>102</v>
      </c>
      <c r="AN1468">
        <v>323</v>
      </c>
      <c r="AP1468">
        <v>94</v>
      </c>
      <c r="AR1468">
        <v>102</v>
      </c>
    </row>
    <row r="1469" spans="1:44" x14ac:dyDescent="0.25">
      <c r="A1469" t="s">
        <v>8219</v>
      </c>
      <c r="B1469">
        <v>102</v>
      </c>
      <c r="D1469" t="s">
        <v>8221</v>
      </c>
      <c r="E1469">
        <v>95</v>
      </c>
      <c r="AL1469">
        <v>102</v>
      </c>
      <c r="AN1469">
        <v>348</v>
      </c>
      <c r="AP1469">
        <v>95</v>
      </c>
      <c r="AR1469">
        <v>102</v>
      </c>
    </row>
    <row r="1470" spans="1:44" x14ac:dyDescent="0.25">
      <c r="A1470" t="s">
        <v>8219</v>
      </c>
      <c r="B1470">
        <v>102</v>
      </c>
      <c r="D1470" t="s">
        <v>8221</v>
      </c>
      <c r="E1470">
        <v>96</v>
      </c>
      <c r="AL1470">
        <v>102</v>
      </c>
      <c r="AN1470">
        <v>355</v>
      </c>
      <c r="AP1470">
        <v>96</v>
      </c>
      <c r="AR1470">
        <v>102</v>
      </c>
    </row>
    <row r="1471" spans="1:44" x14ac:dyDescent="0.25">
      <c r="A1471" t="s">
        <v>8219</v>
      </c>
      <c r="B1471">
        <v>103</v>
      </c>
      <c r="D1471" t="s">
        <v>8221</v>
      </c>
      <c r="E1471">
        <v>96</v>
      </c>
      <c r="AL1471">
        <v>103</v>
      </c>
      <c r="AN1471">
        <v>356</v>
      </c>
      <c r="AP1471">
        <v>96</v>
      </c>
      <c r="AR1471">
        <v>103</v>
      </c>
    </row>
    <row r="1472" spans="1:44" x14ac:dyDescent="0.25">
      <c r="A1472" t="s">
        <v>8219</v>
      </c>
      <c r="B1472">
        <v>103</v>
      </c>
      <c r="D1472" t="s">
        <v>8221</v>
      </c>
      <c r="E1472">
        <v>96</v>
      </c>
      <c r="AL1472">
        <v>103</v>
      </c>
      <c r="AN1472">
        <v>400</v>
      </c>
      <c r="AP1472">
        <v>96</v>
      </c>
      <c r="AR1472">
        <v>103</v>
      </c>
    </row>
    <row r="1473" spans="1:44" x14ac:dyDescent="0.25">
      <c r="A1473" t="s">
        <v>8219</v>
      </c>
      <c r="B1473">
        <v>103</v>
      </c>
      <c r="D1473" t="s">
        <v>8221</v>
      </c>
      <c r="E1473">
        <v>96</v>
      </c>
      <c r="AL1473">
        <v>103</v>
      </c>
      <c r="AN1473">
        <v>535</v>
      </c>
      <c r="AP1473">
        <v>96</v>
      </c>
      <c r="AR1473">
        <v>103</v>
      </c>
    </row>
    <row r="1474" spans="1:44" x14ac:dyDescent="0.25">
      <c r="A1474" t="s">
        <v>8219</v>
      </c>
      <c r="B1474">
        <v>103</v>
      </c>
      <c r="D1474" t="s">
        <v>8221</v>
      </c>
      <c r="E1474">
        <v>98</v>
      </c>
      <c r="AL1474">
        <v>103</v>
      </c>
      <c r="AN1474">
        <v>775</v>
      </c>
      <c r="AP1474">
        <v>98</v>
      </c>
      <c r="AR1474">
        <v>103</v>
      </c>
    </row>
    <row r="1475" spans="1:44" x14ac:dyDescent="0.25">
      <c r="A1475" t="s">
        <v>8219</v>
      </c>
      <c r="B1475">
        <v>103</v>
      </c>
      <c r="D1475" t="s">
        <v>8221</v>
      </c>
      <c r="E1475">
        <v>99</v>
      </c>
      <c r="AL1475">
        <v>103</v>
      </c>
      <c r="AN1475">
        <v>1501</v>
      </c>
      <c r="AP1475">
        <v>99</v>
      </c>
      <c r="AR1475">
        <v>103</v>
      </c>
    </row>
    <row r="1476" spans="1:44" x14ac:dyDescent="0.25">
      <c r="A1476" t="s">
        <v>8219</v>
      </c>
      <c r="B1476">
        <v>103</v>
      </c>
      <c r="D1476" t="s">
        <v>8221</v>
      </c>
      <c r="E1476">
        <v>99</v>
      </c>
      <c r="AL1476">
        <v>103</v>
      </c>
      <c r="AP1476">
        <v>99</v>
      </c>
      <c r="AR1476">
        <v>103</v>
      </c>
    </row>
    <row r="1477" spans="1:44" x14ac:dyDescent="0.25">
      <c r="A1477" t="s">
        <v>8219</v>
      </c>
      <c r="B1477">
        <v>104</v>
      </c>
      <c r="D1477" t="s">
        <v>8221</v>
      </c>
      <c r="E1477">
        <v>100</v>
      </c>
      <c r="AL1477">
        <v>104</v>
      </c>
      <c r="AP1477">
        <v>100</v>
      </c>
      <c r="AR1477">
        <v>104</v>
      </c>
    </row>
    <row r="1478" spans="1:44" x14ac:dyDescent="0.25">
      <c r="A1478" t="s">
        <v>8219</v>
      </c>
      <c r="B1478">
        <v>104</v>
      </c>
      <c r="D1478" t="s">
        <v>8221</v>
      </c>
      <c r="E1478">
        <v>103</v>
      </c>
      <c r="AL1478">
        <v>104</v>
      </c>
      <c r="AP1478">
        <v>103</v>
      </c>
      <c r="AR1478">
        <v>104</v>
      </c>
    </row>
    <row r="1479" spans="1:44" x14ac:dyDescent="0.25">
      <c r="A1479" t="s">
        <v>8219</v>
      </c>
      <c r="B1479">
        <v>104</v>
      </c>
      <c r="D1479" t="s">
        <v>8221</v>
      </c>
      <c r="E1479">
        <v>105</v>
      </c>
      <c r="AL1479">
        <v>104</v>
      </c>
      <c r="AP1479">
        <v>105</v>
      </c>
      <c r="AR1479">
        <v>104</v>
      </c>
    </row>
    <row r="1480" spans="1:44" x14ac:dyDescent="0.25">
      <c r="A1480" t="s">
        <v>8219</v>
      </c>
      <c r="B1480">
        <v>104</v>
      </c>
      <c r="D1480" t="s">
        <v>8221</v>
      </c>
      <c r="E1480">
        <v>108</v>
      </c>
      <c r="AL1480">
        <v>104</v>
      </c>
      <c r="AP1480">
        <v>108</v>
      </c>
      <c r="AR1480">
        <v>104</v>
      </c>
    </row>
    <row r="1481" spans="1:44" x14ac:dyDescent="0.25">
      <c r="A1481" t="s">
        <v>8219</v>
      </c>
      <c r="B1481">
        <v>104</v>
      </c>
      <c r="D1481" t="s">
        <v>8221</v>
      </c>
      <c r="E1481">
        <v>110</v>
      </c>
      <c r="AL1481">
        <v>104</v>
      </c>
      <c r="AP1481">
        <v>110</v>
      </c>
      <c r="AR1481">
        <v>104</v>
      </c>
    </row>
    <row r="1482" spans="1:44" x14ac:dyDescent="0.25">
      <c r="A1482" t="s">
        <v>8219</v>
      </c>
      <c r="B1482">
        <v>104</v>
      </c>
      <c r="D1482" t="s">
        <v>8221</v>
      </c>
      <c r="E1482">
        <v>113</v>
      </c>
      <c r="AL1482">
        <v>104</v>
      </c>
      <c r="AP1482">
        <v>113</v>
      </c>
      <c r="AR1482">
        <v>104</v>
      </c>
    </row>
    <row r="1483" spans="1:44" x14ac:dyDescent="0.25">
      <c r="A1483" t="s">
        <v>8219</v>
      </c>
      <c r="B1483">
        <v>104</v>
      </c>
      <c r="D1483" t="s">
        <v>8221</v>
      </c>
      <c r="E1483">
        <v>114</v>
      </c>
      <c r="AL1483">
        <v>104</v>
      </c>
      <c r="AP1483">
        <v>114</v>
      </c>
      <c r="AR1483">
        <v>104</v>
      </c>
    </row>
    <row r="1484" spans="1:44" x14ac:dyDescent="0.25">
      <c r="A1484" t="s">
        <v>8219</v>
      </c>
      <c r="B1484">
        <v>104</v>
      </c>
      <c r="D1484" t="s">
        <v>8221</v>
      </c>
      <c r="E1484">
        <v>114</v>
      </c>
      <c r="AL1484">
        <v>104</v>
      </c>
      <c r="AP1484">
        <v>114</v>
      </c>
      <c r="AR1484">
        <v>104</v>
      </c>
    </row>
    <row r="1485" spans="1:44" x14ac:dyDescent="0.25">
      <c r="A1485" t="s">
        <v>8219</v>
      </c>
      <c r="B1485">
        <v>104</v>
      </c>
      <c r="D1485" t="s">
        <v>8221</v>
      </c>
      <c r="E1485">
        <v>117</v>
      </c>
      <c r="AL1485">
        <v>104</v>
      </c>
      <c r="AP1485">
        <v>117</v>
      </c>
      <c r="AR1485">
        <v>104</v>
      </c>
    </row>
    <row r="1486" spans="1:44" x14ac:dyDescent="0.25">
      <c r="A1486" t="s">
        <v>8219</v>
      </c>
      <c r="B1486">
        <v>104</v>
      </c>
      <c r="D1486" t="s">
        <v>8221</v>
      </c>
      <c r="E1486">
        <v>118</v>
      </c>
      <c r="AL1486">
        <v>104</v>
      </c>
      <c r="AP1486">
        <v>118</v>
      </c>
      <c r="AR1486">
        <v>104</v>
      </c>
    </row>
    <row r="1487" spans="1:44" x14ac:dyDescent="0.25">
      <c r="A1487" t="s">
        <v>8219</v>
      </c>
      <c r="B1487">
        <v>104</v>
      </c>
      <c r="D1487" t="s">
        <v>8221</v>
      </c>
      <c r="E1487">
        <v>121</v>
      </c>
      <c r="AL1487">
        <v>104</v>
      </c>
      <c r="AP1487">
        <v>121</v>
      </c>
      <c r="AR1487">
        <v>104</v>
      </c>
    </row>
    <row r="1488" spans="1:44" x14ac:dyDescent="0.25">
      <c r="A1488" t="s">
        <v>8219</v>
      </c>
      <c r="B1488">
        <v>104</v>
      </c>
      <c r="D1488" t="s">
        <v>8221</v>
      </c>
      <c r="E1488">
        <v>122</v>
      </c>
      <c r="AL1488">
        <v>104</v>
      </c>
      <c r="AP1488">
        <v>122</v>
      </c>
      <c r="AR1488">
        <v>104</v>
      </c>
    </row>
    <row r="1489" spans="1:44" x14ac:dyDescent="0.25">
      <c r="A1489" t="s">
        <v>8219</v>
      </c>
      <c r="B1489">
        <v>104</v>
      </c>
      <c r="D1489" t="s">
        <v>8221</v>
      </c>
      <c r="E1489">
        <v>123</v>
      </c>
      <c r="AL1489">
        <v>104</v>
      </c>
      <c r="AP1489">
        <v>123</v>
      </c>
      <c r="AR1489">
        <v>104</v>
      </c>
    </row>
    <row r="1490" spans="1:44" x14ac:dyDescent="0.25">
      <c r="A1490" t="s">
        <v>8219</v>
      </c>
      <c r="B1490">
        <v>104</v>
      </c>
      <c r="D1490" t="s">
        <v>8221</v>
      </c>
      <c r="E1490">
        <v>123</v>
      </c>
      <c r="AL1490">
        <v>104</v>
      </c>
      <c r="AP1490">
        <v>123</v>
      </c>
      <c r="AR1490">
        <v>104</v>
      </c>
    </row>
    <row r="1491" spans="1:44" x14ac:dyDescent="0.25">
      <c r="A1491" t="s">
        <v>8219</v>
      </c>
      <c r="B1491">
        <v>105</v>
      </c>
      <c r="D1491" t="s">
        <v>8221</v>
      </c>
      <c r="E1491">
        <v>124</v>
      </c>
      <c r="AL1491">
        <v>105</v>
      </c>
      <c r="AP1491">
        <v>124</v>
      </c>
      <c r="AR1491">
        <v>105</v>
      </c>
    </row>
    <row r="1492" spans="1:44" x14ac:dyDescent="0.25">
      <c r="A1492" t="s">
        <v>8219</v>
      </c>
      <c r="B1492">
        <v>105</v>
      </c>
      <c r="D1492" t="s">
        <v>8221</v>
      </c>
      <c r="E1492">
        <v>124</v>
      </c>
      <c r="AL1492">
        <v>105</v>
      </c>
      <c r="AP1492">
        <v>124</v>
      </c>
      <c r="AR1492">
        <v>105</v>
      </c>
    </row>
    <row r="1493" spans="1:44" x14ac:dyDescent="0.25">
      <c r="A1493" t="s">
        <v>8219</v>
      </c>
      <c r="B1493">
        <v>105</v>
      </c>
      <c r="D1493" t="s">
        <v>8221</v>
      </c>
      <c r="E1493">
        <v>125</v>
      </c>
      <c r="AL1493">
        <v>105</v>
      </c>
      <c r="AP1493">
        <v>125</v>
      </c>
      <c r="AR1493">
        <v>105</v>
      </c>
    </row>
    <row r="1494" spans="1:44" x14ac:dyDescent="0.25">
      <c r="A1494" t="s">
        <v>8219</v>
      </c>
      <c r="B1494">
        <v>105</v>
      </c>
      <c r="D1494" t="s">
        <v>8221</v>
      </c>
      <c r="E1494">
        <v>129</v>
      </c>
      <c r="AL1494">
        <v>105</v>
      </c>
      <c r="AP1494">
        <v>129</v>
      </c>
      <c r="AR1494">
        <v>105</v>
      </c>
    </row>
    <row r="1495" spans="1:44" x14ac:dyDescent="0.25">
      <c r="A1495" t="s">
        <v>8219</v>
      </c>
      <c r="B1495">
        <v>105</v>
      </c>
      <c r="D1495" t="s">
        <v>8221</v>
      </c>
      <c r="E1495">
        <v>135</v>
      </c>
      <c r="AL1495">
        <v>105</v>
      </c>
      <c r="AP1495">
        <v>135</v>
      </c>
      <c r="AR1495">
        <v>105</v>
      </c>
    </row>
    <row r="1496" spans="1:44" x14ac:dyDescent="0.25">
      <c r="A1496" t="s">
        <v>8219</v>
      </c>
      <c r="B1496">
        <v>106</v>
      </c>
      <c r="D1496" t="s">
        <v>8221</v>
      </c>
      <c r="E1496">
        <v>139</v>
      </c>
      <c r="AL1496">
        <v>106</v>
      </c>
      <c r="AP1496">
        <v>139</v>
      </c>
      <c r="AR1496">
        <v>106</v>
      </c>
    </row>
    <row r="1497" spans="1:44" x14ac:dyDescent="0.25">
      <c r="A1497" t="s">
        <v>8219</v>
      </c>
      <c r="B1497">
        <v>107</v>
      </c>
      <c r="D1497" t="s">
        <v>8221</v>
      </c>
      <c r="E1497">
        <v>140</v>
      </c>
      <c r="AL1497">
        <v>107</v>
      </c>
      <c r="AP1497">
        <v>140</v>
      </c>
      <c r="AR1497">
        <v>107</v>
      </c>
    </row>
    <row r="1498" spans="1:44" x14ac:dyDescent="0.25">
      <c r="A1498" t="s">
        <v>8219</v>
      </c>
      <c r="B1498">
        <v>107</v>
      </c>
      <c r="D1498" t="s">
        <v>8221</v>
      </c>
      <c r="E1498">
        <v>140</v>
      </c>
      <c r="AL1498">
        <v>107</v>
      </c>
      <c r="AP1498">
        <v>140</v>
      </c>
      <c r="AR1498">
        <v>107</v>
      </c>
    </row>
    <row r="1499" spans="1:44" x14ac:dyDescent="0.25">
      <c r="A1499" t="s">
        <v>8219</v>
      </c>
      <c r="B1499">
        <v>107</v>
      </c>
      <c r="D1499" t="s">
        <v>8221</v>
      </c>
      <c r="E1499">
        <v>140</v>
      </c>
      <c r="AL1499">
        <v>107</v>
      </c>
      <c r="AP1499">
        <v>140</v>
      </c>
      <c r="AR1499">
        <v>107</v>
      </c>
    </row>
    <row r="1500" spans="1:44" x14ac:dyDescent="0.25">
      <c r="A1500" t="s">
        <v>8219</v>
      </c>
      <c r="B1500">
        <v>107</v>
      </c>
      <c r="D1500" t="s">
        <v>8221</v>
      </c>
      <c r="E1500">
        <v>147</v>
      </c>
      <c r="AL1500">
        <v>107</v>
      </c>
      <c r="AP1500">
        <v>147</v>
      </c>
      <c r="AR1500">
        <v>107</v>
      </c>
    </row>
    <row r="1501" spans="1:44" x14ac:dyDescent="0.25">
      <c r="A1501" t="s">
        <v>8219</v>
      </c>
      <c r="B1501">
        <v>107</v>
      </c>
      <c r="D1501" t="s">
        <v>8221</v>
      </c>
      <c r="E1501">
        <v>147</v>
      </c>
      <c r="AL1501">
        <v>107</v>
      </c>
      <c r="AP1501">
        <v>147</v>
      </c>
      <c r="AR1501">
        <v>107</v>
      </c>
    </row>
    <row r="1502" spans="1:44" x14ac:dyDescent="0.25">
      <c r="A1502" t="s">
        <v>8219</v>
      </c>
      <c r="B1502">
        <v>107</v>
      </c>
      <c r="D1502" t="s">
        <v>8221</v>
      </c>
      <c r="E1502">
        <v>148</v>
      </c>
      <c r="AL1502">
        <v>107</v>
      </c>
      <c r="AP1502">
        <v>148</v>
      </c>
      <c r="AR1502">
        <v>107</v>
      </c>
    </row>
    <row r="1503" spans="1:44" x14ac:dyDescent="0.25">
      <c r="A1503" t="s">
        <v>8219</v>
      </c>
      <c r="B1503">
        <v>107</v>
      </c>
      <c r="D1503" t="s">
        <v>8221</v>
      </c>
      <c r="E1503">
        <v>152</v>
      </c>
      <c r="AL1503">
        <v>107</v>
      </c>
      <c r="AP1503">
        <v>152</v>
      </c>
      <c r="AR1503">
        <v>107</v>
      </c>
    </row>
    <row r="1504" spans="1:44" x14ac:dyDescent="0.25">
      <c r="A1504" t="s">
        <v>8219</v>
      </c>
      <c r="B1504">
        <v>108</v>
      </c>
      <c r="D1504" t="s">
        <v>8221</v>
      </c>
      <c r="E1504">
        <v>167</v>
      </c>
      <c r="AL1504">
        <v>108</v>
      </c>
      <c r="AP1504">
        <v>167</v>
      </c>
      <c r="AR1504">
        <v>108</v>
      </c>
    </row>
    <row r="1505" spans="1:44" x14ac:dyDescent="0.25">
      <c r="A1505" t="s">
        <v>8219</v>
      </c>
      <c r="B1505">
        <v>108</v>
      </c>
      <c r="D1505" t="s">
        <v>8221</v>
      </c>
      <c r="E1505">
        <v>170</v>
      </c>
      <c r="AL1505">
        <v>108</v>
      </c>
      <c r="AP1505">
        <v>170</v>
      </c>
      <c r="AR1505">
        <v>108</v>
      </c>
    </row>
    <row r="1506" spans="1:44" x14ac:dyDescent="0.25">
      <c r="A1506" t="s">
        <v>8219</v>
      </c>
      <c r="B1506">
        <v>108</v>
      </c>
      <c r="D1506" t="s">
        <v>8221</v>
      </c>
      <c r="E1506">
        <v>171</v>
      </c>
      <c r="AL1506">
        <v>108</v>
      </c>
      <c r="AP1506">
        <v>171</v>
      </c>
      <c r="AR1506">
        <v>108</v>
      </c>
    </row>
    <row r="1507" spans="1:44" x14ac:dyDescent="0.25">
      <c r="A1507" t="s">
        <v>8219</v>
      </c>
      <c r="B1507">
        <v>108</v>
      </c>
      <c r="D1507" t="s">
        <v>8221</v>
      </c>
      <c r="E1507">
        <v>171</v>
      </c>
      <c r="AL1507">
        <v>108</v>
      </c>
      <c r="AP1507">
        <v>171</v>
      </c>
      <c r="AR1507">
        <v>108</v>
      </c>
    </row>
    <row r="1508" spans="1:44" x14ac:dyDescent="0.25">
      <c r="A1508" t="s">
        <v>8219</v>
      </c>
      <c r="B1508">
        <v>108</v>
      </c>
      <c r="D1508" t="s">
        <v>8221</v>
      </c>
      <c r="E1508">
        <v>179</v>
      </c>
      <c r="AL1508">
        <v>108</v>
      </c>
      <c r="AP1508">
        <v>179</v>
      </c>
      <c r="AR1508">
        <v>108</v>
      </c>
    </row>
    <row r="1509" spans="1:44" x14ac:dyDescent="0.25">
      <c r="A1509" t="s">
        <v>8219</v>
      </c>
      <c r="B1509">
        <v>108</v>
      </c>
      <c r="D1509" t="s">
        <v>8221</v>
      </c>
      <c r="E1509">
        <v>185</v>
      </c>
      <c r="AL1509">
        <v>108</v>
      </c>
      <c r="AP1509">
        <v>185</v>
      </c>
      <c r="AR1509">
        <v>108</v>
      </c>
    </row>
    <row r="1510" spans="1:44" x14ac:dyDescent="0.25">
      <c r="A1510" t="s">
        <v>8219</v>
      </c>
      <c r="B1510">
        <v>108</v>
      </c>
      <c r="D1510" t="s">
        <v>8221</v>
      </c>
      <c r="E1510">
        <v>188</v>
      </c>
      <c r="AL1510">
        <v>108</v>
      </c>
      <c r="AP1510">
        <v>188</v>
      </c>
      <c r="AR1510">
        <v>108</v>
      </c>
    </row>
    <row r="1511" spans="1:44" x14ac:dyDescent="0.25">
      <c r="A1511" t="s">
        <v>8219</v>
      </c>
      <c r="B1511">
        <v>108</v>
      </c>
      <c r="D1511" t="s">
        <v>8221</v>
      </c>
      <c r="E1511">
        <v>196</v>
      </c>
      <c r="AL1511">
        <v>108</v>
      </c>
      <c r="AP1511">
        <v>196</v>
      </c>
      <c r="AR1511">
        <v>108</v>
      </c>
    </row>
    <row r="1512" spans="1:44" x14ac:dyDescent="0.25">
      <c r="A1512" t="s">
        <v>8219</v>
      </c>
      <c r="B1512">
        <v>108</v>
      </c>
      <c r="D1512" t="s">
        <v>8221</v>
      </c>
      <c r="E1512">
        <v>196</v>
      </c>
      <c r="AL1512">
        <v>108</v>
      </c>
      <c r="AP1512">
        <v>196</v>
      </c>
      <c r="AR1512">
        <v>108</v>
      </c>
    </row>
    <row r="1513" spans="1:44" x14ac:dyDescent="0.25">
      <c r="A1513" t="s">
        <v>8219</v>
      </c>
      <c r="B1513">
        <v>108</v>
      </c>
      <c r="D1513" t="s">
        <v>8221</v>
      </c>
      <c r="E1513">
        <v>197</v>
      </c>
      <c r="AL1513">
        <v>108</v>
      </c>
      <c r="AP1513">
        <v>197</v>
      </c>
      <c r="AR1513">
        <v>108</v>
      </c>
    </row>
    <row r="1514" spans="1:44" x14ac:dyDescent="0.25">
      <c r="A1514" t="s">
        <v>8219</v>
      </c>
      <c r="B1514">
        <v>108</v>
      </c>
      <c r="D1514" t="s">
        <v>8221</v>
      </c>
      <c r="E1514">
        <v>201</v>
      </c>
      <c r="AL1514">
        <v>108</v>
      </c>
      <c r="AP1514">
        <v>201</v>
      </c>
      <c r="AR1514">
        <v>108</v>
      </c>
    </row>
    <row r="1515" spans="1:44" x14ac:dyDescent="0.25">
      <c r="A1515" t="s">
        <v>8219</v>
      </c>
      <c r="B1515">
        <v>109</v>
      </c>
      <c r="D1515" t="s">
        <v>8221</v>
      </c>
      <c r="E1515">
        <v>202</v>
      </c>
      <c r="AL1515">
        <v>109</v>
      </c>
      <c r="AP1515">
        <v>202</v>
      </c>
      <c r="AR1515">
        <v>109</v>
      </c>
    </row>
    <row r="1516" spans="1:44" x14ac:dyDescent="0.25">
      <c r="A1516" t="s">
        <v>8219</v>
      </c>
      <c r="B1516">
        <v>109</v>
      </c>
      <c r="D1516" t="s">
        <v>8221</v>
      </c>
      <c r="E1516">
        <v>215</v>
      </c>
      <c r="AL1516">
        <v>109</v>
      </c>
      <c r="AP1516">
        <v>215</v>
      </c>
      <c r="AR1516">
        <v>109</v>
      </c>
    </row>
    <row r="1517" spans="1:44" x14ac:dyDescent="0.25">
      <c r="A1517" t="s">
        <v>8219</v>
      </c>
      <c r="B1517">
        <v>109</v>
      </c>
      <c r="D1517" t="s">
        <v>8221</v>
      </c>
      <c r="E1517">
        <v>229</v>
      </c>
      <c r="AL1517">
        <v>109</v>
      </c>
      <c r="AP1517">
        <v>229</v>
      </c>
      <c r="AR1517">
        <v>109</v>
      </c>
    </row>
    <row r="1518" spans="1:44" x14ac:dyDescent="0.25">
      <c r="A1518" t="s">
        <v>8219</v>
      </c>
      <c r="B1518">
        <v>110</v>
      </c>
      <c r="D1518" t="s">
        <v>8221</v>
      </c>
      <c r="E1518">
        <v>236</v>
      </c>
      <c r="AL1518">
        <v>110</v>
      </c>
      <c r="AP1518">
        <v>236</v>
      </c>
      <c r="AR1518">
        <v>110</v>
      </c>
    </row>
    <row r="1519" spans="1:44" x14ac:dyDescent="0.25">
      <c r="A1519" t="s">
        <v>8219</v>
      </c>
      <c r="B1519">
        <v>110</v>
      </c>
      <c r="D1519" t="s">
        <v>8221</v>
      </c>
      <c r="E1519">
        <v>285</v>
      </c>
      <c r="AL1519">
        <v>110</v>
      </c>
      <c r="AP1519">
        <v>285</v>
      </c>
      <c r="AR1519">
        <v>110</v>
      </c>
    </row>
    <row r="1520" spans="1:44" x14ac:dyDescent="0.25">
      <c r="A1520" t="s">
        <v>8219</v>
      </c>
      <c r="B1520">
        <v>110</v>
      </c>
      <c r="D1520" t="s">
        <v>8221</v>
      </c>
      <c r="E1520">
        <v>296</v>
      </c>
      <c r="AL1520">
        <v>110</v>
      </c>
      <c r="AP1520">
        <v>296</v>
      </c>
      <c r="AR1520">
        <v>110</v>
      </c>
    </row>
    <row r="1521" spans="1:44" x14ac:dyDescent="0.25">
      <c r="A1521" t="s">
        <v>8219</v>
      </c>
      <c r="B1521">
        <v>110</v>
      </c>
      <c r="D1521" t="s">
        <v>8221</v>
      </c>
      <c r="E1521">
        <v>310</v>
      </c>
      <c r="AL1521">
        <v>110</v>
      </c>
      <c r="AP1521">
        <v>310</v>
      </c>
      <c r="AR1521">
        <v>110</v>
      </c>
    </row>
    <row r="1522" spans="1:44" x14ac:dyDescent="0.25">
      <c r="A1522" t="s">
        <v>8219</v>
      </c>
      <c r="B1522">
        <v>111</v>
      </c>
      <c r="D1522" t="s">
        <v>8221</v>
      </c>
      <c r="E1522">
        <v>311</v>
      </c>
      <c r="AL1522">
        <v>111</v>
      </c>
      <c r="AP1522">
        <v>311</v>
      </c>
      <c r="AR1522">
        <v>111</v>
      </c>
    </row>
    <row r="1523" spans="1:44" x14ac:dyDescent="0.25">
      <c r="A1523" t="s">
        <v>8219</v>
      </c>
      <c r="B1523">
        <v>111</v>
      </c>
      <c r="D1523" t="s">
        <v>8221</v>
      </c>
      <c r="E1523">
        <v>312</v>
      </c>
      <c r="AL1523">
        <v>111</v>
      </c>
      <c r="AP1523">
        <v>312</v>
      </c>
      <c r="AR1523">
        <v>111</v>
      </c>
    </row>
    <row r="1524" spans="1:44" x14ac:dyDescent="0.25">
      <c r="A1524" t="s">
        <v>8219</v>
      </c>
      <c r="B1524">
        <v>111</v>
      </c>
      <c r="D1524" t="s">
        <v>8221</v>
      </c>
      <c r="E1524">
        <v>336</v>
      </c>
      <c r="AL1524">
        <v>111</v>
      </c>
      <c r="AP1524">
        <v>336</v>
      </c>
      <c r="AR1524">
        <v>111</v>
      </c>
    </row>
    <row r="1525" spans="1:44" x14ac:dyDescent="0.25">
      <c r="A1525" t="s">
        <v>8219</v>
      </c>
      <c r="B1525">
        <v>111</v>
      </c>
      <c r="D1525" t="s">
        <v>8221</v>
      </c>
      <c r="E1525">
        <v>338</v>
      </c>
      <c r="AL1525">
        <v>111</v>
      </c>
      <c r="AP1525">
        <v>338</v>
      </c>
      <c r="AR1525">
        <v>111</v>
      </c>
    </row>
    <row r="1526" spans="1:44" x14ac:dyDescent="0.25">
      <c r="A1526" t="s">
        <v>8219</v>
      </c>
      <c r="B1526">
        <v>111</v>
      </c>
      <c r="D1526" t="s">
        <v>8221</v>
      </c>
      <c r="E1526">
        <v>369</v>
      </c>
      <c r="AL1526">
        <v>111</v>
      </c>
      <c r="AP1526">
        <v>369</v>
      </c>
      <c r="AR1526">
        <v>111</v>
      </c>
    </row>
    <row r="1527" spans="1:44" x14ac:dyDescent="0.25">
      <c r="A1527" t="s">
        <v>8219</v>
      </c>
      <c r="B1527">
        <v>111</v>
      </c>
      <c r="D1527" t="s">
        <v>8221</v>
      </c>
      <c r="E1527">
        <v>456</v>
      </c>
      <c r="AL1527">
        <v>111</v>
      </c>
      <c r="AP1527">
        <v>456</v>
      </c>
      <c r="AR1527">
        <v>111</v>
      </c>
    </row>
    <row r="1528" spans="1:44" x14ac:dyDescent="0.25">
      <c r="A1528" t="s">
        <v>8219</v>
      </c>
      <c r="B1528">
        <v>111</v>
      </c>
      <c r="D1528" t="s">
        <v>8221</v>
      </c>
      <c r="E1528">
        <v>534</v>
      </c>
      <c r="AL1528">
        <v>111</v>
      </c>
      <c r="AP1528">
        <v>534</v>
      </c>
      <c r="AR1528">
        <v>111</v>
      </c>
    </row>
    <row r="1529" spans="1:44" x14ac:dyDescent="0.25">
      <c r="A1529" t="s">
        <v>8219</v>
      </c>
      <c r="B1529">
        <v>112</v>
      </c>
      <c r="D1529" t="s">
        <v>8221</v>
      </c>
      <c r="E1529">
        <v>890</v>
      </c>
      <c r="AL1529">
        <v>112</v>
      </c>
      <c r="AP1529">
        <v>890</v>
      </c>
      <c r="AR1529">
        <v>112</v>
      </c>
    </row>
    <row r="1530" spans="1:44" x14ac:dyDescent="0.25">
      <c r="A1530" t="s">
        <v>8219</v>
      </c>
      <c r="B1530">
        <v>112</v>
      </c>
      <c r="D1530" t="s">
        <v>8221</v>
      </c>
      <c r="E1530">
        <v>975</v>
      </c>
      <c r="AL1530">
        <v>112</v>
      </c>
      <c r="AP1530">
        <v>975</v>
      </c>
      <c r="AR1530">
        <v>112</v>
      </c>
    </row>
    <row r="1531" spans="1:44" x14ac:dyDescent="0.25">
      <c r="A1531" t="s">
        <v>8219</v>
      </c>
      <c r="B1531">
        <v>112</v>
      </c>
      <c r="D1531" t="s">
        <v>8221</v>
      </c>
      <c r="E1531">
        <v>1293</v>
      </c>
      <c r="AL1531">
        <v>112</v>
      </c>
      <c r="AP1531">
        <v>1293</v>
      </c>
      <c r="AR1531">
        <v>112</v>
      </c>
    </row>
    <row r="1532" spans="1:44" x14ac:dyDescent="0.25">
      <c r="A1532" t="s">
        <v>8219</v>
      </c>
      <c r="B1532">
        <v>112</v>
      </c>
      <c r="AL1532">
        <v>112</v>
      </c>
      <c r="AP1532">
        <v>0</v>
      </c>
      <c r="AR1532">
        <v>112</v>
      </c>
    </row>
    <row r="1533" spans="1:44" x14ac:dyDescent="0.25">
      <c r="A1533" t="s">
        <v>8219</v>
      </c>
      <c r="B1533">
        <v>112</v>
      </c>
      <c r="AL1533">
        <v>112</v>
      </c>
      <c r="AP1533">
        <v>0</v>
      </c>
      <c r="AR1533">
        <v>112</v>
      </c>
    </row>
    <row r="1534" spans="1:44" x14ac:dyDescent="0.25">
      <c r="A1534" t="s">
        <v>8219</v>
      </c>
      <c r="B1534">
        <v>113</v>
      </c>
      <c r="AL1534">
        <v>113</v>
      </c>
      <c r="AP1534">
        <v>0</v>
      </c>
      <c r="AR1534">
        <v>113</v>
      </c>
    </row>
    <row r="1535" spans="1:44" x14ac:dyDescent="0.25">
      <c r="A1535" t="s">
        <v>8219</v>
      </c>
      <c r="B1535">
        <v>113</v>
      </c>
      <c r="AL1535">
        <v>113</v>
      </c>
      <c r="AP1535">
        <v>0</v>
      </c>
      <c r="AR1535">
        <v>113</v>
      </c>
    </row>
    <row r="1536" spans="1:44" x14ac:dyDescent="0.25">
      <c r="A1536" t="s">
        <v>8219</v>
      </c>
      <c r="B1536">
        <v>113</v>
      </c>
      <c r="AL1536">
        <v>113</v>
      </c>
      <c r="AP1536">
        <v>0</v>
      </c>
      <c r="AR1536">
        <v>113</v>
      </c>
    </row>
    <row r="1537" spans="1:44" x14ac:dyDescent="0.25">
      <c r="A1537" t="s">
        <v>8219</v>
      </c>
      <c r="B1537">
        <v>113</v>
      </c>
      <c r="AL1537">
        <v>113</v>
      </c>
      <c r="AP1537">
        <v>0</v>
      </c>
      <c r="AR1537">
        <v>113</v>
      </c>
    </row>
    <row r="1538" spans="1:44" x14ac:dyDescent="0.25">
      <c r="A1538" t="s">
        <v>8219</v>
      </c>
      <c r="B1538">
        <v>113</v>
      </c>
      <c r="AL1538">
        <v>113</v>
      </c>
      <c r="AP1538">
        <v>0</v>
      </c>
      <c r="AR1538">
        <v>113</v>
      </c>
    </row>
    <row r="1539" spans="1:44" x14ac:dyDescent="0.25">
      <c r="A1539" t="s">
        <v>8219</v>
      </c>
      <c r="B1539">
        <v>113</v>
      </c>
      <c r="AL1539">
        <v>113</v>
      </c>
      <c r="AP1539">
        <v>0</v>
      </c>
      <c r="AR1539">
        <v>113</v>
      </c>
    </row>
    <row r="1540" spans="1:44" x14ac:dyDescent="0.25">
      <c r="A1540" t="s">
        <v>8219</v>
      </c>
      <c r="B1540">
        <v>113</v>
      </c>
      <c r="AL1540">
        <v>113</v>
      </c>
      <c r="AP1540">
        <v>0</v>
      </c>
      <c r="AR1540">
        <v>113</v>
      </c>
    </row>
    <row r="1541" spans="1:44" x14ac:dyDescent="0.25">
      <c r="A1541" t="s">
        <v>8219</v>
      </c>
      <c r="B1541">
        <v>113</v>
      </c>
      <c r="AL1541">
        <v>113</v>
      </c>
      <c r="AP1541">
        <v>0</v>
      </c>
      <c r="AR1541">
        <v>113</v>
      </c>
    </row>
    <row r="1542" spans="1:44" x14ac:dyDescent="0.25">
      <c r="A1542" t="s">
        <v>8219</v>
      </c>
      <c r="B1542">
        <v>114</v>
      </c>
      <c r="AL1542">
        <v>114</v>
      </c>
      <c r="AP1542">
        <v>0</v>
      </c>
      <c r="AR1542">
        <v>114</v>
      </c>
    </row>
    <row r="1543" spans="1:44" x14ac:dyDescent="0.25">
      <c r="A1543" t="s">
        <v>8219</v>
      </c>
      <c r="B1543">
        <v>114</v>
      </c>
      <c r="AL1543">
        <v>114</v>
      </c>
      <c r="AP1543">
        <v>0</v>
      </c>
      <c r="AR1543">
        <v>114</v>
      </c>
    </row>
    <row r="1544" spans="1:44" x14ac:dyDescent="0.25">
      <c r="A1544" t="s">
        <v>8219</v>
      </c>
      <c r="B1544">
        <v>114</v>
      </c>
      <c r="AL1544">
        <v>114</v>
      </c>
      <c r="AP1544">
        <v>0</v>
      </c>
      <c r="AR1544">
        <v>114</v>
      </c>
    </row>
    <row r="1545" spans="1:44" x14ac:dyDescent="0.25">
      <c r="A1545" t="s">
        <v>8219</v>
      </c>
      <c r="B1545">
        <v>115</v>
      </c>
      <c r="AL1545">
        <v>115</v>
      </c>
      <c r="AP1545">
        <v>0</v>
      </c>
      <c r="AR1545">
        <v>115</v>
      </c>
    </row>
    <row r="1546" spans="1:44" x14ac:dyDescent="0.25">
      <c r="A1546" t="s">
        <v>8219</v>
      </c>
      <c r="B1546">
        <v>115</v>
      </c>
      <c r="AL1546">
        <v>115</v>
      </c>
      <c r="AP1546">
        <v>0</v>
      </c>
      <c r="AR1546">
        <v>115</v>
      </c>
    </row>
    <row r="1547" spans="1:44" x14ac:dyDescent="0.25">
      <c r="A1547" t="s">
        <v>8219</v>
      </c>
      <c r="B1547">
        <v>115</v>
      </c>
      <c r="AL1547">
        <v>115</v>
      </c>
      <c r="AP1547">
        <v>0</v>
      </c>
      <c r="AR1547">
        <v>115</v>
      </c>
    </row>
    <row r="1548" spans="1:44" x14ac:dyDescent="0.25">
      <c r="A1548" t="s">
        <v>8219</v>
      </c>
      <c r="B1548">
        <v>115</v>
      </c>
      <c r="AL1548">
        <v>115</v>
      </c>
      <c r="AP1548">
        <v>0</v>
      </c>
      <c r="AR1548">
        <v>115</v>
      </c>
    </row>
    <row r="1549" spans="1:44" x14ac:dyDescent="0.25">
      <c r="A1549" t="s">
        <v>8219</v>
      </c>
      <c r="B1549">
        <v>115</v>
      </c>
      <c r="AL1549">
        <v>115</v>
      </c>
      <c r="AP1549">
        <v>0</v>
      </c>
      <c r="AR1549">
        <v>115</v>
      </c>
    </row>
    <row r="1550" spans="1:44" x14ac:dyDescent="0.25">
      <c r="A1550" t="s">
        <v>8219</v>
      </c>
      <c r="B1550">
        <v>115</v>
      </c>
      <c r="AL1550">
        <v>115</v>
      </c>
      <c r="AP1550">
        <v>0</v>
      </c>
      <c r="AR1550">
        <v>115</v>
      </c>
    </row>
    <row r="1551" spans="1:44" x14ac:dyDescent="0.25">
      <c r="A1551" t="s">
        <v>8219</v>
      </c>
      <c r="B1551">
        <v>115</v>
      </c>
      <c r="AL1551">
        <v>115</v>
      </c>
      <c r="AP1551">
        <v>0</v>
      </c>
      <c r="AR1551">
        <v>115</v>
      </c>
    </row>
    <row r="1552" spans="1:44" x14ac:dyDescent="0.25">
      <c r="A1552" t="s">
        <v>8219</v>
      </c>
      <c r="B1552">
        <v>115</v>
      </c>
      <c r="AL1552">
        <v>115</v>
      </c>
      <c r="AP1552">
        <v>0</v>
      </c>
      <c r="AR1552">
        <v>115</v>
      </c>
    </row>
    <row r="1553" spans="1:44" x14ac:dyDescent="0.25">
      <c r="A1553" t="s">
        <v>8219</v>
      </c>
      <c r="B1553">
        <v>115</v>
      </c>
      <c r="AL1553">
        <v>115</v>
      </c>
      <c r="AP1553">
        <v>0</v>
      </c>
      <c r="AR1553">
        <v>115</v>
      </c>
    </row>
    <row r="1554" spans="1:44" x14ac:dyDescent="0.25">
      <c r="A1554" t="s">
        <v>8219</v>
      </c>
      <c r="B1554">
        <v>115</v>
      </c>
      <c r="AL1554">
        <v>115</v>
      </c>
      <c r="AP1554">
        <v>0</v>
      </c>
      <c r="AR1554">
        <v>115</v>
      </c>
    </row>
    <row r="1555" spans="1:44" x14ac:dyDescent="0.25">
      <c r="A1555" t="s">
        <v>8219</v>
      </c>
      <c r="B1555">
        <v>116</v>
      </c>
      <c r="AL1555">
        <v>116</v>
      </c>
      <c r="AP1555">
        <v>0</v>
      </c>
      <c r="AR1555">
        <v>116</v>
      </c>
    </row>
    <row r="1556" spans="1:44" x14ac:dyDescent="0.25">
      <c r="A1556" t="s">
        <v>8219</v>
      </c>
      <c r="B1556">
        <v>116</v>
      </c>
      <c r="AL1556">
        <v>116</v>
      </c>
      <c r="AP1556">
        <v>0</v>
      </c>
      <c r="AR1556">
        <v>116</v>
      </c>
    </row>
    <row r="1557" spans="1:44" x14ac:dyDescent="0.25">
      <c r="A1557" t="s">
        <v>8219</v>
      </c>
      <c r="B1557">
        <v>117</v>
      </c>
      <c r="AL1557">
        <v>117</v>
      </c>
      <c r="AP1557">
        <v>0</v>
      </c>
      <c r="AR1557">
        <v>117</v>
      </c>
    </row>
    <row r="1558" spans="1:44" x14ac:dyDescent="0.25">
      <c r="A1558" t="s">
        <v>8219</v>
      </c>
      <c r="B1558">
        <v>117</v>
      </c>
      <c r="AL1558">
        <v>117</v>
      </c>
      <c r="AP1558">
        <v>0</v>
      </c>
      <c r="AR1558">
        <v>117</v>
      </c>
    </row>
    <row r="1559" spans="1:44" x14ac:dyDescent="0.25">
      <c r="A1559" t="s">
        <v>8219</v>
      </c>
      <c r="B1559">
        <v>117</v>
      </c>
      <c r="AL1559">
        <v>117</v>
      </c>
      <c r="AP1559">
        <v>0</v>
      </c>
      <c r="AR1559">
        <v>117</v>
      </c>
    </row>
    <row r="1560" spans="1:44" x14ac:dyDescent="0.25">
      <c r="A1560" t="s">
        <v>8219</v>
      </c>
      <c r="B1560">
        <v>117</v>
      </c>
      <c r="AL1560">
        <v>117</v>
      </c>
      <c r="AP1560">
        <v>0</v>
      </c>
      <c r="AR1560">
        <v>117</v>
      </c>
    </row>
    <row r="1561" spans="1:44" x14ac:dyDescent="0.25">
      <c r="A1561" t="s">
        <v>8219</v>
      </c>
      <c r="B1561">
        <v>118</v>
      </c>
      <c r="AL1561">
        <v>118</v>
      </c>
      <c r="AP1561">
        <v>0</v>
      </c>
      <c r="AR1561">
        <v>118</v>
      </c>
    </row>
    <row r="1562" spans="1:44" x14ac:dyDescent="0.25">
      <c r="A1562" t="s">
        <v>8219</v>
      </c>
      <c r="B1562">
        <v>118</v>
      </c>
      <c r="AL1562">
        <v>118</v>
      </c>
      <c r="AP1562">
        <v>0</v>
      </c>
      <c r="AR1562">
        <v>118</v>
      </c>
    </row>
    <row r="1563" spans="1:44" x14ac:dyDescent="0.25">
      <c r="A1563" t="s">
        <v>8219</v>
      </c>
      <c r="B1563">
        <v>118</v>
      </c>
      <c r="AL1563">
        <v>118</v>
      </c>
      <c r="AP1563">
        <v>0</v>
      </c>
      <c r="AR1563">
        <v>118</v>
      </c>
    </row>
    <row r="1564" spans="1:44" x14ac:dyDescent="0.25">
      <c r="A1564" t="s">
        <v>8219</v>
      </c>
      <c r="B1564">
        <v>119</v>
      </c>
      <c r="AL1564">
        <v>119</v>
      </c>
      <c r="AP1564">
        <v>0</v>
      </c>
      <c r="AR1564">
        <v>119</v>
      </c>
    </row>
    <row r="1565" spans="1:44" x14ac:dyDescent="0.25">
      <c r="A1565" t="s">
        <v>8219</v>
      </c>
      <c r="B1565">
        <v>119</v>
      </c>
      <c r="AL1565">
        <v>119</v>
      </c>
      <c r="AP1565">
        <v>0</v>
      </c>
      <c r="AR1565">
        <v>119</v>
      </c>
    </row>
    <row r="1566" spans="1:44" x14ac:dyDescent="0.25">
      <c r="A1566" t="s">
        <v>8219</v>
      </c>
      <c r="B1566">
        <v>119</v>
      </c>
      <c r="AL1566">
        <v>119</v>
      </c>
      <c r="AP1566">
        <v>0</v>
      </c>
      <c r="AR1566">
        <v>119</v>
      </c>
    </row>
    <row r="1567" spans="1:44" x14ac:dyDescent="0.25">
      <c r="A1567" t="s">
        <v>8219</v>
      </c>
      <c r="B1567">
        <v>119</v>
      </c>
      <c r="AL1567">
        <v>119</v>
      </c>
      <c r="AP1567">
        <v>0</v>
      </c>
      <c r="AR1567">
        <v>119</v>
      </c>
    </row>
    <row r="1568" spans="1:44" x14ac:dyDescent="0.25">
      <c r="A1568" t="s">
        <v>8219</v>
      </c>
      <c r="B1568">
        <v>119</v>
      </c>
      <c r="AL1568">
        <v>119</v>
      </c>
      <c r="AP1568">
        <v>0</v>
      </c>
      <c r="AR1568">
        <v>119</v>
      </c>
    </row>
    <row r="1569" spans="1:44" x14ac:dyDescent="0.25">
      <c r="A1569" t="s">
        <v>8219</v>
      </c>
      <c r="B1569">
        <v>119</v>
      </c>
      <c r="AL1569">
        <v>119</v>
      </c>
      <c r="AP1569">
        <v>0</v>
      </c>
      <c r="AR1569">
        <v>119</v>
      </c>
    </row>
    <row r="1570" spans="1:44" x14ac:dyDescent="0.25">
      <c r="A1570" t="s">
        <v>8219</v>
      </c>
      <c r="B1570">
        <v>120</v>
      </c>
      <c r="AL1570">
        <v>120</v>
      </c>
      <c r="AP1570">
        <v>0</v>
      </c>
      <c r="AR1570">
        <v>120</v>
      </c>
    </row>
    <row r="1571" spans="1:44" x14ac:dyDescent="0.25">
      <c r="A1571" t="s">
        <v>8219</v>
      </c>
      <c r="B1571">
        <v>120</v>
      </c>
      <c r="AL1571">
        <v>120</v>
      </c>
      <c r="AP1571">
        <v>0</v>
      </c>
      <c r="AR1571">
        <v>120</v>
      </c>
    </row>
    <row r="1572" spans="1:44" x14ac:dyDescent="0.25">
      <c r="A1572" t="s">
        <v>8219</v>
      </c>
      <c r="B1572">
        <v>120</v>
      </c>
      <c r="AL1572">
        <v>120</v>
      </c>
      <c r="AP1572">
        <v>0</v>
      </c>
      <c r="AR1572">
        <v>120</v>
      </c>
    </row>
    <row r="1573" spans="1:44" x14ac:dyDescent="0.25">
      <c r="A1573" t="s">
        <v>8219</v>
      </c>
      <c r="B1573">
        <v>120</v>
      </c>
      <c r="AL1573">
        <v>120</v>
      </c>
      <c r="AP1573">
        <v>0</v>
      </c>
      <c r="AR1573">
        <v>120</v>
      </c>
    </row>
    <row r="1574" spans="1:44" x14ac:dyDescent="0.25">
      <c r="A1574" t="s">
        <v>8219</v>
      </c>
      <c r="B1574">
        <v>120</v>
      </c>
      <c r="AL1574">
        <v>120</v>
      </c>
      <c r="AP1574">
        <v>0</v>
      </c>
      <c r="AR1574">
        <v>120</v>
      </c>
    </row>
    <row r="1575" spans="1:44" x14ac:dyDescent="0.25">
      <c r="A1575" t="s">
        <v>8219</v>
      </c>
      <c r="B1575">
        <v>120</v>
      </c>
      <c r="AL1575">
        <v>120</v>
      </c>
      <c r="AP1575">
        <v>0</v>
      </c>
      <c r="AR1575">
        <v>120</v>
      </c>
    </row>
    <row r="1576" spans="1:44" x14ac:dyDescent="0.25">
      <c r="A1576" t="s">
        <v>8219</v>
      </c>
      <c r="B1576">
        <v>120</v>
      </c>
      <c r="AL1576">
        <v>120</v>
      </c>
      <c r="AP1576">
        <v>0</v>
      </c>
      <c r="AR1576">
        <v>120</v>
      </c>
    </row>
    <row r="1577" spans="1:44" x14ac:dyDescent="0.25">
      <c r="A1577" t="s">
        <v>8219</v>
      </c>
      <c r="B1577">
        <v>120</v>
      </c>
      <c r="AL1577">
        <v>120</v>
      </c>
      <c r="AP1577">
        <v>0</v>
      </c>
      <c r="AR1577">
        <v>120</v>
      </c>
    </row>
    <row r="1578" spans="1:44" x14ac:dyDescent="0.25">
      <c r="A1578" t="s">
        <v>8219</v>
      </c>
      <c r="B1578">
        <v>120</v>
      </c>
      <c r="AL1578">
        <v>120</v>
      </c>
      <c r="AP1578">
        <v>0</v>
      </c>
      <c r="AR1578">
        <v>120</v>
      </c>
    </row>
    <row r="1579" spans="1:44" x14ac:dyDescent="0.25">
      <c r="A1579" t="s">
        <v>8219</v>
      </c>
      <c r="B1579">
        <v>121</v>
      </c>
      <c r="AL1579">
        <v>121</v>
      </c>
      <c r="AP1579">
        <v>0</v>
      </c>
      <c r="AR1579">
        <v>121</v>
      </c>
    </row>
    <row r="1580" spans="1:44" x14ac:dyDescent="0.25">
      <c r="A1580" t="s">
        <v>8219</v>
      </c>
      <c r="B1580">
        <v>121</v>
      </c>
      <c r="AL1580">
        <v>121</v>
      </c>
      <c r="AP1580">
        <v>0</v>
      </c>
      <c r="AR1580">
        <v>121</v>
      </c>
    </row>
    <row r="1581" spans="1:44" x14ac:dyDescent="0.25">
      <c r="A1581" t="s">
        <v>8219</v>
      </c>
      <c r="B1581">
        <v>122</v>
      </c>
      <c r="AL1581">
        <v>122</v>
      </c>
      <c r="AP1581">
        <v>0</v>
      </c>
      <c r="AR1581">
        <v>122</v>
      </c>
    </row>
    <row r="1582" spans="1:44" x14ac:dyDescent="0.25">
      <c r="A1582" t="s">
        <v>8219</v>
      </c>
      <c r="B1582">
        <v>122</v>
      </c>
      <c r="AL1582">
        <v>122</v>
      </c>
      <c r="AP1582">
        <v>0</v>
      </c>
      <c r="AR1582">
        <v>122</v>
      </c>
    </row>
    <row r="1583" spans="1:44" x14ac:dyDescent="0.25">
      <c r="A1583" t="s">
        <v>8219</v>
      </c>
      <c r="B1583">
        <v>122</v>
      </c>
      <c r="AL1583">
        <v>122</v>
      </c>
      <c r="AP1583">
        <v>0</v>
      </c>
      <c r="AR1583">
        <v>122</v>
      </c>
    </row>
    <row r="1584" spans="1:44" x14ac:dyDescent="0.25">
      <c r="A1584" t="s">
        <v>8219</v>
      </c>
      <c r="B1584">
        <v>123</v>
      </c>
      <c r="AL1584">
        <v>123</v>
      </c>
      <c r="AP1584">
        <v>0</v>
      </c>
      <c r="AR1584">
        <v>123</v>
      </c>
    </row>
    <row r="1585" spans="1:44" x14ac:dyDescent="0.25">
      <c r="A1585" t="s">
        <v>8219</v>
      </c>
      <c r="B1585">
        <v>123</v>
      </c>
      <c r="AL1585">
        <v>123</v>
      </c>
      <c r="AP1585">
        <v>0</v>
      </c>
      <c r="AR1585">
        <v>123</v>
      </c>
    </row>
    <row r="1586" spans="1:44" x14ac:dyDescent="0.25">
      <c r="A1586" t="s">
        <v>8219</v>
      </c>
      <c r="B1586">
        <v>123</v>
      </c>
      <c r="AL1586">
        <v>123</v>
      </c>
      <c r="AP1586">
        <v>0</v>
      </c>
      <c r="AR1586">
        <v>123</v>
      </c>
    </row>
    <row r="1587" spans="1:44" x14ac:dyDescent="0.25">
      <c r="A1587" t="s">
        <v>8219</v>
      </c>
      <c r="B1587">
        <v>123</v>
      </c>
      <c r="AL1587">
        <v>123</v>
      </c>
      <c r="AP1587">
        <v>0</v>
      </c>
      <c r="AR1587">
        <v>123</v>
      </c>
    </row>
    <row r="1588" spans="1:44" x14ac:dyDescent="0.25">
      <c r="A1588" t="s">
        <v>8219</v>
      </c>
      <c r="B1588">
        <v>124</v>
      </c>
      <c r="AL1588">
        <v>124</v>
      </c>
      <c r="AP1588">
        <v>0</v>
      </c>
      <c r="AR1588">
        <v>124</v>
      </c>
    </row>
    <row r="1589" spans="1:44" x14ac:dyDescent="0.25">
      <c r="A1589" t="s">
        <v>8219</v>
      </c>
      <c r="B1589">
        <v>125</v>
      </c>
      <c r="AL1589">
        <v>125</v>
      </c>
      <c r="AP1589">
        <v>0</v>
      </c>
      <c r="AR1589">
        <v>125</v>
      </c>
    </row>
    <row r="1590" spans="1:44" x14ac:dyDescent="0.25">
      <c r="A1590" t="s">
        <v>8219</v>
      </c>
      <c r="B1590">
        <v>125</v>
      </c>
      <c r="AL1590">
        <v>125</v>
      </c>
      <c r="AP1590">
        <v>0</v>
      </c>
      <c r="AR1590">
        <v>125</v>
      </c>
    </row>
    <row r="1591" spans="1:44" x14ac:dyDescent="0.25">
      <c r="A1591" t="s">
        <v>8219</v>
      </c>
      <c r="B1591">
        <v>125</v>
      </c>
      <c r="AL1591">
        <v>125</v>
      </c>
      <c r="AP1591">
        <v>0</v>
      </c>
      <c r="AR1591">
        <v>125</v>
      </c>
    </row>
    <row r="1592" spans="1:44" x14ac:dyDescent="0.25">
      <c r="A1592" t="s">
        <v>8219</v>
      </c>
      <c r="B1592">
        <v>126</v>
      </c>
      <c r="AL1592">
        <v>126</v>
      </c>
      <c r="AP1592">
        <v>0</v>
      </c>
      <c r="AR1592">
        <v>126</v>
      </c>
    </row>
    <row r="1593" spans="1:44" x14ac:dyDescent="0.25">
      <c r="A1593" t="s">
        <v>8219</v>
      </c>
      <c r="B1593">
        <v>126</v>
      </c>
      <c r="AL1593">
        <v>126</v>
      </c>
      <c r="AP1593">
        <v>0</v>
      </c>
      <c r="AR1593">
        <v>126</v>
      </c>
    </row>
    <row r="1594" spans="1:44" x14ac:dyDescent="0.25">
      <c r="A1594" t="s">
        <v>8219</v>
      </c>
      <c r="B1594">
        <v>126</v>
      </c>
      <c r="AL1594">
        <v>126</v>
      </c>
      <c r="AP1594">
        <v>0</v>
      </c>
      <c r="AR1594">
        <v>126</v>
      </c>
    </row>
    <row r="1595" spans="1:44" x14ac:dyDescent="0.25">
      <c r="A1595" t="s">
        <v>8219</v>
      </c>
      <c r="B1595">
        <v>127</v>
      </c>
      <c r="AL1595">
        <v>127</v>
      </c>
      <c r="AP1595">
        <v>0</v>
      </c>
      <c r="AR1595">
        <v>127</v>
      </c>
    </row>
    <row r="1596" spans="1:44" x14ac:dyDescent="0.25">
      <c r="A1596" t="s">
        <v>8219</v>
      </c>
      <c r="B1596">
        <v>128</v>
      </c>
      <c r="AL1596">
        <v>128</v>
      </c>
      <c r="AP1596">
        <v>0</v>
      </c>
      <c r="AR1596">
        <v>128</v>
      </c>
    </row>
    <row r="1597" spans="1:44" x14ac:dyDescent="0.25">
      <c r="A1597" t="s">
        <v>8219</v>
      </c>
      <c r="B1597">
        <v>128</v>
      </c>
      <c r="AL1597">
        <v>128</v>
      </c>
      <c r="AP1597">
        <v>0</v>
      </c>
      <c r="AR1597">
        <v>128</v>
      </c>
    </row>
    <row r="1598" spans="1:44" x14ac:dyDescent="0.25">
      <c r="A1598" t="s">
        <v>8219</v>
      </c>
      <c r="B1598">
        <v>128</v>
      </c>
      <c r="AL1598">
        <v>128</v>
      </c>
      <c r="AP1598">
        <v>0</v>
      </c>
      <c r="AR1598">
        <v>128</v>
      </c>
    </row>
    <row r="1599" spans="1:44" x14ac:dyDescent="0.25">
      <c r="A1599" t="s">
        <v>8219</v>
      </c>
      <c r="B1599">
        <v>128</v>
      </c>
      <c r="AL1599">
        <v>128</v>
      </c>
      <c r="AP1599">
        <v>0</v>
      </c>
      <c r="AR1599">
        <v>128</v>
      </c>
    </row>
    <row r="1600" spans="1:44" x14ac:dyDescent="0.25">
      <c r="A1600" t="s">
        <v>8219</v>
      </c>
      <c r="B1600">
        <v>128</v>
      </c>
      <c r="AL1600">
        <v>128</v>
      </c>
      <c r="AP1600">
        <v>0</v>
      </c>
      <c r="AR1600">
        <v>128</v>
      </c>
    </row>
    <row r="1601" spans="1:44" x14ac:dyDescent="0.25">
      <c r="A1601" t="s">
        <v>8219</v>
      </c>
      <c r="B1601">
        <v>128</v>
      </c>
      <c r="AL1601">
        <v>128</v>
      </c>
      <c r="AP1601">
        <v>0</v>
      </c>
      <c r="AR1601">
        <v>128</v>
      </c>
    </row>
    <row r="1602" spans="1:44" x14ac:dyDescent="0.25">
      <c r="A1602" t="s">
        <v>8219</v>
      </c>
      <c r="B1602">
        <v>128</v>
      </c>
      <c r="AL1602">
        <v>128</v>
      </c>
      <c r="AP1602">
        <v>0</v>
      </c>
      <c r="AR1602">
        <v>128</v>
      </c>
    </row>
    <row r="1603" spans="1:44" x14ac:dyDescent="0.25">
      <c r="A1603" t="s">
        <v>8219</v>
      </c>
      <c r="B1603">
        <v>129</v>
      </c>
      <c r="AL1603">
        <v>129</v>
      </c>
      <c r="AP1603">
        <v>0</v>
      </c>
      <c r="AR1603">
        <v>129</v>
      </c>
    </row>
    <row r="1604" spans="1:44" x14ac:dyDescent="0.25">
      <c r="A1604" t="s">
        <v>8219</v>
      </c>
      <c r="B1604">
        <v>130</v>
      </c>
      <c r="AL1604">
        <v>130</v>
      </c>
      <c r="AP1604">
        <v>0</v>
      </c>
      <c r="AR1604">
        <v>130</v>
      </c>
    </row>
    <row r="1605" spans="1:44" x14ac:dyDescent="0.25">
      <c r="A1605" t="s">
        <v>8219</v>
      </c>
      <c r="B1605">
        <v>130</v>
      </c>
      <c r="AL1605">
        <v>130</v>
      </c>
      <c r="AP1605">
        <v>0</v>
      </c>
      <c r="AR1605">
        <v>130</v>
      </c>
    </row>
    <row r="1606" spans="1:44" x14ac:dyDescent="0.25">
      <c r="A1606" t="s">
        <v>8219</v>
      </c>
      <c r="B1606">
        <v>130</v>
      </c>
      <c r="AL1606">
        <v>130</v>
      </c>
      <c r="AP1606">
        <v>0</v>
      </c>
      <c r="AR1606">
        <v>130</v>
      </c>
    </row>
    <row r="1607" spans="1:44" x14ac:dyDescent="0.25">
      <c r="A1607" t="s">
        <v>8219</v>
      </c>
      <c r="B1607">
        <v>130</v>
      </c>
      <c r="AL1607">
        <v>130</v>
      </c>
      <c r="AP1607">
        <v>0</v>
      </c>
      <c r="AR1607">
        <v>130</v>
      </c>
    </row>
    <row r="1608" spans="1:44" x14ac:dyDescent="0.25">
      <c r="A1608" t="s">
        <v>8219</v>
      </c>
      <c r="B1608">
        <v>130</v>
      </c>
      <c r="AL1608">
        <v>130</v>
      </c>
      <c r="AP1608">
        <v>0</v>
      </c>
      <c r="AR1608">
        <v>130</v>
      </c>
    </row>
    <row r="1609" spans="1:44" x14ac:dyDescent="0.25">
      <c r="A1609" t="s">
        <v>8219</v>
      </c>
      <c r="B1609">
        <v>131</v>
      </c>
      <c r="AL1609">
        <v>131</v>
      </c>
      <c r="AP1609">
        <v>0</v>
      </c>
      <c r="AR1609">
        <v>131</v>
      </c>
    </row>
    <row r="1610" spans="1:44" x14ac:dyDescent="0.25">
      <c r="A1610" t="s">
        <v>8219</v>
      </c>
      <c r="B1610">
        <v>131</v>
      </c>
      <c r="AL1610">
        <v>131</v>
      </c>
      <c r="AP1610">
        <v>0</v>
      </c>
      <c r="AR1610">
        <v>131</v>
      </c>
    </row>
    <row r="1611" spans="1:44" x14ac:dyDescent="0.25">
      <c r="A1611" t="s">
        <v>8219</v>
      </c>
      <c r="B1611">
        <v>131</v>
      </c>
      <c r="AL1611">
        <v>131</v>
      </c>
      <c r="AP1611">
        <v>0</v>
      </c>
      <c r="AR1611">
        <v>131</v>
      </c>
    </row>
    <row r="1612" spans="1:44" x14ac:dyDescent="0.25">
      <c r="A1612" t="s">
        <v>8219</v>
      </c>
      <c r="B1612">
        <v>131</v>
      </c>
      <c r="AL1612">
        <v>131</v>
      </c>
      <c r="AP1612">
        <v>0</v>
      </c>
      <c r="AR1612">
        <v>131</v>
      </c>
    </row>
    <row r="1613" spans="1:44" x14ac:dyDescent="0.25">
      <c r="A1613" t="s">
        <v>8219</v>
      </c>
      <c r="B1613">
        <v>132</v>
      </c>
      <c r="AL1613">
        <v>132</v>
      </c>
      <c r="AP1613">
        <v>0</v>
      </c>
      <c r="AR1613">
        <v>132</v>
      </c>
    </row>
    <row r="1614" spans="1:44" x14ac:dyDescent="0.25">
      <c r="A1614" t="s">
        <v>8219</v>
      </c>
      <c r="B1614">
        <v>132</v>
      </c>
      <c r="AL1614">
        <v>132</v>
      </c>
      <c r="AP1614">
        <v>0</v>
      </c>
      <c r="AR1614">
        <v>132</v>
      </c>
    </row>
    <row r="1615" spans="1:44" x14ac:dyDescent="0.25">
      <c r="A1615" t="s">
        <v>8219</v>
      </c>
      <c r="B1615">
        <v>133</v>
      </c>
      <c r="AL1615">
        <v>133</v>
      </c>
      <c r="AP1615">
        <v>0</v>
      </c>
      <c r="AR1615">
        <v>133</v>
      </c>
    </row>
    <row r="1616" spans="1:44" x14ac:dyDescent="0.25">
      <c r="A1616" t="s">
        <v>8219</v>
      </c>
      <c r="B1616">
        <v>133</v>
      </c>
      <c r="AL1616">
        <v>133</v>
      </c>
      <c r="AP1616">
        <v>0</v>
      </c>
      <c r="AR1616">
        <v>133</v>
      </c>
    </row>
    <row r="1617" spans="1:44" x14ac:dyDescent="0.25">
      <c r="A1617" t="s">
        <v>8219</v>
      </c>
      <c r="B1617">
        <v>133</v>
      </c>
      <c r="AL1617">
        <v>133</v>
      </c>
      <c r="AP1617">
        <v>0</v>
      </c>
      <c r="AR1617">
        <v>133</v>
      </c>
    </row>
    <row r="1618" spans="1:44" x14ac:dyDescent="0.25">
      <c r="A1618" t="s">
        <v>8219</v>
      </c>
      <c r="B1618">
        <v>133</v>
      </c>
      <c r="AL1618">
        <v>133</v>
      </c>
      <c r="AP1618">
        <v>0</v>
      </c>
      <c r="AR1618">
        <v>133</v>
      </c>
    </row>
    <row r="1619" spans="1:44" x14ac:dyDescent="0.25">
      <c r="A1619" t="s">
        <v>8219</v>
      </c>
      <c r="B1619">
        <v>133</v>
      </c>
      <c r="AL1619">
        <v>133</v>
      </c>
      <c r="AP1619">
        <v>0</v>
      </c>
      <c r="AR1619">
        <v>133</v>
      </c>
    </row>
    <row r="1620" spans="1:44" x14ac:dyDescent="0.25">
      <c r="A1620" t="s">
        <v>8219</v>
      </c>
      <c r="B1620">
        <v>134</v>
      </c>
      <c r="AL1620">
        <v>134</v>
      </c>
      <c r="AP1620">
        <v>0</v>
      </c>
      <c r="AR1620">
        <v>134</v>
      </c>
    </row>
    <row r="1621" spans="1:44" x14ac:dyDescent="0.25">
      <c r="A1621" t="s">
        <v>8219</v>
      </c>
      <c r="B1621">
        <v>134</v>
      </c>
      <c r="AL1621">
        <v>134</v>
      </c>
      <c r="AP1621">
        <v>0</v>
      </c>
      <c r="AR1621">
        <v>134</v>
      </c>
    </row>
    <row r="1622" spans="1:44" x14ac:dyDescent="0.25">
      <c r="A1622" t="s">
        <v>8219</v>
      </c>
      <c r="B1622">
        <v>134</v>
      </c>
      <c r="AL1622">
        <v>134</v>
      </c>
      <c r="AP1622">
        <v>0</v>
      </c>
      <c r="AR1622">
        <v>134</v>
      </c>
    </row>
    <row r="1623" spans="1:44" x14ac:dyDescent="0.25">
      <c r="A1623" t="s">
        <v>8219</v>
      </c>
      <c r="B1623">
        <v>134</v>
      </c>
      <c r="AL1623">
        <v>134</v>
      </c>
      <c r="AP1623">
        <v>0</v>
      </c>
      <c r="AR1623">
        <v>134</v>
      </c>
    </row>
    <row r="1624" spans="1:44" x14ac:dyDescent="0.25">
      <c r="A1624" t="s">
        <v>8219</v>
      </c>
      <c r="B1624">
        <v>134</v>
      </c>
      <c r="AL1624">
        <v>134</v>
      </c>
      <c r="AP1624">
        <v>0</v>
      </c>
      <c r="AR1624">
        <v>134</v>
      </c>
    </row>
    <row r="1625" spans="1:44" x14ac:dyDescent="0.25">
      <c r="A1625" t="s">
        <v>8219</v>
      </c>
      <c r="B1625">
        <v>134</v>
      </c>
      <c r="AL1625">
        <v>134</v>
      </c>
      <c r="AP1625">
        <v>0</v>
      </c>
      <c r="AR1625">
        <v>134</v>
      </c>
    </row>
    <row r="1626" spans="1:44" x14ac:dyDescent="0.25">
      <c r="A1626" t="s">
        <v>8219</v>
      </c>
      <c r="B1626">
        <v>135</v>
      </c>
      <c r="AL1626">
        <v>135</v>
      </c>
      <c r="AP1626">
        <v>0</v>
      </c>
      <c r="AR1626">
        <v>135</v>
      </c>
    </row>
    <row r="1627" spans="1:44" x14ac:dyDescent="0.25">
      <c r="A1627" t="s">
        <v>8219</v>
      </c>
      <c r="B1627">
        <v>136</v>
      </c>
      <c r="AL1627">
        <v>136</v>
      </c>
      <c r="AP1627">
        <v>0</v>
      </c>
      <c r="AR1627">
        <v>136</v>
      </c>
    </row>
    <row r="1628" spans="1:44" x14ac:dyDescent="0.25">
      <c r="A1628" t="s">
        <v>8219</v>
      </c>
      <c r="B1628">
        <v>136</v>
      </c>
      <c r="AL1628">
        <v>136</v>
      </c>
      <c r="AP1628">
        <v>0</v>
      </c>
      <c r="AR1628">
        <v>136</v>
      </c>
    </row>
    <row r="1629" spans="1:44" x14ac:dyDescent="0.25">
      <c r="A1629" t="s">
        <v>8219</v>
      </c>
      <c r="B1629">
        <v>136</v>
      </c>
      <c r="AL1629">
        <v>136</v>
      </c>
      <c r="AP1629">
        <v>0</v>
      </c>
      <c r="AR1629">
        <v>136</v>
      </c>
    </row>
    <row r="1630" spans="1:44" x14ac:dyDescent="0.25">
      <c r="A1630" t="s">
        <v>8219</v>
      </c>
      <c r="B1630">
        <v>137</v>
      </c>
      <c r="AL1630">
        <v>137</v>
      </c>
      <c r="AP1630">
        <v>0</v>
      </c>
      <c r="AR1630">
        <v>137</v>
      </c>
    </row>
    <row r="1631" spans="1:44" x14ac:dyDescent="0.25">
      <c r="A1631" t="s">
        <v>8219</v>
      </c>
      <c r="B1631">
        <v>137</v>
      </c>
      <c r="AL1631">
        <v>137</v>
      </c>
      <c r="AP1631">
        <v>0</v>
      </c>
      <c r="AR1631">
        <v>137</v>
      </c>
    </row>
    <row r="1632" spans="1:44" x14ac:dyDescent="0.25">
      <c r="A1632" t="s">
        <v>8219</v>
      </c>
      <c r="B1632">
        <v>138</v>
      </c>
      <c r="AL1632">
        <v>138</v>
      </c>
      <c r="AP1632">
        <v>0</v>
      </c>
      <c r="AR1632">
        <v>138</v>
      </c>
    </row>
    <row r="1633" spans="1:44" x14ac:dyDescent="0.25">
      <c r="A1633" t="s">
        <v>8219</v>
      </c>
      <c r="B1633">
        <v>139</v>
      </c>
      <c r="AL1633">
        <v>139</v>
      </c>
      <c r="AP1633">
        <v>0</v>
      </c>
      <c r="AR1633">
        <v>139</v>
      </c>
    </row>
    <row r="1634" spans="1:44" x14ac:dyDescent="0.25">
      <c r="A1634" t="s">
        <v>8219</v>
      </c>
      <c r="B1634">
        <v>139</v>
      </c>
      <c r="AL1634">
        <v>139</v>
      </c>
      <c r="AP1634">
        <v>0</v>
      </c>
      <c r="AR1634">
        <v>139</v>
      </c>
    </row>
    <row r="1635" spans="1:44" x14ac:dyDescent="0.25">
      <c r="A1635" t="s">
        <v>8219</v>
      </c>
      <c r="B1635">
        <v>139</v>
      </c>
      <c r="AL1635">
        <v>139</v>
      </c>
      <c r="AP1635">
        <v>0</v>
      </c>
      <c r="AR1635">
        <v>139</v>
      </c>
    </row>
    <row r="1636" spans="1:44" x14ac:dyDescent="0.25">
      <c r="A1636" t="s">
        <v>8219</v>
      </c>
      <c r="B1636">
        <v>140</v>
      </c>
      <c r="AL1636">
        <v>140</v>
      </c>
      <c r="AP1636">
        <v>0</v>
      </c>
      <c r="AR1636">
        <v>140</v>
      </c>
    </row>
    <row r="1637" spans="1:44" x14ac:dyDescent="0.25">
      <c r="A1637" t="s">
        <v>8219</v>
      </c>
      <c r="B1637">
        <v>140</v>
      </c>
      <c r="AL1637">
        <v>140</v>
      </c>
      <c r="AP1637">
        <v>0</v>
      </c>
      <c r="AR1637">
        <v>140</v>
      </c>
    </row>
    <row r="1638" spans="1:44" x14ac:dyDescent="0.25">
      <c r="A1638" t="s">
        <v>8219</v>
      </c>
      <c r="B1638">
        <v>140</v>
      </c>
      <c r="AL1638">
        <v>140</v>
      </c>
      <c r="AP1638">
        <v>0</v>
      </c>
      <c r="AR1638">
        <v>140</v>
      </c>
    </row>
    <row r="1639" spans="1:44" x14ac:dyDescent="0.25">
      <c r="A1639" t="s">
        <v>8219</v>
      </c>
      <c r="B1639">
        <v>140</v>
      </c>
      <c r="AL1639">
        <v>140</v>
      </c>
      <c r="AP1639">
        <v>0</v>
      </c>
      <c r="AR1639">
        <v>140</v>
      </c>
    </row>
    <row r="1640" spans="1:44" x14ac:dyDescent="0.25">
      <c r="A1640" t="s">
        <v>8219</v>
      </c>
      <c r="B1640">
        <v>141</v>
      </c>
      <c r="AL1640">
        <v>141</v>
      </c>
      <c r="AP1640">
        <v>0</v>
      </c>
      <c r="AR1640">
        <v>141</v>
      </c>
    </row>
    <row r="1641" spans="1:44" x14ac:dyDescent="0.25">
      <c r="A1641" t="s">
        <v>8219</v>
      </c>
      <c r="B1641">
        <v>141</v>
      </c>
      <c r="AL1641">
        <v>141</v>
      </c>
      <c r="AP1641">
        <v>0</v>
      </c>
      <c r="AR1641">
        <v>141</v>
      </c>
    </row>
    <row r="1642" spans="1:44" x14ac:dyDescent="0.25">
      <c r="A1642" t="s">
        <v>8219</v>
      </c>
      <c r="B1642">
        <v>141</v>
      </c>
      <c r="AL1642">
        <v>141</v>
      </c>
      <c r="AP1642">
        <v>0</v>
      </c>
      <c r="AR1642">
        <v>141</v>
      </c>
    </row>
    <row r="1643" spans="1:44" x14ac:dyDescent="0.25">
      <c r="A1643" t="s">
        <v>8219</v>
      </c>
      <c r="B1643">
        <v>141</v>
      </c>
      <c r="AL1643">
        <v>141</v>
      </c>
      <c r="AP1643">
        <v>0</v>
      </c>
      <c r="AR1643">
        <v>141</v>
      </c>
    </row>
    <row r="1644" spans="1:44" x14ac:dyDescent="0.25">
      <c r="A1644" t="s">
        <v>8219</v>
      </c>
      <c r="B1644">
        <v>141</v>
      </c>
      <c r="AL1644">
        <v>141</v>
      </c>
      <c r="AP1644">
        <v>0</v>
      </c>
      <c r="AR1644">
        <v>141</v>
      </c>
    </row>
    <row r="1645" spans="1:44" x14ac:dyDescent="0.25">
      <c r="A1645" t="s">
        <v>8219</v>
      </c>
      <c r="B1645">
        <v>141</v>
      </c>
      <c r="AL1645">
        <v>141</v>
      </c>
      <c r="AP1645">
        <v>0</v>
      </c>
      <c r="AR1645">
        <v>141</v>
      </c>
    </row>
    <row r="1646" spans="1:44" x14ac:dyDescent="0.25">
      <c r="A1646" t="s">
        <v>8219</v>
      </c>
      <c r="B1646">
        <v>142</v>
      </c>
      <c r="AL1646">
        <v>142</v>
      </c>
      <c r="AP1646">
        <v>0</v>
      </c>
      <c r="AR1646">
        <v>142</v>
      </c>
    </row>
    <row r="1647" spans="1:44" x14ac:dyDescent="0.25">
      <c r="A1647" t="s">
        <v>8219</v>
      </c>
      <c r="B1647">
        <v>142</v>
      </c>
      <c r="AL1647">
        <v>142</v>
      </c>
      <c r="AP1647">
        <v>0</v>
      </c>
      <c r="AR1647">
        <v>142</v>
      </c>
    </row>
    <row r="1648" spans="1:44" x14ac:dyDescent="0.25">
      <c r="A1648" t="s">
        <v>8219</v>
      </c>
      <c r="B1648">
        <v>143</v>
      </c>
      <c r="AL1648">
        <v>143</v>
      </c>
      <c r="AP1648">
        <v>0</v>
      </c>
      <c r="AR1648">
        <v>143</v>
      </c>
    </row>
    <row r="1649" spans="1:44" x14ac:dyDescent="0.25">
      <c r="A1649" t="s">
        <v>8219</v>
      </c>
      <c r="B1649">
        <v>143</v>
      </c>
      <c r="AL1649">
        <v>143</v>
      </c>
      <c r="AP1649">
        <v>1</v>
      </c>
      <c r="AR1649">
        <v>143</v>
      </c>
    </row>
    <row r="1650" spans="1:44" x14ac:dyDescent="0.25">
      <c r="A1650" t="s">
        <v>8219</v>
      </c>
      <c r="B1650">
        <v>144</v>
      </c>
      <c r="AL1650">
        <v>144</v>
      </c>
      <c r="AP1650">
        <v>1</v>
      </c>
      <c r="AR1650">
        <v>144</v>
      </c>
    </row>
    <row r="1651" spans="1:44" x14ac:dyDescent="0.25">
      <c r="A1651" t="s">
        <v>8219</v>
      </c>
      <c r="B1651">
        <v>144</v>
      </c>
      <c r="AL1651">
        <v>144</v>
      </c>
      <c r="AP1651">
        <v>1</v>
      </c>
      <c r="AR1651">
        <v>144</v>
      </c>
    </row>
    <row r="1652" spans="1:44" x14ac:dyDescent="0.25">
      <c r="A1652" t="s">
        <v>8219</v>
      </c>
      <c r="B1652">
        <v>145</v>
      </c>
      <c r="AL1652">
        <v>145</v>
      </c>
      <c r="AP1652">
        <v>1</v>
      </c>
      <c r="AR1652">
        <v>145</v>
      </c>
    </row>
    <row r="1653" spans="1:44" x14ac:dyDescent="0.25">
      <c r="A1653" t="s">
        <v>8219</v>
      </c>
      <c r="B1653">
        <v>145</v>
      </c>
      <c r="AL1653">
        <v>145</v>
      </c>
      <c r="AP1653">
        <v>1</v>
      </c>
      <c r="AR1653">
        <v>145</v>
      </c>
    </row>
    <row r="1654" spans="1:44" x14ac:dyDescent="0.25">
      <c r="A1654" t="s">
        <v>8219</v>
      </c>
      <c r="B1654">
        <v>145</v>
      </c>
      <c r="AL1654">
        <v>145</v>
      </c>
      <c r="AP1654">
        <v>1</v>
      </c>
      <c r="AR1654">
        <v>145</v>
      </c>
    </row>
    <row r="1655" spans="1:44" x14ac:dyDescent="0.25">
      <c r="A1655" t="s">
        <v>8219</v>
      </c>
      <c r="B1655">
        <v>145</v>
      </c>
      <c r="AL1655">
        <v>145</v>
      </c>
      <c r="AP1655">
        <v>1</v>
      </c>
      <c r="AR1655">
        <v>145</v>
      </c>
    </row>
    <row r="1656" spans="1:44" x14ac:dyDescent="0.25">
      <c r="A1656" t="s">
        <v>8219</v>
      </c>
      <c r="B1656">
        <v>145</v>
      </c>
      <c r="AL1656">
        <v>145</v>
      </c>
      <c r="AP1656">
        <v>1</v>
      </c>
      <c r="AR1656">
        <v>145</v>
      </c>
    </row>
    <row r="1657" spans="1:44" x14ac:dyDescent="0.25">
      <c r="A1657" t="s">
        <v>8219</v>
      </c>
      <c r="B1657">
        <v>145</v>
      </c>
      <c r="AL1657">
        <v>145</v>
      </c>
      <c r="AP1657">
        <v>1</v>
      </c>
      <c r="AR1657">
        <v>145</v>
      </c>
    </row>
    <row r="1658" spans="1:44" x14ac:dyDescent="0.25">
      <c r="A1658" t="s">
        <v>8219</v>
      </c>
      <c r="B1658">
        <v>146</v>
      </c>
      <c r="AL1658">
        <v>146</v>
      </c>
      <c r="AP1658">
        <v>1</v>
      </c>
      <c r="AR1658">
        <v>146</v>
      </c>
    </row>
    <row r="1659" spans="1:44" x14ac:dyDescent="0.25">
      <c r="A1659" t="s">
        <v>8219</v>
      </c>
      <c r="B1659">
        <v>146</v>
      </c>
      <c r="AL1659">
        <v>146</v>
      </c>
      <c r="AP1659">
        <v>1</v>
      </c>
      <c r="AR1659">
        <v>146</v>
      </c>
    </row>
    <row r="1660" spans="1:44" x14ac:dyDescent="0.25">
      <c r="A1660" t="s">
        <v>8219</v>
      </c>
      <c r="B1660">
        <v>146</v>
      </c>
      <c r="AL1660">
        <v>146</v>
      </c>
      <c r="AP1660">
        <v>1</v>
      </c>
      <c r="AR1660">
        <v>146</v>
      </c>
    </row>
    <row r="1661" spans="1:44" x14ac:dyDescent="0.25">
      <c r="A1661" t="s">
        <v>8219</v>
      </c>
      <c r="B1661">
        <v>147</v>
      </c>
      <c r="AL1661">
        <v>147</v>
      </c>
      <c r="AP1661">
        <v>1</v>
      </c>
      <c r="AR1661">
        <v>147</v>
      </c>
    </row>
    <row r="1662" spans="1:44" x14ac:dyDescent="0.25">
      <c r="A1662" t="s">
        <v>8219</v>
      </c>
      <c r="B1662">
        <v>147</v>
      </c>
      <c r="AL1662">
        <v>147</v>
      </c>
      <c r="AP1662">
        <v>1</v>
      </c>
      <c r="AR1662">
        <v>147</v>
      </c>
    </row>
    <row r="1663" spans="1:44" x14ac:dyDescent="0.25">
      <c r="A1663" t="s">
        <v>8219</v>
      </c>
      <c r="B1663">
        <v>147</v>
      </c>
      <c r="AL1663">
        <v>147</v>
      </c>
      <c r="AP1663">
        <v>1</v>
      </c>
      <c r="AR1663">
        <v>147</v>
      </c>
    </row>
    <row r="1664" spans="1:44" x14ac:dyDescent="0.25">
      <c r="A1664" t="s">
        <v>8219</v>
      </c>
      <c r="B1664">
        <v>147</v>
      </c>
      <c r="AL1664">
        <v>147</v>
      </c>
      <c r="AP1664">
        <v>1</v>
      </c>
      <c r="AR1664">
        <v>147</v>
      </c>
    </row>
    <row r="1665" spans="1:44" x14ac:dyDescent="0.25">
      <c r="A1665" t="s">
        <v>8219</v>
      </c>
      <c r="B1665">
        <v>147</v>
      </c>
      <c r="AL1665">
        <v>147</v>
      </c>
      <c r="AP1665">
        <v>1</v>
      </c>
      <c r="AR1665">
        <v>147</v>
      </c>
    </row>
    <row r="1666" spans="1:44" x14ac:dyDescent="0.25">
      <c r="A1666" t="s">
        <v>8219</v>
      </c>
      <c r="B1666">
        <v>147</v>
      </c>
      <c r="AL1666">
        <v>147</v>
      </c>
      <c r="AP1666">
        <v>1</v>
      </c>
      <c r="AR1666">
        <v>147</v>
      </c>
    </row>
    <row r="1667" spans="1:44" x14ac:dyDescent="0.25">
      <c r="A1667" t="s">
        <v>8219</v>
      </c>
      <c r="B1667">
        <v>148</v>
      </c>
      <c r="AL1667">
        <v>148</v>
      </c>
      <c r="AP1667">
        <v>1</v>
      </c>
      <c r="AR1667">
        <v>148</v>
      </c>
    </row>
    <row r="1668" spans="1:44" x14ac:dyDescent="0.25">
      <c r="A1668" t="s">
        <v>8219</v>
      </c>
      <c r="B1668">
        <v>148</v>
      </c>
      <c r="AL1668">
        <v>148</v>
      </c>
      <c r="AP1668">
        <v>1</v>
      </c>
      <c r="AR1668">
        <v>148</v>
      </c>
    </row>
    <row r="1669" spans="1:44" x14ac:dyDescent="0.25">
      <c r="A1669" t="s">
        <v>8219</v>
      </c>
      <c r="B1669">
        <v>149</v>
      </c>
      <c r="AL1669">
        <v>149</v>
      </c>
      <c r="AP1669">
        <v>1</v>
      </c>
      <c r="AR1669">
        <v>149</v>
      </c>
    </row>
    <row r="1670" spans="1:44" x14ac:dyDescent="0.25">
      <c r="A1670" t="s">
        <v>8219</v>
      </c>
      <c r="B1670">
        <v>149</v>
      </c>
      <c r="AL1670">
        <v>149</v>
      </c>
      <c r="AP1670">
        <v>1</v>
      </c>
      <c r="AR1670">
        <v>149</v>
      </c>
    </row>
    <row r="1671" spans="1:44" x14ac:dyDescent="0.25">
      <c r="A1671" t="s">
        <v>8219</v>
      </c>
      <c r="B1671">
        <v>149</v>
      </c>
      <c r="AL1671">
        <v>149</v>
      </c>
      <c r="AP1671">
        <v>1</v>
      </c>
      <c r="AR1671">
        <v>149</v>
      </c>
    </row>
    <row r="1672" spans="1:44" x14ac:dyDescent="0.25">
      <c r="A1672" t="s">
        <v>8219</v>
      </c>
      <c r="B1672">
        <v>149</v>
      </c>
      <c r="AL1672">
        <v>149</v>
      </c>
      <c r="AP1672">
        <v>1</v>
      </c>
      <c r="AR1672">
        <v>149</v>
      </c>
    </row>
    <row r="1673" spans="1:44" x14ac:dyDescent="0.25">
      <c r="A1673" t="s">
        <v>8219</v>
      </c>
      <c r="B1673">
        <v>150</v>
      </c>
      <c r="AL1673">
        <v>150</v>
      </c>
      <c r="AP1673">
        <v>1</v>
      </c>
      <c r="AR1673">
        <v>150</v>
      </c>
    </row>
    <row r="1674" spans="1:44" x14ac:dyDescent="0.25">
      <c r="A1674" t="s">
        <v>8219</v>
      </c>
      <c r="B1674">
        <v>150</v>
      </c>
      <c r="AL1674">
        <v>150</v>
      </c>
      <c r="AP1674">
        <v>1</v>
      </c>
      <c r="AR1674">
        <v>150</v>
      </c>
    </row>
    <row r="1675" spans="1:44" x14ac:dyDescent="0.25">
      <c r="A1675" t="s">
        <v>8219</v>
      </c>
      <c r="B1675">
        <v>150</v>
      </c>
      <c r="AL1675">
        <v>150</v>
      </c>
      <c r="AP1675">
        <v>1</v>
      </c>
      <c r="AR1675">
        <v>150</v>
      </c>
    </row>
    <row r="1676" spans="1:44" x14ac:dyDescent="0.25">
      <c r="A1676" t="s">
        <v>8219</v>
      </c>
      <c r="B1676">
        <v>150</v>
      </c>
      <c r="AL1676">
        <v>150</v>
      </c>
      <c r="AP1676">
        <v>1</v>
      </c>
      <c r="AR1676">
        <v>150</v>
      </c>
    </row>
    <row r="1677" spans="1:44" x14ac:dyDescent="0.25">
      <c r="A1677" t="s">
        <v>8219</v>
      </c>
      <c r="B1677">
        <v>150</v>
      </c>
      <c r="AL1677">
        <v>150</v>
      </c>
      <c r="AP1677">
        <v>1</v>
      </c>
      <c r="AR1677">
        <v>150</v>
      </c>
    </row>
    <row r="1678" spans="1:44" x14ac:dyDescent="0.25">
      <c r="A1678" t="s">
        <v>8219</v>
      </c>
      <c r="B1678">
        <v>151</v>
      </c>
      <c r="AL1678">
        <v>151</v>
      </c>
      <c r="AP1678">
        <v>1</v>
      </c>
      <c r="AR1678">
        <v>151</v>
      </c>
    </row>
    <row r="1679" spans="1:44" x14ac:dyDescent="0.25">
      <c r="A1679" t="s">
        <v>8219</v>
      </c>
      <c r="B1679">
        <v>151</v>
      </c>
      <c r="AL1679">
        <v>151</v>
      </c>
      <c r="AP1679">
        <v>1</v>
      </c>
      <c r="AR1679">
        <v>151</v>
      </c>
    </row>
    <row r="1680" spans="1:44" x14ac:dyDescent="0.25">
      <c r="A1680" t="s">
        <v>8219</v>
      </c>
      <c r="B1680">
        <v>151</v>
      </c>
      <c r="AL1680">
        <v>151</v>
      </c>
      <c r="AP1680">
        <v>1</v>
      </c>
      <c r="AR1680">
        <v>151</v>
      </c>
    </row>
    <row r="1681" spans="1:44" x14ac:dyDescent="0.25">
      <c r="A1681" t="s">
        <v>8219</v>
      </c>
      <c r="B1681">
        <v>152</v>
      </c>
      <c r="AL1681">
        <v>152</v>
      </c>
      <c r="AP1681">
        <v>1</v>
      </c>
      <c r="AR1681">
        <v>152</v>
      </c>
    </row>
    <row r="1682" spans="1:44" x14ac:dyDescent="0.25">
      <c r="A1682" t="s">
        <v>8219</v>
      </c>
      <c r="B1682">
        <v>153</v>
      </c>
      <c r="AL1682">
        <v>153</v>
      </c>
      <c r="AP1682">
        <v>1</v>
      </c>
      <c r="AR1682">
        <v>153</v>
      </c>
    </row>
    <row r="1683" spans="1:44" x14ac:dyDescent="0.25">
      <c r="A1683" t="s">
        <v>8219</v>
      </c>
      <c r="B1683">
        <v>154</v>
      </c>
      <c r="AL1683">
        <v>154</v>
      </c>
      <c r="AP1683">
        <v>1</v>
      </c>
      <c r="AR1683">
        <v>154</v>
      </c>
    </row>
    <row r="1684" spans="1:44" x14ac:dyDescent="0.25">
      <c r="A1684" t="s">
        <v>8219</v>
      </c>
      <c r="B1684">
        <v>156</v>
      </c>
      <c r="AL1684">
        <v>156</v>
      </c>
      <c r="AP1684">
        <v>1</v>
      </c>
      <c r="AR1684">
        <v>156</v>
      </c>
    </row>
    <row r="1685" spans="1:44" x14ac:dyDescent="0.25">
      <c r="A1685" t="s">
        <v>8219</v>
      </c>
      <c r="B1685">
        <v>156</v>
      </c>
      <c r="AL1685">
        <v>156</v>
      </c>
      <c r="AP1685">
        <v>1</v>
      </c>
      <c r="AR1685">
        <v>156</v>
      </c>
    </row>
    <row r="1686" spans="1:44" x14ac:dyDescent="0.25">
      <c r="A1686" t="s">
        <v>8219</v>
      </c>
      <c r="B1686">
        <v>157</v>
      </c>
      <c r="AL1686">
        <v>157</v>
      </c>
      <c r="AP1686">
        <v>1</v>
      </c>
      <c r="AR1686">
        <v>157</v>
      </c>
    </row>
    <row r="1687" spans="1:44" x14ac:dyDescent="0.25">
      <c r="A1687" t="s">
        <v>8219</v>
      </c>
      <c r="B1687">
        <v>157</v>
      </c>
      <c r="AL1687">
        <v>157</v>
      </c>
      <c r="AP1687">
        <v>1</v>
      </c>
      <c r="AR1687">
        <v>157</v>
      </c>
    </row>
    <row r="1688" spans="1:44" x14ac:dyDescent="0.25">
      <c r="A1688" t="s">
        <v>8219</v>
      </c>
      <c r="B1688">
        <v>158</v>
      </c>
      <c r="AL1688">
        <v>158</v>
      </c>
      <c r="AP1688">
        <v>1</v>
      </c>
      <c r="AR1688">
        <v>158</v>
      </c>
    </row>
    <row r="1689" spans="1:44" x14ac:dyDescent="0.25">
      <c r="A1689" t="s">
        <v>8219</v>
      </c>
      <c r="B1689">
        <v>158</v>
      </c>
      <c r="AL1689">
        <v>158</v>
      </c>
      <c r="AP1689">
        <v>1</v>
      </c>
      <c r="AR1689">
        <v>158</v>
      </c>
    </row>
    <row r="1690" spans="1:44" x14ac:dyDescent="0.25">
      <c r="A1690" t="s">
        <v>8219</v>
      </c>
      <c r="B1690">
        <v>158</v>
      </c>
      <c r="AL1690">
        <v>158</v>
      </c>
      <c r="AP1690">
        <v>1</v>
      </c>
      <c r="AR1690">
        <v>158</v>
      </c>
    </row>
    <row r="1691" spans="1:44" x14ac:dyDescent="0.25">
      <c r="A1691" t="s">
        <v>8219</v>
      </c>
      <c r="B1691">
        <v>158</v>
      </c>
      <c r="AL1691">
        <v>158</v>
      </c>
      <c r="AP1691">
        <v>1</v>
      </c>
      <c r="AR1691">
        <v>158</v>
      </c>
    </row>
    <row r="1692" spans="1:44" x14ac:dyDescent="0.25">
      <c r="A1692" t="s">
        <v>8219</v>
      </c>
      <c r="B1692">
        <v>158</v>
      </c>
      <c r="AL1692">
        <v>158</v>
      </c>
      <c r="AP1692">
        <v>1</v>
      </c>
      <c r="AR1692">
        <v>158</v>
      </c>
    </row>
    <row r="1693" spans="1:44" x14ac:dyDescent="0.25">
      <c r="A1693" t="s">
        <v>8219</v>
      </c>
      <c r="B1693">
        <v>158</v>
      </c>
      <c r="AL1693">
        <v>158</v>
      </c>
      <c r="AP1693">
        <v>1</v>
      </c>
      <c r="AR1693">
        <v>158</v>
      </c>
    </row>
    <row r="1694" spans="1:44" x14ac:dyDescent="0.25">
      <c r="A1694" t="s">
        <v>8219</v>
      </c>
      <c r="B1694">
        <v>159</v>
      </c>
      <c r="AL1694">
        <v>159</v>
      </c>
      <c r="AP1694">
        <v>1</v>
      </c>
      <c r="AR1694">
        <v>159</v>
      </c>
    </row>
    <row r="1695" spans="1:44" x14ac:dyDescent="0.25">
      <c r="A1695" t="s">
        <v>8219</v>
      </c>
      <c r="B1695">
        <v>159</v>
      </c>
      <c r="AL1695">
        <v>159</v>
      </c>
      <c r="AP1695">
        <v>1</v>
      </c>
      <c r="AR1695">
        <v>159</v>
      </c>
    </row>
    <row r="1696" spans="1:44" x14ac:dyDescent="0.25">
      <c r="A1696" t="s">
        <v>8219</v>
      </c>
      <c r="B1696">
        <v>159</v>
      </c>
      <c r="AL1696">
        <v>159</v>
      </c>
      <c r="AP1696">
        <v>1</v>
      </c>
      <c r="AR1696">
        <v>159</v>
      </c>
    </row>
    <row r="1697" spans="1:44" x14ac:dyDescent="0.25">
      <c r="A1697" t="s">
        <v>8219</v>
      </c>
      <c r="B1697">
        <v>159</v>
      </c>
      <c r="AL1697">
        <v>159</v>
      </c>
      <c r="AP1697">
        <v>1</v>
      </c>
      <c r="AR1697">
        <v>159</v>
      </c>
    </row>
    <row r="1698" spans="1:44" x14ac:dyDescent="0.25">
      <c r="A1698" t="s">
        <v>8219</v>
      </c>
      <c r="B1698">
        <v>159</v>
      </c>
      <c r="AL1698">
        <v>159</v>
      </c>
      <c r="AP1698">
        <v>1</v>
      </c>
      <c r="AR1698">
        <v>159</v>
      </c>
    </row>
    <row r="1699" spans="1:44" x14ac:dyDescent="0.25">
      <c r="A1699" t="s">
        <v>8219</v>
      </c>
      <c r="B1699">
        <v>159</v>
      </c>
      <c r="AL1699">
        <v>159</v>
      </c>
      <c r="AP1699">
        <v>2</v>
      </c>
      <c r="AR1699">
        <v>159</v>
      </c>
    </row>
    <row r="1700" spans="1:44" x14ac:dyDescent="0.25">
      <c r="A1700" t="s">
        <v>8219</v>
      </c>
      <c r="B1700">
        <v>159</v>
      </c>
      <c r="AL1700">
        <v>159</v>
      </c>
      <c r="AP1700">
        <v>2</v>
      </c>
      <c r="AR1700">
        <v>159</v>
      </c>
    </row>
    <row r="1701" spans="1:44" x14ac:dyDescent="0.25">
      <c r="A1701" t="s">
        <v>8219</v>
      </c>
      <c r="B1701">
        <v>160</v>
      </c>
      <c r="AL1701">
        <v>160</v>
      </c>
      <c r="AP1701">
        <v>2</v>
      </c>
      <c r="AR1701">
        <v>160</v>
      </c>
    </row>
    <row r="1702" spans="1:44" x14ac:dyDescent="0.25">
      <c r="A1702" t="s">
        <v>8219</v>
      </c>
      <c r="B1702">
        <v>160</v>
      </c>
      <c r="AL1702">
        <v>160</v>
      </c>
      <c r="AP1702">
        <v>2</v>
      </c>
      <c r="AR1702">
        <v>160</v>
      </c>
    </row>
    <row r="1703" spans="1:44" x14ac:dyDescent="0.25">
      <c r="A1703" t="s">
        <v>8219</v>
      </c>
      <c r="B1703">
        <v>162</v>
      </c>
      <c r="AL1703">
        <v>162</v>
      </c>
      <c r="AP1703">
        <v>2</v>
      </c>
      <c r="AR1703">
        <v>162</v>
      </c>
    </row>
    <row r="1704" spans="1:44" x14ac:dyDescent="0.25">
      <c r="A1704" t="s">
        <v>8219</v>
      </c>
      <c r="B1704">
        <v>162</v>
      </c>
      <c r="AL1704">
        <v>162</v>
      </c>
      <c r="AP1704">
        <v>2</v>
      </c>
      <c r="AR1704">
        <v>162</v>
      </c>
    </row>
    <row r="1705" spans="1:44" x14ac:dyDescent="0.25">
      <c r="A1705" t="s">
        <v>8219</v>
      </c>
      <c r="B1705">
        <v>163</v>
      </c>
      <c r="AL1705">
        <v>163</v>
      </c>
      <c r="AP1705">
        <v>2</v>
      </c>
      <c r="AR1705">
        <v>163</v>
      </c>
    </row>
    <row r="1706" spans="1:44" x14ac:dyDescent="0.25">
      <c r="A1706" t="s">
        <v>8219</v>
      </c>
      <c r="B1706">
        <v>163</v>
      </c>
      <c r="AL1706">
        <v>163</v>
      </c>
      <c r="AP1706">
        <v>2</v>
      </c>
      <c r="AR1706">
        <v>163</v>
      </c>
    </row>
    <row r="1707" spans="1:44" x14ac:dyDescent="0.25">
      <c r="A1707" t="s">
        <v>8219</v>
      </c>
      <c r="B1707">
        <v>163</v>
      </c>
      <c r="AL1707">
        <v>163</v>
      </c>
      <c r="AP1707">
        <v>2</v>
      </c>
      <c r="AR1707">
        <v>163</v>
      </c>
    </row>
    <row r="1708" spans="1:44" x14ac:dyDescent="0.25">
      <c r="A1708" t="s">
        <v>8219</v>
      </c>
      <c r="B1708">
        <v>163</v>
      </c>
      <c r="AL1708">
        <v>163</v>
      </c>
      <c r="AP1708">
        <v>2</v>
      </c>
      <c r="AR1708">
        <v>163</v>
      </c>
    </row>
    <row r="1709" spans="1:44" x14ac:dyDescent="0.25">
      <c r="A1709" t="s">
        <v>8219</v>
      </c>
      <c r="B1709">
        <v>163</v>
      </c>
      <c r="AL1709">
        <v>163</v>
      </c>
      <c r="AP1709">
        <v>2</v>
      </c>
      <c r="AR1709">
        <v>163</v>
      </c>
    </row>
    <row r="1710" spans="1:44" x14ac:dyDescent="0.25">
      <c r="A1710" t="s">
        <v>8219</v>
      </c>
      <c r="B1710">
        <v>165</v>
      </c>
      <c r="AL1710">
        <v>165</v>
      </c>
      <c r="AP1710">
        <v>2</v>
      </c>
      <c r="AR1710">
        <v>165</v>
      </c>
    </row>
    <row r="1711" spans="1:44" x14ac:dyDescent="0.25">
      <c r="A1711" t="s">
        <v>8219</v>
      </c>
      <c r="B1711">
        <v>165</v>
      </c>
      <c r="AL1711">
        <v>165</v>
      </c>
      <c r="AP1711">
        <v>2</v>
      </c>
      <c r="AR1711">
        <v>165</v>
      </c>
    </row>
    <row r="1712" spans="1:44" x14ac:dyDescent="0.25">
      <c r="A1712" t="s">
        <v>8219</v>
      </c>
      <c r="B1712">
        <v>165</v>
      </c>
      <c r="AL1712">
        <v>165</v>
      </c>
      <c r="AP1712">
        <v>2</v>
      </c>
      <c r="AR1712">
        <v>165</v>
      </c>
    </row>
    <row r="1713" spans="1:44" x14ac:dyDescent="0.25">
      <c r="A1713" t="s">
        <v>8219</v>
      </c>
      <c r="B1713">
        <v>166</v>
      </c>
      <c r="AL1713">
        <v>166</v>
      </c>
      <c r="AP1713">
        <v>2</v>
      </c>
      <c r="AR1713">
        <v>166</v>
      </c>
    </row>
    <row r="1714" spans="1:44" x14ac:dyDescent="0.25">
      <c r="A1714" t="s">
        <v>8219</v>
      </c>
      <c r="B1714">
        <v>167</v>
      </c>
      <c r="AL1714">
        <v>167</v>
      </c>
      <c r="AP1714">
        <v>2</v>
      </c>
      <c r="AR1714">
        <v>167</v>
      </c>
    </row>
    <row r="1715" spans="1:44" x14ac:dyDescent="0.25">
      <c r="A1715" t="s">
        <v>8219</v>
      </c>
      <c r="B1715">
        <v>167</v>
      </c>
      <c r="AL1715">
        <v>167</v>
      </c>
      <c r="AP1715">
        <v>2</v>
      </c>
      <c r="AR1715">
        <v>167</v>
      </c>
    </row>
    <row r="1716" spans="1:44" x14ac:dyDescent="0.25">
      <c r="A1716" t="s">
        <v>8219</v>
      </c>
      <c r="B1716">
        <v>167</v>
      </c>
      <c r="AL1716">
        <v>167</v>
      </c>
      <c r="AP1716">
        <v>2</v>
      </c>
      <c r="AR1716">
        <v>167</v>
      </c>
    </row>
    <row r="1717" spans="1:44" x14ac:dyDescent="0.25">
      <c r="A1717" t="s">
        <v>8219</v>
      </c>
      <c r="B1717">
        <v>167</v>
      </c>
      <c r="AL1717">
        <v>167</v>
      </c>
      <c r="AP1717">
        <v>2</v>
      </c>
      <c r="AR1717">
        <v>167</v>
      </c>
    </row>
    <row r="1718" spans="1:44" x14ac:dyDescent="0.25">
      <c r="A1718" t="s">
        <v>8219</v>
      </c>
      <c r="B1718">
        <v>167</v>
      </c>
      <c r="AL1718">
        <v>167</v>
      </c>
      <c r="AP1718">
        <v>3</v>
      </c>
      <c r="AR1718">
        <v>167</v>
      </c>
    </row>
    <row r="1719" spans="1:44" x14ac:dyDescent="0.25">
      <c r="A1719" t="s">
        <v>8219</v>
      </c>
      <c r="B1719">
        <v>167</v>
      </c>
      <c r="AL1719">
        <v>167</v>
      </c>
      <c r="AP1719">
        <v>3</v>
      </c>
      <c r="AR1719">
        <v>167</v>
      </c>
    </row>
    <row r="1720" spans="1:44" x14ac:dyDescent="0.25">
      <c r="A1720" t="s">
        <v>8219</v>
      </c>
      <c r="B1720">
        <v>167</v>
      </c>
      <c r="AL1720">
        <v>167</v>
      </c>
      <c r="AP1720">
        <v>3</v>
      </c>
      <c r="AR1720">
        <v>167</v>
      </c>
    </row>
    <row r="1721" spans="1:44" x14ac:dyDescent="0.25">
      <c r="A1721" t="s">
        <v>8219</v>
      </c>
      <c r="B1721">
        <v>168</v>
      </c>
      <c r="AL1721">
        <v>168</v>
      </c>
      <c r="AP1721">
        <v>3</v>
      </c>
      <c r="AR1721">
        <v>168</v>
      </c>
    </row>
    <row r="1722" spans="1:44" x14ac:dyDescent="0.25">
      <c r="A1722" t="s">
        <v>8219</v>
      </c>
      <c r="B1722">
        <v>168</v>
      </c>
      <c r="AL1722">
        <v>168</v>
      </c>
      <c r="AP1722">
        <v>3</v>
      </c>
      <c r="AR1722">
        <v>168</v>
      </c>
    </row>
    <row r="1723" spans="1:44" x14ac:dyDescent="0.25">
      <c r="A1723" t="s">
        <v>8219</v>
      </c>
      <c r="B1723">
        <v>168</v>
      </c>
      <c r="AL1723">
        <v>168</v>
      </c>
      <c r="AP1723">
        <v>3</v>
      </c>
      <c r="AR1723">
        <v>168</v>
      </c>
    </row>
    <row r="1724" spans="1:44" x14ac:dyDescent="0.25">
      <c r="A1724" t="s">
        <v>8219</v>
      </c>
      <c r="B1724">
        <v>168</v>
      </c>
      <c r="AL1724">
        <v>168</v>
      </c>
      <c r="AP1724">
        <v>3</v>
      </c>
      <c r="AR1724">
        <v>168</v>
      </c>
    </row>
    <row r="1725" spans="1:44" x14ac:dyDescent="0.25">
      <c r="A1725" t="s">
        <v>8219</v>
      </c>
      <c r="B1725">
        <v>169</v>
      </c>
      <c r="AL1725">
        <v>169</v>
      </c>
      <c r="AP1725">
        <v>3</v>
      </c>
      <c r="AR1725">
        <v>169</v>
      </c>
    </row>
    <row r="1726" spans="1:44" x14ac:dyDescent="0.25">
      <c r="A1726" t="s">
        <v>8219</v>
      </c>
      <c r="B1726">
        <v>169</v>
      </c>
      <c r="AL1726">
        <v>169</v>
      </c>
      <c r="AP1726">
        <v>3</v>
      </c>
      <c r="AR1726">
        <v>169</v>
      </c>
    </row>
    <row r="1727" spans="1:44" x14ac:dyDescent="0.25">
      <c r="A1727" t="s">
        <v>8219</v>
      </c>
      <c r="B1727">
        <v>169</v>
      </c>
      <c r="AL1727">
        <v>169</v>
      </c>
      <c r="AP1727">
        <v>3</v>
      </c>
      <c r="AR1727">
        <v>169</v>
      </c>
    </row>
    <row r="1728" spans="1:44" x14ac:dyDescent="0.25">
      <c r="A1728" t="s">
        <v>8219</v>
      </c>
      <c r="B1728">
        <v>169</v>
      </c>
      <c r="AL1728">
        <v>169</v>
      </c>
      <c r="AP1728">
        <v>3</v>
      </c>
      <c r="AR1728">
        <v>169</v>
      </c>
    </row>
    <row r="1729" spans="1:44" x14ac:dyDescent="0.25">
      <c r="A1729" t="s">
        <v>8219</v>
      </c>
      <c r="B1729">
        <v>169</v>
      </c>
      <c r="AL1729">
        <v>169</v>
      </c>
      <c r="AP1729">
        <v>3</v>
      </c>
      <c r="AR1729">
        <v>169</v>
      </c>
    </row>
    <row r="1730" spans="1:44" x14ac:dyDescent="0.25">
      <c r="A1730" t="s">
        <v>8219</v>
      </c>
      <c r="B1730">
        <v>170</v>
      </c>
      <c r="AL1730">
        <v>170</v>
      </c>
      <c r="AP1730">
        <v>3</v>
      </c>
      <c r="AR1730">
        <v>170</v>
      </c>
    </row>
    <row r="1731" spans="1:44" x14ac:dyDescent="0.25">
      <c r="A1731" t="s">
        <v>8219</v>
      </c>
      <c r="B1731">
        <v>170</v>
      </c>
      <c r="AL1731">
        <v>170</v>
      </c>
      <c r="AP1731">
        <v>3</v>
      </c>
      <c r="AR1731">
        <v>170</v>
      </c>
    </row>
    <row r="1732" spans="1:44" x14ac:dyDescent="0.25">
      <c r="A1732" t="s">
        <v>8219</v>
      </c>
      <c r="B1732">
        <v>170</v>
      </c>
      <c r="AL1732">
        <v>170</v>
      </c>
      <c r="AP1732">
        <v>3</v>
      </c>
      <c r="AR1732">
        <v>170</v>
      </c>
    </row>
    <row r="1733" spans="1:44" x14ac:dyDescent="0.25">
      <c r="A1733" t="s">
        <v>8219</v>
      </c>
      <c r="B1733">
        <v>171</v>
      </c>
      <c r="AL1733">
        <v>171</v>
      </c>
      <c r="AP1733">
        <v>3</v>
      </c>
      <c r="AR1733">
        <v>171</v>
      </c>
    </row>
    <row r="1734" spans="1:44" x14ac:dyDescent="0.25">
      <c r="A1734" t="s">
        <v>8219</v>
      </c>
      <c r="B1734">
        <v>172</v>
      </c>
      <c r="AL1734">
        <v>172</v>
      </c>
      <c r="AP1734">
        <v>3</v>
      </c>
      <c r="AR1734">
        <v>172</v>
      </c>
    </row>
    <row r="1735" spans="1:44" x14ac:dyDescent="0.25">
      <c r="A1735" t="s">
        <v>8219</v>
      </c>
      <c r="B1735">
        <v>173</v>
      </c>
      <c r="AL1735">
        <v>173</v>
      </c>
      <c r="AP1735">
        <v>3</v>
      </c>
      <c r="AR1735">
        <v>173</v>
      </c>
    </row>
    <row r="1736" spans="1:44" x14ac:dyDescent="0.25">
      <c r="A1736" t="s">
        <v>8219</v>
      </c>
      <c r="B1736">
        <v>173</v>
      </c>
      <c r="AL1736">
        <v>173</v>
      </c>
      <c r="AP1736">
        <v>3</v>
      </c>
      <c r="AR1736">
        <v>173</v>
      </c>
    </row>
    <row r="1737" spans="1:44" x14ac:dyDescent="0.25">
      <c r="A1737" t="s">
        <v>8219</v>
      </c>
      <c r="B1737">
        <v>174</v>
      </c>
      <c r="AL1737">
        <v>174</v>
      </c>
      <c r="AP1737">
        <v>3</v>
      </c>
      <c r="AR1737">
        <v>174</v>
      </c>
    </row>
    <row r="1738" spans="1:44" x14ac:dyDescent="0.25">
      <c r="A1738" t="s">
        <v>8219</v>
      </c>
      <c r="B1738">
        <v>174</v>
      </c>
      <c r="AL1738">
        <v>174</v>
      </c>
      <c r="AP1738">
        <v>3</v>
      </c>
      <c r="AR1738">
        <v>174</v>
      </c>
    </row>
    <row r="1739" spans="1:44" x14ac:dyDescent="0.25">
      <c r="A1739" t="s">
        <v>8219</v>
      </c>
      <c r="B1739">
        <v>174</v>
      </c>
      <c r="AL1739">
        <v>174</v>
      </c>
      <c r="AP1739">
        <v>3</v>
      </c>
      <c r="AR1739">
        <v>174</v>
      </c>
    </row>
    <row r="1740" spans="1:44" x14ac:dyDescent="0.25">
      <c r="A1740" t="s">
        <v>8219</v>
      </c>
      <c r="B1740">
        <v>175</v>
      </c>
      <c r="AL1740">
        <v>175</v>
      </c>
      <c r="AP1740">
        <v>4</v>
      </c>
      <c r="AR1740">
        <v>175</v>
      </c>
    </row>
    <row r="1741" spans="1:44" x14ac:dyDescent="0.25">
      <c r="A1741" t="s">
        <v>8219</v>
      </c>
      <c r="B1741">
        <v>175</v>
      </c>
      <c r="AL1741">
        <v>175</v>
      </c>
      <c r="AP1741">
        <v>4</v>
      </c>
      <c r="AR1741">
        <v>175</v>
      </c>
    </row>
    <row r="1742" spans="1:44" x14ac:dyDescent="0.25">
      <c r="A1742" t="s">
        <v>8219</v>
      </c>
      <c r="B1742">
        <v>176</v>
      </c>
      <c r="AL1742">
        <v>176</v>
      </c>
      <c r="AP1742">
        <v>4</v>
      </c>
      <c r="AR1742">
        <v>176</v>
      </c>
    </row>
    <row r="1743" spans="1:44" x14ac:dyDescent="0.25">
      <c r="A1743" t="s">
        <v>8219</v>
      </c>
      <c r="B1743">
        <v>176</v>
      </c>
      <c r="AL1743">
        <v>176</v>
      </c>
      <c r="AP1743">
        <v>4</v>
      </c>
      <c r="AR1743">
        <v>176</v>
      </c>
    </row>
    <row r="1744" spans="1:44" x14ac:dyDescent="0.25">
      <c r="A1744" t="s">
        <v>8219</v>
      </c>
      <c r="B1744">
        <v>176</v>
      </c>
      <c r="AL1744">
        <v>176</v>
      </c>
      <c r="AP1744">
        <v>4</v>
      </c>
      <c r="AR1744">
        <v>176</v>
      </c>
    </row>
    <row r="1745" spans="1:44" x14ac:dyDescent="0.25">
      <c r="A1745" t="s">
        <v>8219</v>
      </c>
      <c r="B1745">
        <v>176</v>
      </c>
      <c r="AL1745">
        <v>176</v>
      </c>
      <c r="AP1745">
        <v>4</v>
      </c>
      <c r="AR1745">
        <v>176</v>
      </c>
    </row>
    <row r="1746" spans="1:44" x14ac:dyDescent="0.25">
      <c r="A1746" t="s">
        <v>8219</v>
      </c>
      <c r="B1746">
        <v>177</v>
      </c>
      <c r="AL1746">
        <v>177</v>
      </c>
      <c r="AP1746">
        <v>4</v>
      </c>
      <c r="AR1746">
        <v>177</v>
      </c>
    </row>
    <row r="1747" spans="1:44" x14ac:dyDescent="0.25">
      <c r="A1747" t="s">
        <v>8219</v>
      </c>
      <c r="B1747">
        <v>178</v>
      </c>
      <c r="AL1747">
        <v>178</v>
      </c>
      <c r="AP1747">
        <v>4</v>
      </c>
      <c r="AR1747">
        <v>178</v>
      </c>
    </row>
    <row r="1748" spans="1:44" x14ac:dyDescent="0.25">
      <c r="A1748" t="s">
        <v>8219</v>
      </c>
      <c r="B1748">
        <v>179</v>
      </c>
      <c r="AL1748">
        <v>179</v>
      </c>
      <c r="AP1748">
        <v>4</v>
      </c>
      <c r="AR1748">
        <v>179</v>
      </c>
    </row>
    <row r="1749" spans="1:44" x14ac:dyDescent="0.25">
      <c r="A1749" t="s">
        <v>8219</v>
      </c>
      <c r="B1749">
        <v>179</v>
      </c>
      <c r="AL1749">
        <v>179</v>
      </c>
      <c r="AP1749">
        <v>4</v>
      </c>
      <c r="AR1749">
        <v>179</v>
      </c>
    </row>
    <row r="1750" spans="1:44" x14ac:dyDescent="0.25">
      <c r="A1750" t="s">
        <v>8219</v>
      </c>
      <c r="B1750">
        <v>179</v>
      </c>
      <c r="AL1750">
        <v>179</v>
      </c>
      <c r="AP1750">
        <v>4</v>
      </c>
      <c r="AR1750">
        <v>179</v>
      </c>
    </row>
    <row r="1751" spans="1:44" x14ac:dyDescent="0.25">
      <c r="A1751" t="s">
        <v>8219</v>
      </c>
      <c r="B1751">
        <v>179</v>
      </c>
      <c r="AL1751">
        <v>179</v>
      </c>
      <c r="AP1751">
        <v>4</v>
      </c>
      <c r="AR1751">
        <v>179</v>
      </c>
    </row>
    <row r="1752" spans="1:44" x14ac:dyDescent="0.25">
      <c r="A1752" t="s">
        <v>8219</v>
      </c>
      <c r="B1752">
        <v>180</v>
      </c>
      <c r="AL1752">
        <v>180</v>
      </c>
      <c r="AP1752">
        <v>4</v>
      </c>
      <c r="AR1752">
        <v>180</v>
      </c>
    </row>
    <row r="1753" spans="1:44" x14ac:dyDescent="0.25">
      <c r="A1753" t="s">
        <v>8219</v>
      </c>
      <c r="B1753">
        <v>180</v>
      </c>
      <c r="AL1753">
        <v>180</v>
      </c>
      <c r="AP1753">
        <v>4</v>
      </c>
      <c r="AR1753">
        <v>180</v>
      </c>
    </row>
    <row r="1754" spans="1:44" x14ac:dyDescent="0.25">
      <c r="A1754" t="s">
        <v>8219</v>
      </c>
      <c r="B1754">
        <v>181</v>
      </c>
      <c r="AL1754">
        <v>181</v>
      </c>
      <c r="AP1754">
        <v>5</v>
      </c>
      <c r="AR1754">
        <v>181</v>
      </c>
    </row>
    <row r="1755" spans="1:44" x14ac:dyDescent="0.25">
      <c r="A1755" t="s">
        <v>8219</v>
      </c>
      <c r="B1755">
        <v>181</v>
      </c>
      <c r="AL1755">
        <v>181</v>
      </c>
      <c r="AP1755">
        <v>5</v>
      </c>
      <c r="AR1755">
        <v>181</v>
      </c>
    </row>
    <row r="1756" spans="1:44" x14ac:dyDescent="0.25">
      <c r="A1756" t="s">
        <v>8219</v>
      </c>
      <c r="B1756">
        <v>181</v>
      </c>
      <c r="AL1756">
        <v>181</v>
      </c>
      <c r="AP1756">
        <v>5</v>
      </c>
      <c r="AR1756">
        <v>181</v>
      </c>
    </row>
    <row r="1757" spans="1:44" x14ac:dyDescent="0.25">
      <c r="A1757" t="s">
        <v>8219</v>
      </c>
      <c r="B1757">
        <v>182</v>
      </c>
      <c r="AL1757">
        <v>182</v>
      </c>
      <c r="AP1757">
        <v>5</v>
      </c>
      <c r="AR1757">
        <v>182</v>
      </c>
    </row>
    <row r="1758" spans="1:44" x14ac:dyDescent="0.25">
      <c r="A1758" t="s">
        <v>8219</v>
      </c>
      <c r="B1758">
        <v>182</v>
      </c>
      <c r="AL1758">
        <v>182</v>
      </c>
      <c r="AP1758">
        <v>5</v>
      </c>
      <c r="AR1758">
        <v>182</v>
      </c>
    </row>
    <row r="1759" spans="1:44" x14ac:dyDescent="0.25">
      <c r="A1759" t="s">
        <v>8219</v>
      </c>
      <c r="B1759">
        <v>182</v>
      </c>
      <c r="AL1759">
        <v>182</v>
      </c>
      <c r="AP1759">
        <v>5</v>
      </c>
      <c r="AR1759">
        <v>182</v>
      </c>
    </row>
    <row r="1760" spans="1:44" x14ac:dyDescent="0.25">
      <c r="A1760" t="s">
        <v>8219</v>
      </c>
      <c r="B1760">
        <v>183</v>
      </c>
      <c r="AL1760">
        <v>183</v>
      </c>
      <c r="AP1760">
        <v>6</v>
      </c>
      <c r="AR1760">
        <v>183</v>
      </c>
    </row>
    <row r="1761" spans="1:44" x14ac:dyDescent="0.25">
      <c r="A1761" t="s">
        <v>8219</v>
      </c>
      <c r="B1761">
        <v>183</v>
      </c>
      <c r="AL1761">
        <v>183</v>
      </c>
      <c r="AP1761">
        <v>6</v>
      </c>
      <c r="AR1761">
        <v>183</v>
      </c>
    </row>
    <row r="1762" spans="1:44" x14ac:dyDescent="0.25">
      <c r="A1762" t="s">
        <v>8219</v>
      </c>
      <c r="B1762">
        <v>183</v>
      </c>
      <c r="AL1762">
        <v>183</v>
      </c>
      <c r="AP1762">
        <v>6</v>
      </c>
      <c r="AR1762">
        <v>183</v>
      </c>
    </row>
    <row r="1763" spans="1:44" x14ac:dyDescent="0.25">
      <c r="A1763" t="s">
        <v>8219</v>
      </c>
      <c r="B1763">
        <v>183</v>
      </c>
      <c r="AL1763">
        <v>183</v>
      </c>
      <c r="AP1763">
        <v>6</v>
      </c>
      <c r="AR1763">
        <v>183</v>
      </c>
    </row>
    <row r="1764" spans="1:44" x14ac:dyDescent="0.25">
      <c r="A1764" t="s">
        <v>8219</v>
      </c>
      <c r="B1764">
        <v>184</v>
      </c>
      <c r="AL1764">
        <v>184</v>
      </c>
      <c r="AP1764">
        <v>6</v>
      </c>
      <c r="AR1764">
        <v>184</v>
      </c>
    </row>
    <row r="1765" spans="1:44" x14ac:dyDescent="0.25">
      <c r="A1765" t="s">
        <v>8219</v>
      </c>
      <c r="B1765">
        <v>184</v>
      </c>
      <c r="AL1765">
        <v>184</v>
      </c>
      <c r="AP1765">
        <v>6</v>
      </c>
      <c r="AR1765">
        <v>184</v>
      </c>
    </row>
    <row r="1766" spans="1:44" x14ac:dyDescent="0.25">
      <c r="A1766" t="s">
        <v>8219</v>
      </c>
      <c r="B1766">
        <v>184</v>
      </c>
      <c r="AL1766">
        <v>184</v>
      </c>
      <c r="AP1766">
        <v>6</v>
      </c>
      <c r="AR1766">
        <v>184</v>
      </c>
    </row>
    <row r="1767" spans="1:44" x14ac:dyDescent="0.25">
      <c r="A1767" t="s">
        <v>8219</v>
      </c>
      <c r="B1767">
        <v>184</v>
      </c>
      <c r="AL1767">
        <v>184</v>
      </c>
      <c r="AP1767">
        <v>6</v>
      </c>
      <c r="AR1767">
        <v>184</v>
      </c>
    </row>
    <row r="1768" spans="1:44" x14ac:dyDescent="0.25">
      <c r="A1768" t="s">
        <v>8219</v>
      </c>
      <c r="B1768">
        <v>185</v>
      </c>
      <c r="AL1768">
        <v>185</v>
      </c>
      <c r="AP1768">
        <v>6</v>
      </c>
      <c r="AR1768">
        <v>185</v>
      </c>
    </row>
    <row r="1769" spans="1:44" x14ac:dyDescent="0.25">
      <c r="A1769" t="s">
        <v>8219</v>
      </c>
      <c r="B1769">
        <v>185</v>
      </c>
      <c r="AL1769">
        <v>185</v>
      </c>
      <c r="AP1769">
        <v>6</v>
      </c>
      <c r="AR1769">
        <v>185</v>
      </c>
    </row>
    <row r="1770" spans="1:44" x14ac:dyDescent="0.25">
      <c r="A1770" t="s">
        <v>8219</v>
      </c>
      <c r="B1770">
        <v>186</v>
      </c>
      <c r="AL1770">
        <v>186</v>
      </c>
      <c r="AP1770">
        <v>6</v>
      </c>
      <c r="AR1770">
        <v>186</v>
      </c>
    </row>
    <row r="1771" spans="1:44" x14ac:dyDescent="0.25">
      <c r="A1771" t="s">
        <v>8219</v>
      </c>
      <c r="B1771">
        <v>186</v>
      </c>
      <c r="AL1771">
        <v>186</v>
      </c>
      <c r="AP1771">
        <v>6</v>
      </c>
      <c r="AR1771">
        <v>186</v>
      </c>
    </row>
    <row r="1772" spans="1:44" x14ac:dyDescent="0.25">
      <c r="A1772" t="s">
        <v>8219</v>
      </c>
      <c r="B1772">
        <v>186</v>
      </c>
      <c r="AL1772">
        <v>186</v>
      </c>
      <c r="AP1772">
        <v>6</v>
      </c>
      <c r="AR1772">
        <v>186</v>
      </c>
    </row>
    <row r="1773" spans="1:44" x14ac:dyDescent="0.25">
      <c r="A1773" t="s">
        <v>8219</v>
      </c>
      <c r="B1773">
        <v>187</v>
      </c>
      <c r="AL1773">
        <v>187</v>
      </c>
      <c r="AP1773">
        <v>6</v>
      </c>
      <c r="AR1773">
        <v>187</v>
      </c>
    </row>
    <row r="1774" spans="1:44" x14ac:dyDescent="0.25">
      <c r="A1774" t="s">
        <v>8219</v>
      </c>
      <c r="B1774">
        <v>188</v>
      </c>
      <c r="AL1774">
        <v>188</v>
      </c>
      <c r="AP1774">
        <v>7</v>
      </c>
      <c r="AR1774">
        <v>188</v>
      </c>
    </row>
    <row r="1775" spans="1:44" x14ac:dyDescent="0.25">
      <c r="A1775" t="s">
        <v>8219</v>
      </c>
      <c r="B1775">
        <v>188</v>
      </c>
      <c r="AL1775">
        <v>188</v>
      </c>
      <c r="AP1775">
        <v>7</v>
      </c>
      <c r="AR1775">
        <v>188</v>
      </c>
    </row>
    <row r="1776" spans="1:44" x14ac:dyDescent="0.25">
      <c r="A1776" t="s">
        <v>8219</v>
      </c>
      <c r="B1776">
        <v>188</v>
      </c>
      <c r="AL1776">
        <v>188</v>
      </c>
      <c r="AP1776">
        <v>7</v>
      </c>
      <c r="AR1776">
        <v>188</v>
      </c>
    </row>
    <row r="1777" spans="1:44" x14ac:dyDescent="0.25">
      <c r="A1777" t="s">
        <v>8219</v>
      </c>
      <c r="B1777">
        <v>189</v>
      </c>
      <c r="AL1777">
        <v>189</v>
      </c>
      <c r="AP1777">
        <v>7</v>
      </c>
      <c r="AR1777">
        <v>189</v>
      </c>
    </row>
    <row r="1778" spans="1:44" x14ac:dyDescent="0.25">
      <c r="A1778" t="s">
        <v>8219</v>
      </c>
      <c r="B1778">
        <v>189</v>
      </c>
      <c r="AL1778">
        <v>189</v>
      </c>
      <c r="AP1778">
        <v>7</v>
      </c>
      <c r="AR1778">
        <v>189</v>
      </c>
    </row>
    <row r="1779" spans="1:44" x14ac:dyDescent="0.25">
      <c r="A1779" t="s">
        <v>8219</v>
      </c>
      <c r="B1779">
        <v>190</v>
      </c>
      <c r="AL1779">
        <v>190</v>
      </c>
      <c r="AP1779">
        <v>7</v>
      </c>
      <c r="AR1779">
        <v>190</v>
      </c>
    </row>
    <row r="1780" spans="1:44" x14ac:dyDescent="0.25">
      <c r="A1780" t="s">
        <v>8219</v>
      </c>
      <c r="B1780">
        <v>190</v>
      </c>
      <c r="AL1780">
        <v>190</v>
      </c>
      <c r="AP1780">
        <v>8</v>
      </c>
      <c r="AR1780">
        <v>190</v>
      </c>
    </row>
    <row r="1781" spans="1:44" x14ac:dyDescent="0.25">
      <c r="A1781" t="s">
        <v>8219</v>
      </c>
      <c r="B1781">
        <v>191</v>
      </c>
      <c r="AL1781">
        <v>191</v>
      </c>
      <c r="AP1781">
        <v>8</v>
      </c>
      <c r="AR1781">
        <v>191</v>
      </c>
    </row>
    <row r="1782" spans="1:44" x14ac:dyDescent="0.25">
      <c r="A1782" t="s">
        <v>8219</v>
      </c>
      <c r="B1782">
        <v>191</v>
      </c>
      <c r="AL1782">
        <v>191</v>
      </c>
      <c r="AP1782">
        <v>8</v>
      </c>
      <c r="AR1782">
        <v>191</v>
      </c>
    </row>
    <row r="1783" spans="1:44" x14ac:dyDescent="0.25">
      <c r="A1783" t="s">
        <v>8219</v>
      </c>
      <c r="B1783">
        <v>191</v>
      </c>
      <c r="AL1783">
        <v>191</v>
      </c>
      <c r="AP1783">
        <v>8</v>
      </c>
      <c r="AR1783">
        <v>191</v>
      </c>
    </row>
    <row r="1784" spans="1:44" x14ac:dyDescent="0.25">
      <c r="A1784" t="s">
        <v>8219</v>
      </c>
      <c r="B1784">
        <v>191</v>
      </c>
      <c r="AL1784">
        <v>191</v>
      </c>
      <c r="AP1784">
        <v>8</v>
      </c>
      <c r="AR1784">
        <v>191</v>
      </c>
    </row>
    <row r="1785" spans="1:44" x14ac:dyDescent="0.25">
      <c r="A1785" t="s">
        <v>8219</v>
      </c>
      <c r="B1785">
        <v>191</v>
      </c>
      <c r="AL1785">
        <v>191</v>
      </c>
      <c r="AP1785">
        <v>8</v>
      </c>
      <c r="AR1785">
        <v>191</v>
      </c>
    </row>
    <row r="1786" spans="1:44" x14ac:dyDescent="0.25">
      <c r="A1786" t="s">
        <v>8219</v>
      </c>
      <c r="B1786">
        <v>193</v>
      </c>
      <c r="AL1786">
        <v>193</v>
      </c>
      <c r="AP1786">
        <v>8</v>
      </c>
      <c r="AR1786">
        <v>193</v>
      </c>
    </row>
    <row r="1787" spans="1:44" x14ac:dyDescent="0.25">
      <c r="A1787" t="s">
        <v>8219</v>
      </c>
      <c r="B1787">
        <v>193</v>
      </c>
      <c r="AL1787">
        <v>193</v>
      </c>
      <c r="AP1787">
        <v>8</v>
      </c>
      <c r="AR1787">
        <v>193</v>
      </c>
    </row>
    <row r="1788" spans="1:44" x14ac:dyDescent="0.25">
      <c r="A1788" t="s">
        <v>8219</v>
      </c>
      <c r="B1788">
        <v>193</v>
      </c>
      <c r="AL1788">
        <v>193</v>
      </c>
      <c r="AP1788">
        <v>9</v>
      </c>
      <c r="AR1788">
        <v>193</v>
      </c>
    </row>
    <row r="1789" spans="1:44" x14ac:dyDescent="0.25">
      <c r="A1789" t="s">
        <v>8219</v>
      </c>
      <c r="B1789">
        <v>194</v>
      </c>
      <c r="AL1789">
        <v>194</v>
      </c>
      <c r="AP1789">
        <v>9</v>
      </c>
      <c r="AR1789">
        <v>194</v>
      </c>
    </row>
    <row r="1790" spans="1:44" x14ac:dyDescent="0.25">
      <c r="A1790" t="s">
        <v>8219</v>
      </c>
      <c r="B1790">
        <v>194</v>
      </c>
      <c r="AL1790">
        <v>194</v>
      </c>
      <c r="AP1790">
        <v>9</v>
      </c>
      <c r="AR1790">
        <v>194</v>
      </c>
    </row>
    <row r="1791" spans="1:44" x14ac:dyDescent="0.25">
      <c r="A1791" t="s">
        <v>8219</v>
      </c>
      <c r="B1791">
        <v>196</v>
      </c>
      <c r="AL1791">
        <v>196</v>
      </c>
      <c r="AP1791">
        <v>9</v>
      </c>
      <c r="AR1791">
        <v>196</v>
      </c>
    </row>
    <row r="1792" spans="1:44" x14ac:dyDescent="0.25">
      <c r="A1792" t="s">
        <v>8219</v>
      </c>
      <c r="B1792">
        <v>196</v>
      </c>
      <c r="AL1792">
        <v>196</v>
      </c>
      <c r="AP1792">
        <v>9</v>
      </c>
      <c r="AR1792">
        <v>196</v>
      </c>
    </row>
    <row r="1793" spans="1:44" x14ac:dyDescent="0.25">
      <c r="A1793" t="s">
        <v>8219</v>
      </c>
      <c r="B1793">
        <v>196</v>
      </c>
      <c r="AL1793">
        <v>196</v>
      </c>
      <c r="AP1793">
        <v>10</v>
      </c>
      <c r="AR1793">
        <v>196</v>
      </c>
    </row>
    <row r="1794" spans="1:44" x14ac:dyDescent="0.25">
      <c r="A1794" t="s">
        <v>8219</v>
      </c>
      <c r="B1794">
        <v>197</v>
      </c>
      <c r="AL1794">
        <v>197</v>
      </c>
      <c r="AP1794">
        <v>10</v>
      </c>
      <c r="AR1794">
        <v>197</v>
      </c>
    </row>
    <row r="1795" spans="1:44" x14ac:dyDescent="0.25">
      <c r="A1795" t="s">
        <v>8219</v>
      </c>
      <c r="B1795">
        <v>197</v>
      </c>
      <c r="AL1795">
        <v>197</v>
      </c>
      <c r="AP1795">
        <v>10</v>
      </c>
      <c r="AR1795">
        <v>197</v>
      </c>
    </row>
    <row r="1796" spans="1:44" x14ac:dyDescent="0.25">
      <c r="A1796" t="s">
        <v>8219</v>
      </c>
      <c r="B1796">
        <v>199</v>
      </c>
      <c r="AL1796">
        <v>199</v>
      </c>
      <c r="AP1796">
        <v>10</v>
      </c>
      <c r="AR1796">
        <v>199</v>
      </c>
    </row>
    <row r="1797" spans="1:44" x14ac:dyDescent="0.25">
      <c r="A1797" t="s">
        <v>8219</v>
      </c>
      <c r="B1797">
        <v>199</v>
      </c>
      <c r="AL1797">
        <v>199</v>
      </c>
      <c r="AP1797">
        <v>11</v>
      </c>
      <c r="AR1797">
        <v>199</v>
      </c>
    </row>
    <row r="1798" spans="1:44" x14ac:dyDescent="0.25">
      <c r="A1798" t="s">
        <v>8219</v>
      </c>
      <c r="B1798">
        <v>199</v>
      </c>
      <c r="AL1798">
        <v>199</v>
      </c>
      <c r="AP1798">
        <v>11</v>
      </c>
      <c r="AR1798">
        <v>199</v>
      </c>
    </row>
    <row r="1799" spans="1:44" x14ac:dyDescent="0.25">
      <c r="A1799" t="s">
        <v>8219</v>
      </c>
      <c r="B1799">
        <v>200</v>
      </c>
      <c r="AL1799">
        <v>200</v>
      </c>
      <c r="AP1799">
        <v>11</v>
      </c>
      <c r="AR1799">
        <v>200</v>
      </c>
    </row>
    <row r="1800" spans="1:44" x14ac:dyDescent="0.25">
      <c r="A1800" t="s">
        <v>8219</v>
      </c>
      <c r="B1800">
        <v>200</v>
      </c>
      <c r="AL1800">
        <v>200</v>
      </c>
      <c r="AP1800">
        <v>11</v>
      </c>
      <c r="AR1800">
        <v>200</v>
      </c>
    </row>
    <row r="1801" spans="1:44" x14ac:dyDescent="0.25">
      <c r="A1801" t="s">
        <v>8219</v>
      </c>
      <c r="B1801">
        <v>202</v>
      </c>
      <c r="AL1801">
        <v>202</v>
      </c>
      <c r="AP1801">
        <v>12</v>
      </c>
      <c r="AR1801">
        <v>202</v>
      </c>
    </row>
    <row r="1802" spans="1:44" x14ac:dyDescent="0.25">
      <c r="A1802" t="s">
        <v>8219</v>
      </c>
      <c r="B1802">
        <v>202</v>
      </c>
      <c r="AL1802">
        <v>202</v>
      </c>
      <c r="AP1802">
        <v>13</v>
      </c>
      <c r="AR1802">
        <v>202</v>
      </c>
    </row>
    <row r="1803" spans="1:44" x14ac:dyDescent="0.25">
      <c r="A1803" t="s">
        <v>8219</v>
      </c>
      <c r="B1803">
        <v>202</v>
      </c>
      <c r="AL1803">
        <v>202</v>
      </c>
      <c r="AP1803">
        <v>13</v>
      </c>
      <c r="AR1803">
        <v>202</v>
      </c>
    </row>
    <row r="1804" spans="1:44" x14ac:dyDescent="0.25">
      <c r="A1804" t="s">
        <v>8219</v>
      </c>
      <c r="B1804">
        <v>202</v>
      </c>
      <c r="AL1804">
        <v>202</v>
      </c>
      <c r="AP1804">
        <v>13</v>
      </c>
      <c r="AR1804">
        <v>202</v>
      </c>
    </row>
    <row r="1805" spans="1:44" x14ac:dyDescent="0.25">
      <c r="A1805" t="s">
        <v>8219</v>
      </c>
      <c r="B1805">
        <v>203</v>
      </c>
      <c r="AL1805">
        <v>203</v>
      </c>
      <c r="AP1805">
        <v>14</v>
      </c>
      <c r="AR1805">
        <v>203</v>
      </c>
    </row>
    <row r="1806" spans="1:44" x14ac:dyDescent="0.25">
      <c r="A1806" t="s">
        <v>8219</v>
      </c>
      <c r="B1806">
        <v>204</v>
      </c>
      <c r="AL1806">
        <v>204</v>
      </c>
      <c r="AP1806">
        <v>14</v>
      </c>
      <c r="AR1806">
        <v>204</v>
      </c>
    </row>
    <row r="1807" spans="1:44" x14ac:dyDescent="0.25">
      <c r="A1807" t="s">
        <v>8219</v>
      </c>
      <c r="B1807">
        <v>204</v>
      </c>
      <c r="AL1807">
        <v>204</v>
      </c>
      <c r="AP1807">
        <v>15</v>
      </c>
      <c r="AR1807">
        <v>204</v>
      </c>
    </row>
    <row r="1808" spans="1:44" x14ac:dyDescent="0.25">
      <c r="A1808" t="s">
        <v>8219</v>
      </c>
      <c r="B1808">
        <v>205</v>
      </c>
      <c r="AL1808">
        <v>205</v>
      </c>
      <c r="AP1808">
        <v>15</v>
      </c>
      <c r="AR1808">
        <v>205</v>
      </c>
    </row>
    <row r="1809" spans="1:44" x14ac:dyDescent="0.25">
      <c r="A1809" t="s">
        <v>8219</v>
      </c>
      <c r="B1809">
        <v>205</v>
      </c>
      <c r="AL1809">
        <v>205</v>
      </c>
      <c r="AP1809">
        <v>15</v>
      </c>
      <c r="AR1809">
        <v>205</v>
      </c>
    </row>
    <row r="1810" spans="1:44" x14ac:dyDescent="0.25">
      <c r="A1810" t="s">
        <v>8219</v>
      </c>
      <c r="B1810">
        <v>205</v>
      </c>
      <c r="AL1810">
        <v>205</v>
      </c>
      <c r="AP1810">
        <v>15</v>
      </c>
      <c r="AR1810">
        <v>205</v>
      </c>
    </row>
    <row r="1811" spans="1:44" x14ac:dyDescent="0.25">
      <c r="A1811" t="s">
        <v>8219</v>
      </c>
      <c r="B1811">
        <v>205</v>
      </c>
      <c r="AL1811">
        <v>205</v>
      </c>
      <c r="AP1811">
        <v>15</v>
      </c>
      <c r="AR1811">
        <v>205</v>
      </c>
    </row>
    <row r="1812" spans="1:44" x14ac:dyDescent="0.25">
      <c r="A1812" t="s">
        <v>8219</v>
      </c>
      <c r="B1812">
        <v>206</v>
      </c>
      <c r="AL1812">
        <v>206</v>
      </c>
      <c r="AP1812">
        <v>16</v>
      </c>
      <c r="AR1812">
        <v>206</v>
      </c>
    </row>
    <row r="1813" spans="1:44" x14ac:dyDescent="0.25">
      <c r="A1813" t="s">
        <v>8219</v>
      </c>
      <c r="B1813">
        <v>206</v>
      </c>
      <c r="AL1813">
        <v>206</v>
      </c>
      <c r="AP1813">
        <v>16</v>
      </c>
      <c r="AR1813">
        <v>206</v>
      </c>
    </row>
    <row r="1814" spans="1:44" x14ac:dyDescent="0.25">
      <c r="A1814" t="s">
        <v>8219</v>
      </c>
      <c r="B1814">
        <v>206</v>
      </c>
      <c r="AL1814">
        <v>206</v>
      </c>
      <c r="AP1814">
        <v>17</v>
      </c>
      <c r="AR1814">
        <v>206</v>
      </c>
    </row>
    <row r="1815" spans="1:44" x14ac:dyDescent="0.25">
      <c r="A1815" t="s">
        <v>8219</v>
      </c>
      <c r="B1815">
        <v>206</v>
      </c>
      <c r="AL1815">
        <v>206</v>
      </c>
      <c r="AP1815">
        <v>17</v>
      </c>
      <c r="AR1815">
        <v>206</v>
      </c>
    </row>
    <row r="1816" spans="1:44" x14ac:dyDescent="0.25">
      <c r="A1816" t="s">
        <v>8219</v>
      </c>
      <c r="B1816">
        <v>206</v>
      </c>
      <c r="AL1816">
        <v>206</v>
      </c>
      <c r="AP1816">
        <v>17</v>
      </c>
      <c r="AR1816">
        <v>206</v>
      </c>
    </row>
    <row r="1817" spans="1:44" x14ac:dyDescent="0.25">
      <c r="A1817" t="s">
        <v>8219</v>
      </c>
      <c r="B1817">
        <v>207</v>
      </c>
      <c r="AL1817">
        <v>207</v>
      </c>
      <c r="AP1817">
        <v>18</v>
      </c>
      <c r="AR1817">
        <v>207</v>
      </c>
    </row>
    <row r="1818" spans="1:44" x14ac:dyDescent="0.25">
      <c r="A1818" t="s">
        <v>8219</v>
      </c>
      <c r="B1818">
        <v>207</v>
      </c>
      <c r="AL1818">
        <v>207</v>
      </c>
      <c r="AP1818">
        <v>19</v>
      </c>
      <c r="AR1818">
        <v>207</v>
      </c>
    </row>
    <row r="1819" spans="1:44" x14ac:dyDescent="0.25">
      <c r="A1819" t="s">
        <v>8219</v>
      </c>
      <c r="B1819">
        <v>208</v>
      </c>
      <c r="AL1819">
        <v>208</v>
      </c>
      <c r="AP1819">
        <v>20</v>
      </c>
      <c r="AR1819">
        <v>208</v>
      </c>
    </row>
    <row r="1820" spans="1:44" x14ac:dyDescent="0.25">
      <c r="A1820" t="s">
        <v>8219</v>
      </c>
      <c r="B1820">
        <v>209</v>
      </c>
      <c r="AL1820">
        <v>209</v>
      </c>
      <c r="AP1820">
        <v>22</v>
      </c>
      <c r="AR1820">
        <v>209</v>
      </c>
    </row>
    <row r="1821" spans="1:44" x14ac:dyDescent="0.25">
      <c r="A1821" t="s">
        <v>8219</v>
      </c>
      <c r="B1821">
        <v>210</v>
      </c>
      <c r="AL1821">
        <v>210</v>
      </c>
      <c r="AP1821">
        <v>22</v>
      </c>
      <c r="AR1821">
        <v>210</v>
      </c>
    </row>
    <row r="1822" spans="1:44" x14ac:dyDescent="0.25">
      <c r="A1822" t="s">
        <v>8219</v>
      </c>
      <c r="B1822">
        <v>211</v>
      </c>
      <c r="AL1822">
        <v>211</v>
      </c>
      <c r="AP1822">
        <v>23</v>
      </c>
      <c r="AR1822">
        <v>211</v>
      </c>
    </row>
    <row r="1823" spans="1:44" x14ac:dyDescent="0.25">
      <c r="A1823" t="s">
        <v>8219</v>
      </c>
      <c r="B1823">
        <v>211</v>
      </c>
      <c r="AL1823">
        <v>211</v>
      </c>
      <c r="AP1823">
        <v>24</v>
      </c>
      <c r="AR1823">
        <v>211</v>
      </c>
    </row>
    <row r="1824" spans="1:44" x14ac:dyDescent="0.25">
      <c r="A1824" t="s">
        <v>8219</v>
      </c>
      <c r="B1824">
        <v>211</v>
      </c>
      <c r="AL1824">
        <v>211</v>
      </c>
      <c r="AP1824">
        <v>24</v>
      </c>
      <c r="AR1824">
        <v>211</v>
      </c>
    </row>
    <row r="1825" spans="1:44" x14ac:dyDescent="0.25">
      <c r="A1825" t="s">
        <v>8219</v>
      </c>
      <c r="B1825">
        <v>213</v>
      </c>
      <c r="AL1825">
        <v>213</v>
      </c>
      <c r="AP1825">
        <v>25</v>
      </c>
      <c r="AR1825">
        <v>213</v>
      </c>
    </row>
    <row r="1826" spans="1:44" x14ac:dyDescent="0.25">
      <c r="A1826" t="s">
        <v>8219</v>
      </c>
      <c r="B1826">
        <v>213</v>
      </c>
      <c r="AL1826">
        <v>213</v>
      </c>
      <c r="AP1826">
        <v>27</v>
      </c>
      <c r="AR1826">
        <v>213</v>
      </c>
    </row>
    <row r="1827" spans="1:44" x14ac:dyDescent="0.25">
      <c r="A1827" t="s">
        <v>8219</v>
      </c>
      <c r="B1827">
        <v>215</v>
      </c>
      <c r="AL1827">
        <v>215</v>
      </c>
      <c r="AP1827">
        <v>28</v>
      </c>
      <c r="AR1827">
        <v>215</v>
      </c>
    </row>
    <row r="1828" spans="1:44" x14ac:dyDescent="0.25">
      <c r="A1828" t="s">
        <v>8219</v>
      </c>
      <c r="B1828">
        <v>216</v>
      </c>
      <c r="AL1828">
        <v>216</v>
      </c>
      <c r="AP1828">
        <v>34</v>
      </c>
      <c r="AR1828">
        <v>216</v>
      </c>
    </row>
    <row r="1829" spans="1:44" x14ac:dyDescent="0.25">
      <c r="A1829" t="s">
        <v>8219</v>
      </c>
      <c r="B1829">
        <v>217</v>
      </c>
      <c r="AL1829">
        <v>217</v>
      </c>
      <c r="AP1829">
        <v>34</v>
      </c>
      <c r="AR1829">
        <v>217</v>
      </c>
    </row>
    <row r="1830" spans="1:44" x14ac:dyDescent="0.25">
      <c r="A1830" t="s">
        <v>8219</v>
      </c>
      <c r="B1830">
        <v>217</v>
      </c>
      <c r="AL1830">
        <v>217</v>
      </c>
      <c r="AP1830">
        <v>35</v>
      </c>
      <c r="AR1830">
        <v>217</v>
      </c>
    </row>
    <row r="1831" spans="1:44" x14ac:dyDescent="0.25">
      <c r="A1831" t="s">
        <v>8219</v>
      </c>
      <c r="B1831">
        <v>218</v>
      </c>
      <c r="AL1831">
        <v>218</v>
      </c>
      <c r="AP1831">
        <v>35</v>
      </c>
      <c r="AR1831">
        <v>218</v>
      </c>
    </row>
    <row r="1832" spans="1:44" x14ac:dyDescent="0.25">
      <c r="A1832" t="s">
        <v>8219</v>
      </c>
      <c r="B1832">
        <v>218</v>
      </c>
      <c r="AL1832">
        <v>218</v>
      </c>
      <c r="AP1832">
        <v>37</v>
      </c>
      <c r="AR1832">
        <v>218</v>
      </c>
    </row>
    <row r="1833" spans="1:44" x14ac:dyDescent="0.25">
      <c r="A1833" t="s">
        <v>8219</v>
      </c>
      <c r="B1833">
        <v>220</v>
      </c>
      <c r="AL1833">
        <v>220</v>
      </c>
      <c r="AP1833">
        <v>37</v>
      </c>
      <c r="AR1833">
        <v>220</v>
      </c>
    </row>
    <row r="1834" spans="1:44" x14ac:dyDescent="0.25">
      <c r="A1834" t="s">
        <v>8219</v>
      </c>
      <c r="B1834">
        <v>221</v>
      </c>
      <c r="AL1834">
        <v>221</v>
      </c>
      <c r="AP1834">
        <v>38</v>
      </c>
      <c r="AR1834">
        <v>221</v>
      </c>
    </row>
    <row r="1835" spans="1:44" x14ac:dyDescent="0.25">
      <c r="A1835" t="s">
        <v>8219</v>
      </c>
      <c r="B1835">
        <v>221</v>
      </c>
      <c r="AL1835">
        <v>221</v>
      </c>
      <c r="AP1835">
        <v>38</v>
      </c>
      <c r="AR1835">
        <v>221</v>
      </c>
    </row>
    <row r="1836" spans="1:44" x14ac:dyDescent="0.25">
      <c r="A1836" t="s">
        <v>8219</v>
      </c>
      <c r="B1836">
        <v>221</v>
      </c>
      <c r="AL1836">
        <v>221</v>
      </c>
      <c r="AP1836">
        <v>38</v>
      </c>
      <c r="AR1836">
        <v>221</v>
      </c>
    </row>
    <row r="1837" spans="1:44" x14ac:dyDescent="0.25">
      <c r="A1837" t="s">
        <v>8219</v>
      </c>
      <c r="B1837">
        <v>222</v>
      </c>
      <c r="AL1837">
        <v>222</v>
      </c>
      <c r="AP1837">
        <v>39</v>
      </c>
      <c r="AR1837">
        <v>222</v>
      </c>
    </row>
    <row r="1838" spans="1:44" x14ac:dyDescent="0.25">
      <c r="A1838" t="s">
        <v>8219</v>
      </c>
      <c r="B1838">
        <v>222</v>
      </c>
      <c r="AL1838">
        <v>222</v>
      </c>
      <c r="AP1838">
        <v>40</v>
      </c>
      <c r="AR1838">
        <v>222</v>
      </c>
    </row>
    <row r="1839" spans="1:44" x14ac:dyDescent="0.25">
      <c r="A1839" t="s">
        <v>8219</v>
      </c>
      <c r="B1839">
        <v>223</v>
      </c>
      <c r="AL1839">
        <v>223</v>
      </c>
      <c r="AP1839">
        <v>41</v>
      </c>
      <c r="AR1839">
        <v>223</v>
      </c>
    </row>
    <row r="1840" spans="1:44" x14ac:dyDescent="0.25">
      <c r="A1840" t="s">
        <v>8219</v>
      </c>
      <c r="B1840">
        <v>224</v>
      </c>
      <c r="AL1840">
        <v>224</v>
      </c>
      <c r="AP1840">
        <v>43</v>
      </c>
      <c r="AR1840">
        <v>224</v>
      </c>
    </row>
    <row r="1841" spans="1:44" x14ac:dyDescent="0.25">
      <c r="A1841" t="s">
        <v>8219</v>
      </c>
      <c r="B1841">
        <v>226</v>
      </c>
      <c r="AL1841">
        <v>226</v>
      </c>
      <c r="AP1841">
        <v>44</v>
      </c>
      <c r="AR1841">
        <v>226</v>
      </c>
    </row>
    <row r="1842" spans="1:44" x14ac:dyDescent="0.25">
      <c r="A1842" t="s">
        <v>8219</v>
      </c>
      <c r="B1842">
        <v>226</v>
      </c>
      <c r="AL1842">
        <v>226</v>
      </c>
      <c r="AP1842">
        <v>45</v>
      </c>
      <c r="AR1842">
        <v>226</v>
      </c>
    </row>
    <row r="1843" spans="1:44" x14ac:dyDescent="0.25">
      <c r="A1843" t="s">
        <v>8219</v>
      </c>
      <c r="B1843">
        <v>226</v>
      </c>
      <c r="AL1843">
        <v>226</v>
      </c>
      <c r="AP1843">
        <v>46</v>
      </c>
      <c r="AR1843">
        <v>226</v>
      </c>
    </row>
    <row r="1844" spans="1:44" x14ac:dyDescent="0.25">
      <c r="A1844" t="s">
        <v>8219</v>
      </c>
      <c r="B1844">
        <v>227</v>
      </c>
      <c r="AL1844">
        <v>227</v>
      </c>
      <c r="AP1844">
        <v>46</v>
      </c>
      <c r="AR1844">
        <v>227</v>
      </c>
    </row>
    <row r="1845" spans="1:44" x14ac:dyDescent="0.25">
      <c r="A1845" t="s">
        <v>8219</v>
      </c>
      <c r="B1845">
        <v>229</v>
      </c>
      <c r="AL1845">
        <v>229</v>
      </c>
      <c r="AP1845">
        <v>50</v>
      </c>
      <c r="AR1845">
        <v>229</v>
      </c>
    </row>
    <row r="1846" spans="1:44" x14ac:dyDescent="0.25">
      <c r="A1846" t="s">
        <v>8219</v>
      </c>
      <c r="B1846">
        <v>229</v>
      </c>
      <c r="AL1846">
        <v>229</v>
      </c>
      <c r="AP1846">
        <v>52</v>
      </c>
      <c r="AR1846">
        <v>229</v>
      </c>
    </row>
    <row r="1847" spans="1:44" x14ac:dyDescent="0.25">
      <c r="A1847" t="s">
        <v>8219</v>
      </c>
      <c r="B1847">
        <v>232</v>
      </c>
      <c r="AL1847">
        <v>232</v>
      </c>
      <c r="AP1847">
        <v>52</v>
      </c>
      <c r="AR1847">
        <v>232</v>
      </c>
    </row>
    <row r="1848" spans="1:44" x14ac:dyDescent="0.25">
      <c r="A1848" t="s">
        <v>8219</v>
      </c>
      <c r="B1848">
        <v>234</v>
      </c>
      <c r="AL1848">
        <v>234</v>
      </c>
      <c r="AP1848">
        <v>58</v>
      </c>
      <c r="AR1848">
        <v>234</v>
      </c>
    </row>
    <row r="1849" spans="1:44" x14ac:dyDescent="0.25">
      <c r="A1849" t="s">
        <v>8219</v>
      </c>
      <c r="B1849">
        <v>234</v>
      </c>
      <c r="AL1849">
        <v>234</v>
      </c>
      <c r="AP1849">
        <v>58</v>
      </c>
      <c r="AR1849">
        <v>234</v>
      </c>
    </row>
    <row r="1850" spans="1:44" x14ac:dyDescent="0.25">
      <c r="A1850" t="s">
        <v>8219</v>
      </c>
      <c r="B1850">
        <v>235</v>
      </c>
      <c r="AL1850">
        <v>235</v>
      </c>
      <c r="AP1850">
        <v>59</v>
      </c>
      <c r="AR1850">
        <v>235</v>
      </c>
    </row>
    <row r="1851" spans="1:44" x14ac:dyDescent="0.25">
      <c r="A1851" t="s">
        <v>8219</v>
      </c>
      <c r="B1851">
        <v>235</v>
      </c>
      <c r="AL1851">
        <v>235</v>
      </c>
      <c r="AP1851">
        <v>59</v>
      </c>
      <c r="AR1851">
        <v>235</v>
      </c>
    </row>
    <row r="1852" spans="1:44" x14ac:dyDescent="0.25">
      <c r="A1852" t="s">
        <v>8219</v>
      </c>
      <c r="B1852">
        <v>236</v>
      </c>
      <c r="AL1852">
        <v>236</v>
      </c>
      <c r="AP1852">
        <v>67</v>
      </c>
      <c r="AR1852">
        <v>236</v>
      </c>
    </row>
    <row r="1853" spans="1:44" x14ac:dyDescent="0.25">
      <c r="A1853" t="s">
        <v>8219</v>
      </c>
      <c r="B1853">
        <v>236</v>
      </c>
      <c r="AL1853">
        <v>236</v>
      </c>
      <c r="AP1853">
        <v>70</v>
      </c>
      <c r="AR1853">
        <v>236</v>
      </c>
    </row>
    <row r="1854" spans="1:44" x14ac:dyDescent="0.25">
      <c r="A1854" t="s">
        <v>8219</v>
      </c>
      <c r="B1854">
        <v>236</v>
      </c>
      <c r="AL1854">
        <v>236</v>
      </c>
      <c r="AP1854">
        <v>76</v>
      </c>
      <c r="AR1854">
        <v>236</v>
      </c>
    </row>
    <row r="1855" spans="1:44" x14ac:dyDescent="0.25">
      <c r="A1855" t="s">
        <v>8219</v>
      </c>
      <c r="B1855">
        <v>237</v>
      </c>
      <c r="AL1855">
        <v>237</v>
      </c>
      <c r="AP1855">
        <v>81</v>
      </c>
      <c r="AR1855">
        <v>237</v>
      </c>
    </row>
    <row r="1856" spans="1:44" x14ac:dyDescent="0.25">
      <c r="A1856" t="s">
        <v>8219</v>
      </c>
      <c r="B1856">
        <v>237</v>
      </c>
      <c r="AL1856">
        <v>237</v>
      </c>
      <c r="AP1856">
        <v>86</v>
      </c>
      <c r="AR1856">
        <v>237</v>
      </c>
    </row>
    <row r="1857" spans="1:44" x14ac:dyDescent="0.25">
      <c r="A1857" t="s">
        <v>8219</v>
      </c>
      <c r="B1857">
        <v>237</v>
      </c>
      <c r="AL1857">
        <v>237</v>
      </c>
      <c r="AP1857">
        <v>90</v>
      </c>
      <c r="AR1857">
        <v>237</v>
      </c>
    </row>
    <row r="1858" spans="1:44" x14ac:dyDescent="0.25">
      <c r="A1858" t="s">
        <v>8219</v>
      </c>
      <c r="B1858">
        <v>238</v>
      </c>
      <c r="AL1858">
        <v>238</v>
      </c>
      <c r="AP1858">
        <v>90</v>
      </c>
      <c r="AR1858">
        <v>238</v>
      </c>
    </row>
    <row r="1859" spans="1:44" x14ac:dyDescent="0.25">
      <c r="A1859" t="s">
        <v>8219</v>
      </c>
      <c r="B1859">
        <v>238</v>
      </c>
      <c r="AL1859">
        <v>238</v>
      </c>
      <c r="AP1859">
        <v>95</v>
      </c>
      <c r="AR1859">
        <v>238</v>
      </c>
    </row>
    <row r="1860" spans="1:44" x14ac:dyDescent="0.25">
      <c r="A1860" t="s">
        <v>8219</v>
      </c>
      <c r="B1860">
        <v>238</v>
      </c>
      <c r="AL1860">
        <v>238</v>
      </c>
      <c r="AP1860">
        <v>100</v>
      </c>
      <c r="AR1860">
        <v>238</v>
      </c>
    </row>
    <row r="1861" spans="1:44" x14ac:dyDescent="0.25">
      <c r="A1861" t="s">
        <v>8219</v>
      </c>
      <c r="B1861">
        <v>238</v>
      </c>
      <c r="AL1861">
        <v>238</v>
      </c>
      <c r="AP1861">
        <v>101</v>
      </c>
      <c r="AR1861">
        <v>238</v>
      </c>
    </row>
    <row r="1862" spans="1:44" x14ac:dyDescent="0.25">
      <c r="A1862" t="s">
        <v>8219</v>
      </c>
      <c r="B1862">
        <v>240</v>
      </c>
      <c r="AL1862">
        <v>240</v>
      </c>
      <c r="AP1862">
        <v>104</v>
      </c>
      <c r="AR1862">
        <v>240</v>
      </c>
    </row>
    <row r="1863" spans="1:44" x14ac:dyDescent="0.25">
      <c r="A1863" t="s">
        <v>8219</v>
      </c>
      <c r="B1863">
        <v>241</v>
      </c>
      <c r="AL1863">
        <v>241</v>
      </c>
      <c r="AP1863">
        <v>121</v>
      </c>
      <c r="AR1863">
        <v>241</v>
      </c>
    </row>
    <row r="1864" spans="1:44" x14ac:dyDescent="0.25">
      <c r="A1864" t="s">
        <v>8219</v>
      </c>
      <c r="B1864">
        <v>241</v>
      </c>
      <c r="AL1864">
        <v>241</v>
      </c>
      <c r="AP1864">
        <v>122</v>
      </c>
      <c r="AR1864">
        <v>241</v>
      </c>
    </row>
    <row r="1865" spans="1:44" x14ac:dyDescent="0.25">
      <c r="A1865" t="s">
        <v>8219</v>
      </c>
      <c r="B1865">
        <v>241</v>
      </c>
      <c r="AL1865">
        <v>241</v>
      </c>
      <c r="AP1865">
        <v>135</v>
      </c>
      <c r="AR1865">
        <v>241</v>
      </c>
    </row>
    <row r="1866" spans="1:44" x14ac:dyDescent="0.25">
      <c r="A1866" t="s">
        <v>8219</v>
      </c>
      <c r="B1866">
        <v>242</v>
      </c>
      <c r="AL1866">
        <v>242</v>
      </c>
      <c r="AP1866">
        <v>140</v>
      </c>
      <c r="AR1866">
        <v>242</v>
      </c>
    </row>
    <row r="1867" spans="1:44" x14ac:dyDescent="0.25">
      <c r="A1867" t="s">
        <v>8219</v>
      </c>
      <c r="B1867">
        <v>244</v>
      </c>
      <c r="AL1867">
        <v>244</v>
      </c>
      <c r="AP1867">
        <v>152</v>
      </c>
      <c r="AR1867">
        <v>244</v>
      </c>
    </row>
    <row r="1868" spans="1:44" x14ac:dyDescent="0.25">
      <c r="A1868" t="s">
        <v>8219</v>
      </c>
      <c r="B1868">
        <v>244</v>
      </c>
      <c r="AL1868">
        <v>244</v>
      </c>
      <c r="AP1868">
        <v>161</v>
      </c>
      <c r="AR1868">
        <v>244</v>
      </c>
    </row>
    <row r="1869" spans="1:44" x14ac:dyDescent="0.25">
      <c r="A1869" t="s">
        <v>8219</v>
      </c>
      <c r="B1869">
        <v>246</v>
      </c>
      <c r="AL1869">
        <v>246</v>
      </c>
      <c r="AP1869">
        <v>224</v>
      </c>
      <c r="AR1869">
        <v>246</v>
      </c>
    </row>
    <row r="1870" spans="1:44" x14ac:dyDescent="0.25">
      <c r="A1870" t="s">
        <v>8219</v>
      </c>
      <c r="B1870">
        <v>246</v>
      </c>
      <c r="AL1870">
        <v>246</v>
      </c>
      <c r="AP1870">
        <v>248</v>
      </c>
      <c r="AR1870">
        <v>246</v>
      </c>
    </row>
    <row r="1871" spans="1:44" x14ac:dyDescent="0.25">
      <c r="A1871" t="s">
        <v>8219</v>
      </c>
      <c r="B1871">
        <v>248</v>
      </c>
      <c r="AL1871">
        <v>248</v>
      </c>
      <c r="AP1871">
        <v>276</v>
      </c>
      <c r="AR1871">
        <v>248</v>
      </c>
    </row>
    <row r="1872" spans="1:44" x14ac:dyDescent="0.25">
      <c r="A1872" t="s">
        <v>8219</v>
      </c>
      <c r="B1872">
        <v>249</v>
      </c>
      <c r="AL1872">
        <v>249</v>
      </c>
      <c r="AP1872">
        <v>292</v>
      </c>
      <c r="AR1872">
        <v>249</v>
      </c>
    </row>
    <row r="1873" spans="1:44" x14ac:dyDescent="0.25">
      <c r="A1873" t="s">
        <v>8219</v>
      </c>
      <c r="B1873">
        <v>249</v>
      </c>
      <c r="AL1873">
        <v>249</v>
      </c>
      <c r="AP1873">
        <v>323</v>
      </c>
      <c r="AR1873">
        <v>249</v>
      </c>
    </row>
    <row r="1874" spans="1:44" x14ac:dyDescent="0.25">
      <c r="A1874" t="s">
        <v>8219</v>
      </c>
      <c r="B1874">
        <v>251</v>
      </c>
      <c r="AL1874">
        <v>251</v>
      </c>
      <c r="AP1874">
        <v>348</v>
      </c>
      <c r="AR1874">
        <v>251</v>
      </c>
    </row>
    <row r="1875" spans="1:44" x14ac:dyDescent="0.25">
      <c r="A1875" t="s">
        <v>8219</v>
      </c>
      <c r="B1875">
        <v>251</v>
      </c>
      <c r="AL1875">
        <v>251</v>
      </c>
      <c r="AP1875">
        <v>355</v>
      </c>
      <c r="AR1875">
        <v>251</v>
      </c>
    </row>
    <row r="1876" spans="1:44" x14ac:dyDescent="0.25">
      <c r="A1876" t="s">
        <v>8219</v>
      </c>
      <c r="B1876">
        <v>251</v>
      </c>
      <c r="AL1876">
        <v>251</v>
      </c>
      <c r="AP1876">
        <v>356</v>
      </c>
      <c r="AR1876">
        <v>251</v>
      </c>
    </row>
    <row r="1877" spans="1:44" x14ac:dyDescent="0.25">
      <c r="A1877" t="s">
        <v>8219</v>
      </c>
      <c r="B1877">
        <v>253</v>
      </c>
      <c r="AL1877">
        <v>253</v>
      </c>
      <c r="AP1877">
        <v>400</v>
      </c>
      <c r="AR1877">
        <v>253</v>
      </c>
    </row>
    <row r="1878" spans="1:44" x14ac:dyDescent="0.25">
      <c r="A1878" t="s">
        <v>8219</v>
      </c>
      <c r="B1878">
        <v>253</v>
      </c>
      <c r="AL1878">
        <v>253</v>
      </c>
      <c r="AP1878">
        <v>535</v>
      </c>
      <c r="AR1878">
        <v>253</v>
      </c>
    </row>
    <row r="1879" spans="1:44" x14ac:dyDescent="0.25">
      <c r="A1879" t="s">
        <v>8219</v>
      </c>
      <c r="B1879">
        <v>253</v>
      </c>
      <c r="AL1879">
        <v>253</v>
      </c>
      <c r="AP1879">
        <v>775</v>
      </c>
      <c r="AR1879">
        <v>253</v>
      </c>
    </row>
    <row r="1880" spans="1:44" x14ac:dyDescent="0.25">
      <c r="A1880" t="s">
        <v>8219</v>
      </c>
      <c r="B1880">
        <v>255</v>
      </c>
      <c r="AL1880">
        <v>255</v>
      </c>
      <c r="AP1880">
        <v>1501</v>
      </c>
      <c r="AR1880">
        <v>255</v>
      </c>
    </row>
    <row r="1881" spans="1:44" x14ac:dyDescent="0.25">
      <c r="A1881" t="s">
        <v>8219</v>
      </c>
      <c r="B1881">
        <v>259</v>
      </c>
      <c r="AL1881">
        <v>259</v>
      </c>
      <c r="AR1881">
        <v>259</v>
      </c>
    </row>
    <row r="1882" spans="1:44" x14ac:dyDescent="0.25">
      <c r="A1882" t="s">
        <v>8219</v>
      </c>
      <c r="B1882">
        <v>263</v>
      </c>
      <c r="AL1882">
        <v>263</v>
      </c>
      <c r="AR1882">
        <v>263</v>
      </c>
    </row>
    <row r="1883" spans="1:44" x14ac:dyDescent="0.25">
      <c r="A1883" t="s">
        <v>8219</v>
      </c>
      <c r="B1883">
        <v>263</v>
      </c>
      <c r="AL1883">
        <v>263</v>
      </c>
      <c r="AR1883">
        <v>263</v>
      </c>
    </row>
    <row r="1884" spans="1:44" x14ac:dyDescent="0.25">
      <c r="A1884" t="s">
        <v>8219</v>
      </c>
      <c r="B1884">
        <v>263</v>
      </c>
      <c r="AL1884">
        <v>263</v>
      </c>
      <c r="AR1884">
        <v>263</v>
      </c>
    </row>
    <row r="1885" spans="1:44" x14ac:dyDescent="0.25">
      <c r="A1885" t="s">
        <v>8219</v>
      </c>
      <c r="B1885">
        <v>263</v>
      </c>
      <c r="AL1885">
        <v>263</v>
      </c>
      <c r="AR1885">
        <v>263</v>
      </c>
    </row>
    <row r="1886" spans="1:44" x14ac:dyDescent="0.25">
      <c r="A1886" t="s">
        <v>8219</v>
      </c>
      <c r="B1886">
        <v>263</v>
      </c>
      <c r="AL1886">
        <v>263</v>
      </c>
      <c r="AR1886">
        <v>263</v>
      </c>
    </row>
    <row r="1887" spans="1:44" x14ac:dyDescent="0.25">
      <c r="A1887" t="s">
        <v>8219</v>
      </c>
      <c r="B1887">
        <v>264</v>
      </c>
      <c r="AL1887">
        <v>264</v>
      </c>
      <c r="AR1887">
        <v>264</v>
      </c>
    </row>
    <row r="1888" spans="1:44" x14ac:dyDescent="0.25">
      <c r="A1888" t="s">
        <v>8219</v>
      </c>
      <c r="B1888">
        <v>265</v>
      </c>
      <c r="AL1888">
        <v>265</v>
      </c>
      <c r="AR1888">
        <v>265</v>
      </c>
    </row>
    <row r="1889" spans="1:44" x14ac:dyDescent="0.25">
      <c r="A1889" t="s">
        <v>8219</v>
      </c>
      <c r="B1889">
        <v>265</v>
      </c>
      <c r="AL1889">
        <v>265</v>
      </c>
      <c r="AR1889">
        <v>265</v>
      </c>
    </row>
    <row r="1890" spans="1:44" x14ac:dyDescent="0.25">
      <c r="A1890" t="s">
        <v>8219</v>
      </c>
      <c r="B1890">
        <v>266</v>
      </c>
      <c r="AL1890">
        <v>266</v>
      </c>
      <c r="AR1890">
        <v>266</v>
      </c>
    </row>
    <row r="1891" spans="1:44" x14ac:dyDescent="0.25">
      <c r="A1891" t="s">
        <v>8219</v>
      </c>
      <c r="B1891">
        <v>266</v>
      </c>
      <c r="AL1891">
        <v>266</v>
      </c>
      <c r="AR1891">
        <v>266</v>
      </c>
    </row>
    <row r="1892" spans="1:44" x14ac:dyDescent="0.25">
      <c r="A1892" t="s">
        <v>8219</v>
      </c>
      <c r="B1892">
        <v>267</v>
      </c>
      <c r="AL1892">
        <v>267</v>
      </c>
      <c r="AR1892">
        <v>267</v>
      </c>
    </row>
    <row r="1893" spans="1:44" x14ac:dyDescent="0.25">
      <c r="A1893" t="s">
        <v>8219</v>
      </c>
      <c r="B1893">
        <v>269</v>
      </c>
      <c r="AL1893">
        <v>269</v>
      </c>
      <c r="AR1893">
        <v>269</v>
      </c>
    </row>
    <row r="1894" spans="1:44" x14ac:dyDescent="0.25">
      <c r="A1894" t="s">
        <v>8219</v>
      </c>
      <c r="B1894">
        <v>269</v>
      </c>
      <c r="AL1894">
        <v>269</v>
      </c>
      <c r="AR1894">
        <v>269</v>
      </c>
    </row>
    <row r="1895" spans="1:44" x14ac:dyDescent="0.25">
      <c r="A1895" t="s">
        <v>8219</v>
      </c>
      <c r="B1895">
        <v>269</v>
      </c>
      <c r="AL1895">
        <v>269</v>
      </c>
      <c r="AR1895">
        <v>269</v>
      </c>
    </row>
    <row r="1896" spans="1:44" x14ac:dyDescent="0.25">
      <c r="A1896" t="s">
        <v>8219</v>
      </c>
      <c r="B1896">
        <v>270</v>
      </c>
      <c r="AL1896">
        <v>270</v>
      </c>
      <c r="AR1896">
        <v>270</v>
      </c>
    </row>
    <row r="1897" spans="1:44" x14ac:dyDescent="0.25">
      <c r="A1897" t="s">
        <v>8219</v>
      </c>
      <c r="B1897">
        <v>271</v>
      </c>
      <c r="AL1897">
        <v>271</v>
      </c>
      <c r="AR1897">
        <v>271</v>
      </c>
    </row>
    <row r="1898" spans="1:44" x14ac:dyDescent="0.25">
      <c r="A1898" t="s">
        <v>8219</v>
      </c>
      <c r="B1898">
        <v>271</v>
      </c>
      <c r="AL1898">
        <v>271</v>
      </c>
      <c r="AR1898">
        <v>271</v>
      </c>
    </row>
    <row r="1899" spans="1:44" x14ac:dyDescent="0.25">
      <c r="A1899" t="s">
        <v>8219</v>
      </c>
      <c r="B1899">
        <v>271</v>
      </c>
      <c r="AL1899">
        <v>271</v>
      </c>
      <c r="AR1899">
        <v>271</v>
      </c>
    </row>
    <row r="1900" spans="1:44" x14ac:dyDescent="0.25">
      <c r="A1900" t="s">
        <v>8219</v>
      </c>
      <c r="B1900">
        <v>271</v>
      </c>
      <c r="AL1900">
        <v>271</v>
      </c>
      <c r="AR1900">
        <v>271</v>
      </c>
    </row>
    <row r="1901" spans="1:44" x14ac:dyDescent="0.25">
      <c r="A1901" t="s">
        <v>8219</v>
      </c>
      <c r="B1901">
        <v>273</v>
      </c>
      <c r="AL1901">
        <v>273</v>
      </c>
      <c r="AR1901">
        <v>273</v>
      </c>
    </row>
    <row r="1902" spans="1:44" x14ac:dyDescent="0.25">
      <c r="A1902" t="s">
        <v>8219</v>
      </c>
      <c r="B1902">
        <v>274</v>
      </c>
      <c r="AL1902">
        <v>274</v>
      </c>
      <c r="AR1902">
        <v>274</v>
      </c>
    </row>
    <row r="1903" spans="1:44" x14ac:dyDescent="0.25">
      <c r="A1903" t="s">
        <v>8219</v>
      </c>
      <c r="B1903">
        <v>274</v>
      </c>
      <c r="AL1903">
        <v>274</v>
      </c>
      <c r="AR1903">
        <v>274</v>
      </c>
    </row>
    <row r="1904" spans="1:44" x14ac:dyDescent="0.25">
      <c r="A1904" t="s">
        <v>8219</v>
      </c>
      <c r="B1904">
        <v>274</v>
      </c>
      <c r="AL1904">
        <v>274</v>
      </c>
      <c r="AR1904">
        <v>274</v>
      </c>
    </row>
    <row r="1905" spans="1:44" x14ac:dyDescent="0.25">
      <c r="A1905" t="s">
        <v>8219</v>
      </c>
      <c r="B1905">
        <v>275</v>
      </c>
      <c r="AL1905">
        <v>275</v>
      </c>
      <c r="AR1905">
        <v>275</v>
      </c>
    </row>
    <row r="1906" spans="1:44" x14ac:dyDescent="0.25">
      <c r="A1906" t="s">
        <v>8219</v>
      </c>
      <c r="B1906">
        <v>276</v>
      </c>
      <c r="AL1906">
        <v>276</v>
      </c>
      <c r="AR1906">
        <v>276</v>
      </c>
    </row>
    <row r="1907" spans="1:44" x14ac:dyDescent="0.25">
      <c r="A1907" t="s">
        <v>8219</v>
      </c>
      <c r="B1907">
        <v>277</v>
      </c>
      <c r="AL1907">
        <v>277</v>
      </c>
      <c r="AR1907">
        <v>277</v>
      </c>
    </row>
    <row r="1908" spans="1:44" x14ac:dyDescent="0.25">
      <c r="A1908" t="s">
        <v>8219</v>
      </c>
      <c r="B1908">
        <v>278</v>
      </c>
      <c r="AL1908">
        <v>278</v>
      </c>
      <c r="AR1908">
        <v>278</v>
      </c>
    </row>
    <row r="1909" spans="1:44" x14ac:dyDescent="0.25">
      <c r="A1909" t="s">
        <v>8219</v>
      </c>
      <c r="B1909">
        <v>279</v>
      </c>
      <c r="AL1909">
        <v>279</v>
      </c>
      <c r="AR1909">
        <v>279</v>
      </c>
    </row>
    <row r="1910" spans="1:44" x14ac:dyDescent="0.25">
      <c r="A1910" t="s">
        <v>8219</v>
      </c>
      <c r="B1910">
        <v>280</v>
      </c>
      <c r="AL1910">
        <v>280</v>
      </c>
      <c r="AR1910">
        <v>280</v>
      </c>
    </row>
    <row r="1911" spans="1:44" x14ac:dyDescent="0.25">
      <c r="A1911" t="s">
        <v>8219</v>
      </c>
      <c r="B1911">
        <v>282</v>
      </c>
      <c r="AL1911">
        <v>282</v>
      </c>
      <c r="AR1911">
        <v>282</v>
      </c>
    </row>
    <row r="1912" spans="1:44" x14ac:dyDescent="0.25">
      <c r="A1912" t="s">
        <v>8219</v>
      </c>
      <c r="B1912">
        <v>283</v>
      </c>
      <c r="AL1912">
        <v>283</v>
      </c>
      <c r="AR1912">
        <v>283</v>
      </c>
    </row>
    <row r="1913" spans="1:44" x14ac:dyDescent="0.25">
      <c r="A1913" t="s">
        <v>8219</v>
      </c>
      <c r="B1913">
        <v>284</v>
      </c>
      <c r="AL1913">
        <v>284</v>
      </c>
      <c r="AR1913">
        <v>284</v>
      </c>
    </row>
    <row r="1914" spans="1:44" x14ac:dyDescent="0.25">
      <c r="A1914" t="s">
        <v>8219</v>
      </c>
      <c r="B1914">
        <v>284</v>
      </c>
      <c r="AL1914">
        <v>284</v>
      </c>
      <c r="AR1914">
        <v>284</v>
      </c>
    </row>
    <row r="1915" spans="1:44" x14ac:dyDescent="0.25">
      <c r="A1915" t="s">
        <v>8219</v>
      </c>
      <c r="B1915">
        <v>284</v>
      </c>
      <c r="AL1915">
        <v>284</v>
      </c>
      <c r="AR1915">
        <v>284</v>
      </c>
    </row>
    <row r="1916" spans="1:44" x14ac:dyDescent="0.25">
      <c r="A1916" t="s">
        <v>8219</v>
      </c>
      <c r="B1916">
        <v>285</v>
      </c>
      <c r="AL1916">
        <v>285</v>
      </c>
      <c r="AR1916">
        <v>285</v>
      </c>
    </row>
    <row r="1917" spans="1:44" x14ac:dyDescent="0.25">
      <c r="A1917" t="s">
        <v>8219</v>
      </c>
      <c r="B1917">
        <v>286</v>
      </c>
      <c r="AL1917">
        <v>286</v>
      </c>
      <c r="AR1917">
        <v>286</v>
      </c>
    </row>
    <row r="1918" spans="1:44" x14ac:dyDescent="0.25">
      <c r="A1918" t="s">
        <v>8219</v>
      </c>
      <c r="B1918">
        <v>286</v>
      </c>
      <c r="AL1918">
        <v>286</v>
      </c>
      <c r="AR1918">
        <v>286</v>
      </c>
    </row>
    <row r="1919" spans="1:44" x14ac:dyDescent="0.25">
      <c r="A1919" t="s">
        <v>8219</v>
      </c>
      <c r="B1919">
        <v>286</v>
      </c>
      <c r="AL1919">
        <v>286</v>
      </c>
      <c r="AR1919">
        <v>286</v>
      </c>
    </row>
    <row r="1920" spans="1:44" x14ac:dyDescent="0.25">
      <c r="A1920" t="s">
        <v>8219</v>
      </c>
      <c r="B1920">
        <v>287</v>
      </c>
      <c r="AL1920">
        <v>287</v>
      </c>
      <c r="AR1920">
        <v>287</v>
      </c>
    </row>
    <row r="1921" spans="1:44" x14ac:dyDescent="0.25">
      <c r="A1921" t="s">
        <v>8219</v>
      </c>
      <c r="B1921">
        <v>288</v>
      </c>
      <c r="AL1921">
        <v>288</v>
      </c>
      <c r="AR1921">
        <v>288</v>
      </c>
    </row>
    <row r="1922" spans="1:44" x14ac:dyDescent="0.25">
      <c r="A1922" t="s">
        <v>8219</v>
      </c>
      <c r="B1922">
        <v>288</v>
      </c>
      <c r="AL1922">
        <v>288</v>
      </c>
      <c r="AR1922">
        <v>288</v>
      </c>
    </row>
    <row r="1923" spans="1:44" x14ac:dyDescent="0.25">
      <c r="A1923" t="s">
        <v>8219</v>
      </c>
      <c r="B1923">
        <v>290</v>
      </c>
      <c r="AL1923">
        <v>290</v>
      </c>
      <c r="AR1923">
        <v>290</v>
      </c>
    </row>
    <row r="1924" spans="1:44" x14ac:dyDescent="0.25">
      <c r="A1924" t="s">
        <v>8219</v>
      </c>
      <c r="B1924">
        <v>290</v>
      </c>
      <c r="AL1924">
        <v>290</v>
      </c>
      <c r="AR1924">
        <v>290</v>
      </c>
    </row>
    <row r="1925" spans="1:44" x14ac:dyDescent="0.25">
      <c r="A1925" t="s">
        <v>8219</v>
      </c>
      <c r="B1925">
        <v>290</v>
      </c>
      <c r="AL1925">
        <v>290</v>
      </c>
      <c r="AR1925">
        <v>290</v>
      </c>
    </row>
    <row r="1926" spans="1:44" x14ac:dyDescent="0.25">
      <c r="A1926" t="s">
        <v>8219</v>
      </c>
      <c r="B1926">
        <v>293</v>
      </c>
      <c r="AL1926">
        <v>293</v>
      </c>
      <c r="AR1926">
        <v>293</v>
      </c>
    </row>
    <row r="1927" spans="1:44" x14ac:dyDescent="0.25">
      <c r="A1927" t="s">
        <v>8219</v>
      </c>
      <c r="B1927">
        <v>294</v>
      </c>
      <c r="AL1927">
        <v>294</v>
      </c>
      <c r="AR1927">
        <v>294</v>
      </c>
    </row>
    <row r="1928" spans="1:44" x14ac:dyDescent="0.25">
      <c r="A1928" t="s">
        <v>8219</v>
      </c>
      <c r="B1928">
        <v>294</v>
      </c>
      <c r="AL1928">
        <v>294</v>
      </c>
      <c r="AR1928">
        <v>294</v>
      </c>
    </row>
    <row r="1929" spans="1:44" x14ac:dyDescent="0.25">
      <c r="A1929" t="s">
        <v>8219</v>
      </c>
      <c r="B1929">
        <v>296</v>
      </c>
      <c r="AL1929">
        <v>296</v>
      </c>
      <c r="AR1929">
        <v>296</v>
      </c>
    </row>
    <row r="1930" spans="1:44" x14ac:dyDescent="0.25">
      <c r="A1930" t="s">
        <v>8219</v>
      </c>
      <c r="B1930">
        <v>298</v>
      </c>
      <c r="AL1930">
        <v>298</v>
      </c>
      <c r="AR1930">
        <v>298</v>
      </c>
    </row>
    <row r="1931" spans="1:44" x14ac:dyDescent="0.25">
      <c r="A1931" t="s">
        <v>8219</v>
      </c>
      <c r="B1931">
        <v>299</v>
      </c>
      <c r="AL1931">
        <v>299</v>
      </c>
      <c r="AR1931">
        <v>299</v>
      </c>
    </row>
    <row r="1932" spans="1:44" x14ac:dyDescent="0.25">
      <c r="A1932" t="s">
        <v>8219</v>
      </c>
      <c r="B1932">
        <v>301</v>
      </c>
      <c r="AL1932">
        <v>301</v>
      </c>
      <c r="AR1932">
        <v>301</v>
      </c>
    </row>
    <row r="1933" spans="1:44" x14ac:dyDescent="0.25">
      <c r="A1933" t="s">
        <v>8219</v>
      </c>
      <c r="B1933">
        <v>302</v>
      </c>
      <c r="AL1933">
        <v>302</v>
      </c>
      <c r="AR1933">
        <v>302</v>
      </c>
    </row>
    <row r="1934" spans="1:44" x14ac:dyDescent="0.25">
      <c r="A1934" t="s">
        <v>8219</v>
      </c>
      <c r="B1934">
        <v>302</v>
      </c>
      <c r="AL1934">
        <v>302</v>
      </c>
      <c r="AR1934">
        <v>302</v>
      </c>
    </row>
    <row r="1935" spans="1:44" x14ac:dyDescent="0.25">
      <c r="A1935" t="s">
        <v>8219</v>
      </c>
      <c r="B1935">
        <v>303</v>
      </c>
      <c r="AL1935">
        <v>303</v>
      </c>
      <c r="AR1935">
        <v>303</v>
      </c>
    </row>
    <row r="1936" spans="1:44" x14ac:dyDescent="0.25">
      <c r="A1936" t="s">
        <v>8219</v>
      </c>
      <c r="B1936">
        <v>303</v>
      </c>
      <c r="AL1936">
        <v>303</v>
      </c>
      <c r="AR1936">
        <v>303</v>
      </c>
    </row>
    <row r="1937" spans="1:44" x14ac:dyDescent="0.25">
      <c r="A1937" t="s">
        <v>8219</v>
      </c>
      <c r="B1937">
        <v>304</v>
      </c>
      <c r="AL1937">
        <v>304</v>
      </c>
      <c r="AR1937">
        <v>304</v>
      </c>
    </row>
    <row r="1938" spans="1:44" x14ac:dyDescent="0.25">
      <c r="A1938" t="s">
        <v>8219</v>
      </c>
      <c r="B1938">
        <v>305</v>
      </c>
      <c r="AL1938">
        <v>305</v>
      </c>
      <c r="AR1938">
        <v>305</v>
      </c>
    </row>
    <row r="1939" spans="1:44" x14ac:dyDescent="0.25">
      <c r="A1939" t="s">
        <v>8219</v>
      </c>
      <c r="B1939">
        <v>305</v>
      </c>
      <c r="AL1939">
        <v>305</v>
      </c>
      <c r="AR1939">
        <v>305</v>
      </c>
    </row>
    <row r="1940" spans="1:44" x14ac:dyDescent="0.25">
      <c r="A1940" t="s">
        <v>8219</v>
      </c>
      <c r="B1940">
        <v>306</v>
      </c>
      <c r="AL1940">
        <v>306</v>
      </c>
      <c r="AR1940">
        <v>306</v>
      </c>
    </row>
    <row r="1941" spans="1:44" x14ac:dyDescent="0.25">
      <c r="A1941" t="s">
        <v>8219</v>
      </c>
      <c r="B1941">
        <v>307</v>
      </c>
      <c r="AL1941">
        <v>307</v>
      </c>
      <c r="AR1941">
        <v>307</v>
      </c>
    </row>
    <row r="1942" spans="1:44" x14ac:dyDescent="0.25">
      <c r="A1942" t="s">
        <v>8219</v>
      </c>
      <c r="B1942">
        <v>308</v>
      </c>
      <c r="AL1942">
        <v>308</v>
      </c>
      <c r="AR1942">
        <v>308</v>
      </c>
    </row>
    <row r="1943" spans="1:44" x14ac:dyDescent="0.25">
      <c r="A1943" t="s">
        <v>8219</v>
      </c>
      <c r="B1943">
        <v>311</v>
      </c>
      <c r="AL1943">
        <v>311</v>
      </c>
      <c r="AR1943">
        <v>311</v>
      </c>
    </row>
    <row r="1944" spans="1:44" x14ac:dyDescent="0.25">
      <c r="A1944" t="s">
        <v>8219</v>
      </c>
      <c r="B1944">
        <v>314</v>
      </c>
      <c r="AL1944">
        <v>314</v>
      </c>
      <c r="AR1944">
        <v>314</v>
      </c>
    </row>
    <row r="1945" spans="1:44" x14ac:dyDescent="0.25">
      <c r="A1945" t="s">
        <v>8219</v>
      </c>
      <c r="B1945">
        <v>314</v>
      </c>
      <c r="AL1945">
        <v>314</v>
      </c>
      <c r="AR1945">
        <v>314</v>
      </c>
    </row>
    <row r="1946" spans="1:44" x14ac:dyDescent="0.25">
      <c r="A1946" t="s">
        <v>8219</v>
      </c>
      <c r="B1946">
        <v>315</v>
      </c>
      <c r="AL1946">
        <v>315</v>
      </c>
      <c r="AR1946">
        <v>315</v>
      </c>
    </row>
    <row r="1947" spans="1:44" x14ac:dyDescent="0.25">
      <c r="A1947" t="s">
        <v>8219</v>
      </c>
      <c r="B1947">
        <v>316</v>
      </c>
      <c r="AL1947">
        <v>316</v>
      </c>
      <c r="AR1947">
        <v>316</v>
      </c>
    </row>
    <row r="1948" spans="1:44" x14ac:dyDescent="0.25">
      <c r="A1948" t="s">
        <v>8219</v>
      </c>
      <c r="B1948">
        <v>320</v>
      </c>
      <c r="AL1948">
        <v>320</v>
      </c>
      <c r="AR1948">
        <v>320</v>
      </c>
    </row>
    <row r="1949" spans="1:44" x14ac:dyDescent="0.25">
      <c r="A1949" t="s">
        <v>8219</v>
      </c>
      <c r="B1949">
        <v>321</v>
      </c>
      <c r="AL1949">
        <v>321</v>
      </c>
      <c r="AR1949">
        <v>321</v>
      </c>
    </row>
    <row r="1950" spans="1:44" x14ac:dyDescent="0.25">
      <c r="A1950" t="s">
        <v>8219</v>
      </c>
      <c r="B1950">
        <v>321</v>
      </c>
      <c r="AL1950">
        <v>321</v>
      </c>
      <c r="AR1950">
        <v>321</v>
      </c>
    </row>
    <row r="1951" spans="1:44" x14ac:dyDescent="0.25">
      <c r="A1951" t="s">
        <v>8219</v>
      </c>
      <c r="B1951">
        <v>321</v>
      </c>
      <c r="AL1951">
        <v>321</v>
      </c>
      <c r="AR1951">
        <v>321</v>
      </c>
    </row>
    <row r="1952" spans="1:44" x14ac:dyDescent="0.25">
      <c r="A1952" t="s">
        <v>8219</v>
      </c>
      <c r="B1952">
        <v>322</v>
      </c>
      <c r="AL1952">
        <v>322</v>
      </c>
      <c r="AR1952">
        <v>322</v>
      </c>
    </row>
    <row r="1953" spans="1:44" x14ac:dyDescent="0.25">
      <c r="A1953" t="s">
        <v>8219</v>
      </c>
      <c r="B1953">
        <v>325</v>
      </c>
      <c r="AL1953">
        <v>325</v>
      </c>
      <c r="AR1953">
        <v>325</v>
      </c>
    </row>
    <row r="1954" spans="1:44" x14ac:dyDescent="0.25">
      <c r="A1954" t="s">
        <v>8219</v>
      </c>
      <c r="B1954">
        <v>325</v>
      </c>
      <c r="AL1954">
        <v>325</v>
      </c>
      <c r="AR1954">
        <v>325</v>
      </c>
    </row>
    <row r="1955" spans="1:44" x14ac:dyDescent="0.25">
      <c r="A1955" t="s">
        <v>8219</v>
      </c>
      <c r="B1955">
        <v>325</v>
      </c>
      <c r="AL1955">
        <v>325</v>
      </c>
      <c r="AR1955">
        <v>325</v>
      </c>
    </row>
    <row r="1956" spans="1:44" x14ac:dyDescent="0.25">
      <c r="A1956" t="s">
        <v>8219</v>
      </c>
      <c r="B1956">
        <v>328</v>
      </c>
      <c r="AL1956">
        <v>328</v>
      </c>
      <c r="AR1956">
        <v>328</v>
      </c>
    </row>
    <row r="1957" spans="1:44" x14ac:dyDescent="0.25">
      <c r="A1957" t="s">
        <v>8219</v>
      </c>
      <c r="B1957">
        <v>329</v>
      </c>
      <c r="AL1957">
        <v>329</v>
      </c>
      <c r="AR1957">
        <v>329</v>
      </c>
    </row>
    <row r="1958" spans="1:44" x14ac:dyDescent="0.25">
      <c r="A1958" t="s">
        <v>8219</v>
      </c>
      <c r="B1958">
        <v>329</v>
      </c>
      <c r="AL1958">
        <v>329</v>
      </c>
      <c r="AR1958">
        <v>329</v>
      </c>
    </row>
    <row r="1959" spans="1:44" x14ac:dyDescent="0.25">
      <c r="A1959" t="s">
        <v>8219</v>
      </c>
      <c r="B1959">
        <v>332</v>
      </c>
      <c r="AL1959">
        <v>332</v>
      </c>
      <c r="AR1959">
        <v>332</v>
      </c>
    </row>
    <row r="1960" spans="1:44" x14ac:dyDescent="0.25">
      <c r="A1960" t="s">
        <v>8219</v>
      </c>
      <c r="B1960">
        <v>335</v>
      </c>
      <c r="AL1960">
        <v>335</v>
      </c>
      <c r="AR1960">
        <v>335</v>
      </c>
    </row>
    <row r="1961" spans="1:44" x14ac:dyDescent="0.25">
      <c r="A1961" t="s">
        <v>8219</v>
      </c>
      <c r="B1961">
        <v>336</v>
      </c>
      <c r="AL1961">
        <v>336</v>
      </c>
      <c r="AR1961">
        <v>336</v>
      </c>
    </row>
    <row r="1962" spans="1:44" x14ac:dyDescent="0.25">
      <c r="A1962" t="s">
        <v>8219</v>
      </c>
      <c r="B1962">
        <v>336</v>
      </c>
      <c r="AL1962">
        <v>336</v>
      </c>
      <c r="AR1962">
        <v>336</v>
      </c>
    </row>
    <row r="1963" spans="1:44" x14ac:dyDescent="0.25">
      <c r="A1963" t="s">
        <v>8219</v>
      </c>
      <c r="B1963">
        <v>337</v>
      </c>
      <c r="AL1963">
        <v>337</v>
      </c>
      <c r="AR1963">
        <v>337</v>
      </c>
    </row>
    <row r="1964" spans="1:44" x14ac:dyDescent="0.25">
      <c r="A1964" t="s">
        <v>8219</v>
      </c>
      <c r="B1964">
        <v>337</v>
      </c>
      <c r="AL1964">
        <v>337</v>
      </c>
      <c r="AR1964">
        <v>337</v>
      </c>
    </row>
    <row r="1965" spans="1:44" x14ac:dyDescent="0.25">
      <c r="A1965" t="s">
        <v>8219</v>
      </c>
      <c r="B1965">
        <v>339</v>
      </c>
      <c r="AL1965">
        <v>339</v>
      </c>
      <c r="AR1965">
        <v>339</v>
      </c>
    </row>
    <row r="1966" spans="1:44" x14ac:dyDescent="0.25">
      <c r="A1966" t="s">
        <v>8219</v>
      </c>
      <c r="B1966">
        <v>340</v>
      </c>
      <c r="AL1966">
        <v>340</v>
      </c>
      <c r="AR1966">
        <v>340</v>
      </c>
    </row>
    <row r="1967" spans="1:44" x14ac:dyDescent="0.25">
      <c r="A1967" t="s">
        <v>8219</v>
      </c>
      <c r="B1967">
        <v>340</v>
      </c>
      <c r="AL1967">
        <v>340</v>
      </c>
      <c r="AR1967">
        <v>340</v>
      </c>
    </row>
    <row r="1968" spans="1:44" x14ac:dyDescent="0.25">
      <c r="A1968" t="s">
        <v>8219</v>
      </c>
      <c r="B1968">
        <v>340</v>
      </c>
      <c r="AL1968">
        <v>340</v>
      </c>
      <c r="AR1968">
        <v>340</v>
      </c>
    </row>
    <row r="1969" spans="1:44" x14ac:dyDescent="0.25">
      <c r="A1969" t="s">
        <v>8219</v>
      </c>
      <c r="B1969">
        <v>342</v>
      </c>
      <c r="AL1969">
        <v>342</v>
      </c>
      <c r="AR1969">
        <v>342</v>
      </c>
    </row>
    <row r="1970" spans="1:44" x14ac:dyDescent="0.25">
      <c r="A1970" t="s">
        <v>8219</v>
      </c>
      <c r="B1970">
        <v>343</v>
      </c>
      <c r="AL1970">
        <v>343</v>
      </c>
      <c r="AR1970">
        <v>343</v>
      </c>
    </row>
    <row r="1971" spans="1:44" x14ac:dyDescent="0.25">
      <c r="A1971" t="s">
        <v>8219</v>
      </c>
      <c r="B1971">
        <v>345</v>
      </c>
      <c r="AL1971">
        <v>345</v>
      </c>
      <c r="AR1971">
        <v>345</v>
      </c>
    </row>
    <row r="1972" spans="1:44" x14ac:dyDescent="0.25">
      <c r="A1972" t="s">
        <v>8219</v>
      </c>
      <c r="B1972">
        <v>348</v>
      </c>
      <c r="AL1972">
        <v>348</v>
      </c>
      <c r="AR1972">
        <v>348</v>
      </c>
    </row>
    <row r="1973" spans="1:44" x14ac:dyDescent="0.25">
      <c r="A1973" t="s">
        <v>8219</v>
      </c>
      <c r="B1973">
        <v>350</v>
      </c>
      <c r="AL1973">
        <v>350</v>
      </c>
      <c r="AR1973">
        <v>350</v>
      </c>
    </row>
    <row r="1974" spans="1:44" x14ac:dyDescent="0.25">
      <c r="A1974" t="s">
        <v>8219</v>
      </c>
      <c r="B1974">
        <v>351</v>
      </c>
      <c r="AL1974">
        <v>351</v>
      </c>
      <c r="AR1974">
        <v>351</v>
      </c>
    </row>
    <row r="1975" spans="1:44" x14ac:dyDescent="0.25">
      <c r="A1975" t="s">
        <v>8219</v>
      </c>
      <c r="B1975">
        <v>352</v>
      </c>
      <c r="AL1975">
        <v>352</v>
      </c>
      <c r="AR1975">
        <v>352</v>
      </c>
    </row>
    <row r="1976" spans="1:44" x14ac:dyDescent="0.25">
      <c r="A1976" t="s">
        <v>8219</v>
      </c>
      <c r="B1976">
        <v>353</v>
      </c>
      <c r="AL1976">
        <v>353</v>
      </c>
      <c r="AR1976">
        <v>353</v>
      </c>
    </row>
    <row r="1977" spans="1:44" x14ac:dyDescent="0.25">
      <c r="A1977" t="s">
        <v>8219</v>
      </c>
      <c r="B1977">
        <v>354</v>
      </c>
      <c r="AL1977">
        <v>354</v>
      </c>
      <c r="AR1977">
        <v>354</v>
      </c>
    </row>
    <row r="1978" spans="1:44" x14ac:dyDescent="0.25">
      <c r="A1978" t="s">
        <v>8219</v>
      </c>
      <c r="B1978">
        <v>354</v>
      </c>
      <c r="AL1978">
        <v>354</v>
      </c>
      <c r="AR1978">
        <v>354</v>
      </c>
    </row>
    <row r="1979" spans="1:44" x14ac:dyDescent="0.25">
      <c r="A1979" t="s">
        <v>8219</v>
      </c>
      <c r="B1979">
        <v>356</v>
      </c>
      <c r="AL1979">
        <v>356</v>
      </c>
      <c r="AR1979">
        <v>356</v>
      </c>
    </row>
    <row r="1980" spans="1:44" x14ac:dyDescent="0.25">
      <c r="A1980" t="s">
        <v>8219</v>
      </c>
      <c r="B1980">
        <v>361</v>
      </c>
      <c r="AL1980">
        <v>361</v>
      </c>
      <c r="AR1980">
        <v>361</v>
      </c>
    </row>
    <row r="1981" spans="1:44" x14ac:dyDescent="0.25">
      <c r="A1981" t="s">
        <v>8219</v>
      </c>
      <c r="B1981">
        <v>364</v>
      </c>
      <c r="AL1981">
        <v>364</v>
      </c>
      <c r="AR1981">
        <v>364</v>
      </c>
    </row>
    <row r="1982" spans="1:44" x14ac:dyDescent="0.25">
      <c r="A1982" t="s">
        <v>8219</v>
      </c>
      <c r="B1982">
        <v>365</v>
      </c>
      <c r="AL1982">
        <v>365</v>
      </c>
      <c r="AR1982">
        <v>365</v>
      </c>
    </row>
    <row r="1983" spans="1:44" x14ac:dyDescent="0.25">
      <c r="A1983" t="s">
        <v>8219</v>
      </c>
      <c r="B1983">
        <v>369</v>
      </c>
      <c r="AL1983">
        <v>369</v>
      </c>
      <c r="AR1983">
        <v>369</v>
      </c>
    </row>
    <row r="1984" spans="1:44" x14ac:dyDescent="0.25">
      <c r="A1984" t="s">
        <v>8219</v>
      </c>
      <c r="B1984">
        <v>369</v>
      </c>
      <c r="AL1984">
        <v>369</v>
      </c>
      <c r="AR1984">
        <v>369</v>
      </c>
    </row>
    <row r="1985" spans="1:44" x14ac:dyDescent="0.25">
      <c r="A1985" t="s">
        <v>8219</v>
      </c>
      <c r="B1985">
        <v>372</v>
      </c>
      <c r="AL1985">
        <v>372</v>
      </c>
      <c r="AR1985">
        <v>372</v>
      </c>
    </row>
    <row r="1986" spans="1:44" x14ac:dyDescent="0.25">
      <c r="A1986" t="s">
        <v>8219</v>
      </c>
      <c r="B1986">
        <v>375</v>
      </c>
      <c r="AL1986">
        <v>375</v>
      </c>
      <c r="AR1986">
        <v>375</v>
      </c>
    </row>
    <row r="1987" spans="1:44" x14ac:dyDescent="0.25">
      <c r="A1987" t="s">
        <v>8219</v>
      </c>
      <c r="B1987">
        <v>375</v>
      </c>
      <c r="AL1987">
        <v>375</v>
      </c>
      <c r="AR1987">
        <v>375</v>
      </c>
    </row>
    <row r="1988" spans="1:44" x14ac:dyDescent="0.25">
      <c r="A1988" t="s">
        <v>8219</v>
      </c>
      <c r="B1988">
        <v>376</v>
      </c>
      <c r="AL1988">
        <v>376</v>
      </c>
      <c r="AR1988">
        <v>376</v>
      </c>
    </row>
    <row r="1989" spans="1:44" x14ac:dyDescent="0.25">
      <c r="A1989" t="s">
        <v>8219</v>
      </c>
      <c r="B1989">
        <v>379</v>
      </c>
      <c r="AL1989">
        <v>379</v>
      </c>
      <c r="AR1989">
        <v>379</v>
      </c>
    </row>
    <row r="1990" spans="1:44" x14ac:dyDescent="0.25">
      <c r="A1990" t="s">
        <v>8219</v>
      </c>
      <c r="B1990">
        <v>379</v>
      </c>
      <c r="AL1990">
        <v>379</v>
      </c>
      <c r="AR1990">
        <v>379</v>
      </c>
    </row>
    <row r="1991" spans="1:44" x14ac:dyDescent="0.25">
      <c r="A1991" t="s">
        <v>8219</v>
      </c>
      <c r="B1991">
        <v>380</v>
      </c>
      <c r="AL1991">
        <v>380</v>
      </c>
      <c r="AR1991">
        <v>380</v>
      </c>
    </row>
    <row r="1992" spans="1:44" x14ac:dyDescent="0.25">
      <c r="A1992" t="s">
        <v>8219</v>
      </c>
      <c r="B1992">
        <v>383</v>
      </c>
      <c r="AL1992">
        <v>383</v>
      </c>
      <c r="AR1992">
        <v>383</v>
      </c>
    </row>
    <row r="1993" spans="1:44" x14ac:dyDescent="0.25">
      <c r="A1993" t="s">
        <v>8219</v>
      </c>
      <c r="B1993">
        <v>385</v>
      </c>
      <c r="AL1993">
        <v>385</v>
      </c>
      <c r="AR1993">
        <v>385</v>
      </c>
    </row>
    <row r="1994" spans="1:44" x14ac:dyDescent="0.25">
      <c r="A1994" t="s">
        <v>8219</v>
      </c>
      <c r="B1994">
        <v>388</v>
      </c>
      <c r="AL1994">
        <v>388</v>
      </c>
      <c r="AR1994">
        <v>388</v>
      </c>
    </row>
    <row r="1995" spans="1:44" x14ac:dyDescent="0.25">
      <c r="A1995" t="s">
        <v>8219</v>
      </c>
      <c r="B1995">
        <v>389</v>
      </c>
      <c r="AL1995">
        <v>389</v>
      </c>
      <c r="AR1995">
        <v>389</v>
      </c>
    </row>
    <row r="1996" spans="1:44" x14ac:dyDescent="0.25">
      <c r="A1996" t="s">
        <v>8219</v>
      </c>
      <c r="B1996">
        <v>391</v>
      </c>
      <c r="AL1996">
        <v>391</v>
      </c>
      <c r="AR1996">
        <v>391</v>
      </c>
    </row>
    <row r="1997" spans="1:44" x14ac:dyDescent="0.25">
      <c r="A1997" t="s">
        <v>8219</v>
      </c>
      <c r="B1997">
        <v>392</v>
      </c>
      <c r="AL1997">
        <v>392</v>
      </c>
      <c r="AR1997">
        <v>392</v>
      </c>
    </row>
    <row r="1998" spans="1:44" x14ac:dyDescent="0.25">
      <c r="A1998" t="s">
        <v>8219</v>
      </c>
      <c r="B1998">
        <v>392</v>
      </c>
      <c r="AL1998">
        <v>392</v>
      </c>
      <c r="AR1998">
        <v>392</v>
      </c>
    </row>
    <row r="1999" spans="1:44" x14ac:dyDescent="0.25">
      <c r="A1999" t="s">
        <v>8219</v>
      </c>
      <c r="B1999">
        <v>392</v>
      </c>
      <c r="AL1999">
        <v>392</v>
      </c>
      <c r="AR1999">
        <v>392</v>
      </c>
    </row>
    <row r="2000" spans="1:44" x14ac:dyDescent="0.25">
      <c r="A2000" t="s">
        <v>8219</v>
      </c>
      <c r="B2000">
        <v>394</v>
      </c>
      <c r="AL2000">
        <v>394</v>
      </c>
      <c r="AR2000">
        <v>394</v>
      </c>
    </row>
    <row r="2001" spans="1:44" x14ac:dyDescent="0.25">
      <c r="A2001" t="s">
        <v>8219</v>
      </c>
      <c r="B2001">
        <v>398</v>
      </c>
      <c r="AL2001">
        <v>398</v>
      </c>
      <c r="AR2001">
        <v>398</v>
      </c>
    </row>
    <row r="2002" spans="1:44" x14ac:dyDescent="0.25">
      <c r="A2002" t="s">
        <v>8219</v>
      </c>
      <c r="B2002">
        <v>398</v>
      </c>
      <c r="AL2002">
        <v>398</v>
      </c>
      <c r="AR2002">
        <v>398</v>
      </c>
    </row>
    <row r="2003" spans="1:44" x14ac:dyDescent="0.25">
      <c r="A2003" t="s">
        <v>8219</v>
      </c>
      <c r="B2003">
        <v>402</v>
      </c>
      <c r="AL2003">
        <v>402</v>
      </c>
      <c r="AR2003">
        <v>402</v>
      </c>
    </row>
    <row r="2004" spans="1:44" x14ac:dyDescent="0.25">
      <c r="A2004" t="s">
        <v>8219</v>
      </c>
      <c r="B2004">
        <v>403</v>
      </c>
      <c r="AL2004">
        <v>403</v>
      </c>
      <c r="AR2004">
        <v>403</v>
      </c>
    </row>
    <row r="2005" spans="1:44" x14ac:dyDescent="0.25">
      <c r="A2005" t="s">
        <v>8219</v>
      </c>
      <c r="B2005">
        <v>404</v>
      </c>
      <c r="AL2005">
        <v>404</v>
      </c>
      <c r="AR2005">
        <v>404</v>
      </c>
    </row>
    <row r="2006" spans="1:44" x14ac:dyDescent="0.25">
      <c r="A2006" t="s">
        <v>8219</v>
      </c>
      <c r="B2006">
        <v>404</v>
      </c>
      <c r="AL2006">
        <v>404</v>
      </c>
      <c r="AR2006">
        <v>404</v>
      </c>
    </row>
    <row r="2007" spans="1:44" x14ac:dyDescent="0.25">
      <c r="A2007" t="s">
        <v>8219</v>
      </c>
      <c r="B2007">
        <v>405</v>
      </c>
      <c r="AL2007">
        <v>405</v>
      </c>
      <c r="AR2007">
        <v>405</v>
      </c>
    </row>
    <row r="2008" spans="1:44" x14ac:dyDescent="0.25">
      <c r="A2008" t="s">
        <v>8219</v>
      </c>
      <c r="B2008">
        <v>405</v>
      </c>
      <c r="AL2008">
        <v>405</v>
      </c>
      <c r="AR2008">
        <v>405</v>
      </c>
    </row>
    <row r="2009" spans="1:44" x14ac:dyDescent="0.25">
      <c r="A2009" t="s">
        <v>8219</v>
      </c>
      <c r="B2009">
        <v>406</v>
      </c>
      <c r="AL2009">
        <v>406</v>
      </c>
      <c r="AR2009">
        <v>406</v>
      </c>
    </row>
    <row r="2010" spans="1:44" x14ac:dyDescent="0.25">
      <c r="A2010" t="s">
        <v>8219</v>
      </c>
      <c r="B2010">
        <v>410</v>
      </c>
      <c r="AL2010">
        <v>410</v>
      </c>
      <c r="AR2010">
        <v>410</v>
      </c>
    </row>
    <row r="2011" spans="1:44" x14ac:dyDescent="0.25">
      <c r="A2011" t="s">
        <v>8219</v>
      </c>
      <c r="B2011">
        <v>413</v>
      </c>
      <c r="AL2011">
        <v>413</v>
      </c>
      <c r="AR2011">
        <v>413</v>
      </c>
    </row>
    <row r="2012" spans="1:44" x14ac:dyDescent="0.25">
      <c r="A2012" t="s">
        <v>8219</v>
      </c>
      <c r="B2012">
        <v>415</v>
      </c>
      <c r="AL2012">
        <v>415</v>
      </c>
      <c r="AR2012">
        <v>415</v>
      </c>
    </row>
    <row r="2013" spans="1:44" x14ac:dyDescent="0.25">
      <c r="A2013" t="s">
        <v>8219</v>
      </c>
      <c r="B2013">
        <v>415</v>
      </c>
      <c r="AL2013">
        <v>415</v>
      </c>
      <c r="AR2013">
        <v>415</v>
      </c>
    </row>
    <row r="2014" spans="1:44" x14ac:dyDescent="0.25">
      <c r="A2014" t="s">
        <v>8219</v>
      </c>
      <c r="B2014">
        <v>424</v>
      </c>
      <c r="AL2014">
        <v>424</v>
      </c>
      <c r="AR2014">
        <v>424</v>
      </c>
    </row>
    <row r="2015" spans="1:44" x14ac:dyDescent="0.25">
      <c r="A2015" t="s">
        <v>8219</v>
      </c>
      <c r="B2015">
        <v>426</v>
      </c>
      <c r="AL2015">
        <v>426</v>
      </c>
      <c r="AR2015">
        <v>426</v>
      </c>
    </row>
    <row r="2016" spans="1:44" x14ac:dyDescent="0.25">
      <c r="A2016" t="s">
        <v>8219</v>
      </c>
      <c r="B2016">
        <v>426</v>
      </c>
      <c r="AL2016">
        <v>426</v>
      </c>
      <c r="AR2016">
        <v>426</v>
      </c>
    </row>
    <row r="2017" spans="1:44" x14ac:dyDescent="0.25">
      <c r="A2017" t="s">
        <v>8219</v>
      </c>
      <c r="B2017">
        <v>429</v>
      </c>
      <c r="AL2017">
        <v>429</v>
      </c>
      <c r="AR2017">
        <v>429</v>
      </c>
    </row>
    <row r="2018" spans="1:44" x14ac:dyDescent="0.25">
      <c r="A2018" t="s">
        <v>8219</v>
      </c>
      <c r="B2018">
        <v>433</v>
      </c>
      <c r="AL2018">
        <v>433</v>
      </c>
      <c r="AR2018">
        <v>433</v>
      </c>
    </row>
    <row r="2019" spans="1:44" x14ac:dyDescent="0.25">
      <c r="A2019" t="s">
        <v>8219</v>
      </c>
      <c r="B2019">
        <v>437</v>
      </c>
      <c r="AL2019">
        <v>437</v>
      </c>
      <c r="AR2019">
        <v>437</v>
      </c>
    </row>
    <row r="2020" spans="1:44" x14ac:dyDescent="0.25">
      <c r="A2020" t="s">
        <v>8219</v>
      </c>
      <c r="B2020">
        <v>438</v>
      </c>
      <c r="AL2020">
        <v>438</v>
      </c>
      <c r="AR2020">
        <v>438</v>
      </c>
    </row>
    <row r="2021" spans="1:44" x14ac:dyDescent="0.25">
      <c r="A2021" t="s">
        <v>8219</v>
      </c>
      <c r="B2021">
        <v>441</v>
      </c>
      <c r="AL2021">
        <v>441</v>
      </c>
      <c r="AR2021">
        <v>441</v>
      </c>
    </row>
    <row r="2022" spans="1:44" x14ac:dyDescent="0.25">
      <c r="A2022" t="s">
        <v>8219</v>
      </c>
      <c r="B2022">
        <v>443</v>
      </c>
      <c r="AL2022">
        <v>443</v>
      </c>
      <c r="AR2022">
        <v>443</v>
      </c>
    </row>
    <row r="2023" spans="1:44" x14ac:dyDescent="0.25">
      <c r="A2023" t="s">
        <v>8219</v>
      </c>
      <c r="B2023">
        <v>445</v>
      </c>
      <c r="AL2023">
        <v>445</v>
      </c>
      <c r="AR2023">
        <v>445</v>
      </c>
    </row>
    <row r="2024" spans="1:44" x14ac:dyDescent="0.25">
      <c r="A2024" t="s">
        <v>8219</v>
      </c>
      <c r="B2024">
        <v>447</v>
      </c>
      <c r="AL2024">
        <v>447</v>
      </c>
      <c r="AR2024">
        <v>447</v>
      </c>
    </row>
    <row r="2025" spans="1:44" x14ac:dyDescent="0.25">
      <c r="A2025" t="s">
        <v>8219</v>
      </c>
      <c r="B2025">
        <v>450</v>
      </c>
      <c r="AL2025">
        <v>450</v>
      </c>
      <c r="AR2025">
        <v>450</v>
      </c>
    </row>
    <row r="2026" spans="1:44" x14ac:dyDescent="0.25">
      <c r="A2026" t="s">
        <v>8219</v>
      </c>
      <c r="B2026">
        <v>452</v>
      </c>
      <c r="AL2026">
        <v>452</v>
      </c>
      <c r="AR2026">
        <v>452</v>
      </c>
    </row>
    <row r="2027" spans="1:44" x14ac:dyDescent="0.25">
      <c r="A2027" t="s">
        <v>8219</v>
      </c>
      <c r="B2027">
        <v>454</v>
      </c>
      <c r="AL2027">
        <v>454</v>
      </c>
      <c r="AR2027">
        <v>454</v>
      </c>
    </row>
    <row r="2028" spans="1:44" x14ac:dyDescent="0.25">
      <c r="A2028" t="s">
        <v>8219</v>
      </c>
      <c r="B2028">
        <v>455</v>
      </c>
      <c r="AL2028">
        <v>455</v>
      </c>
      <c r="AR2028">
        <v>455</v>
      </c>
    </row>
    <row r="2029" spans="1:44" x14ac:dyDescent="0.25">
      <c r="A2029" t="s">
        <v>8219</v>
      </c>
      <c r="B2029">
        <v>456</v>
      </c>
      <c r="AL2029">
        <v>456</v>
      </c>
      <c r="AR2029">
        <v>456</v>
      </c>
    </row>
    <row r="2030" spans="1:44" x14ac:dyDescent="0.25">
      <c r="A2030" t="s">
        <v>8219</v>
      </c>
      <c r="B2030">
        <v>465</v>
      </c>
      <c r="AL2030">
        <v>465</v>
      </c>
      <c r="AR2030">
        <v>465</v>
      </c>
    </row>
    <row r="2031" spans="1:44" x14ac:dyDescent="0.25">
      <c r="A2031" t="s">
        <v>8219</v>
      </c>
      <c r="B2031">
        <v>467</v>
      </c>
      <c r="AL2031">
        <v>467</v>
      </c>
      <c r="AR2031">
        <v>467</v>
      </c>
    </row>
    <row r="2032" spans="1:44" x14ac:dyDescent="0.25">
      <c r="A2032" t="s">
        <v>8219</v>
      </c>
      <c r="B2032">
        <v>470</v>
      </c>
      <c r="AL2032">
        <v>470</v>
      </c>
      <c r="AR2032">
        <v>470</v>
      </c>
    </row>
    <row r="2033" spans="1:44" x14ac:dyDescent="0.25">
      <c r="A2033" t="s">
        <v>8219</v>
      </c>
      <c r="B2033">
        <v>473</v>
      </c>
      <c r="AL2033">
        <v>473</v>
      </c>
      <c r="AR2033">
        <v>473</v>
      </c>
    </row>
    <row r="2034" spans="1:44" x14ac:dyDescent="0.25">
      <c r="A2034" t="s">
        <v>8219</v>
      </c>
      <c r="B2034">
        <v>478</v>
      </c>
      <c r="AL2034">
        <v>478</v>
      </c>
      <c r="AR2034">
        <v>478</v>
      </c>
    </row>
    <row r="2035" spans="1:44" x14ac:dyDescent="0.25">
      <c r="A2035" t="s">
        <v>8219</v>
      </c>
      <c r="B2035">
        <v>479</v>
      </c>
      <c r="AL2035">
        <v>479</v>
      </c>
      <c r="AR2035">
        <v>479</v>
      </c>
    </row>
    <row r="2036" spans="1:44" x14ac:dyDescent="0.25">
      <c r="A2036" t="s">
        <v>8219</v>
      </c>
      <c r="B2036">
        <v>480</v>
      </c>
      <c r="AL2036">
        <v>480</v>
      </c>
      <c r="AR2036">
        <v>480</v>
      </c>
    </row>
    <row r="2037" spans="1:44" x14ac:dyDescent="0.25">
      <c r="A2037" t="s">
        <v>8219</v>
      </c>
      <c r="B2037">
        <v>480</v>
      </c>
      <c r="AL2037">
        <v>480</v>
      </c>
      <c r="AR2037">
        <v>480</v>
      </c>
    </row>
    <row r="2038" spans="1:44" x14ac:dyDescent="0.25">
      <c r="A2038" t="s">
        <v>8219</v>
      </c>
      <c r="B2038">
        <v>489</v>
      </c>
      <c r="AL2038">
        <v>489</v>
      </c>
      <c r="AR2038">
        <v>489</v>
      </c>
    </row>
    <row r="2039" spans="1:44" x14ac:dyDescent="0.25">
      <c r="A2039" t="s">
        <v>8219</v>
      </c>
      <c r="B2039">
        <v>493</v>
      </c>
      <c r="AL2039">
        <v>493</v>
      </c>
      <c r="AR2039">
        <v>493</v>
      </c>
    </row>
    <row r="2040" spans="1:44" x14ac:dyDescent="0.25">
      <c r="A2040" t="s">
        <v>8219</v>
      </c>
      <c r="B2040">
        <v>493</v>
      </c>
      <c r="AL2040">
        <v>493</v>
      </c>
      <c r="AR2040">
        <v>493</v>
      </c>
    </row>
    <row r="2041" spans="1:44" x14ac:dyDescent="0.25">
      <c r="A2041" t="s">
        <v>8219</v>
      </c>
      <c r="B2041">
        <v>498</v>
      </c>
      <c r="AL2041">
        <v>498</v>
      </c>
      <c r="AR2041">
        <v>498</v>
      </c>
    </row>
    <row r="2042" spans="1:44" x14ac:dyDescent="0.25">
      <c r="A2042" t="s">
        <v>8219</v>
      </c>
      <c r="B2042">
        <v>498</v>
      </c>
      <c r="AL2042">
        <v>498</v>
      </c>
      <c r="AR2042">
        <v>498</v>
      </c>
    </row>
    <row r="2043" spans="1:44" x14ac:dyDescent="0.25">
      <c r="A2043" t="s">
        <v>8219</v>
      </c>
      <c r="B2043">
        <v>499</v>
      </c>
      <c r="AL2043">
        <v>499</v>
      </c>
      <c r="AR2043">
        <v>499</v>
      </c>
    </row>
    <row r="2044" spans="1:44" x14ac:dyDescent="0.25">
      <c r="A2044" t="s">
        <v>8219</v>
      </c>
      <c r="B2044">
        <v>508</v>
      </c>
      <c r="AL2044">
        <v>508</v>
      </c>
      <c r="AR2044">
        <v>508</v>
      </c>
    </row>
    <row r="2045" spans="1:44" x14ac:dyDescent="0.25">
      <c r="A2045" t="s">
        <v>8219</v>
      </c>
      <c r="B2045">
        <v>508</v>
      </c>
      <c r="AL2045">
        <v>508</v>
      </c>
      <c r="AR2045">
        <v>508</v>
      </c>
    </row>
    <row r="2046" spans="1:44" x14ac:dyDescent="0.25">
      <c r="A2046" t="s">
        <v>8219</v>
      </c>
      <c r="B2046">
        <v>508</v>
      </c>
      <c r="AL2046">
        <v>508</v>
      </c>
      <c r="AR2046">
        <v>508</v>
      </c>
    </row>
    <row r="2047" spans="1:44" x14ac:dyDescent="0.25">
      <c r="A2047" t="s">
        <v>8219</v>
      </c>
      <c r="B2047">
        <v>510</v>
      </c>
      <c r="AL2047">
        <v>510</v>
      </c>
      <c r="AR2047">
        <v>510</v>
      </c>
    </row>
    <row r="2048" spans="1:44" x14ac:dyDescent="0.25">
      <c r="A2048" t="s">
        <v>8219</v>
      </c>
      <c r="B2048">
        <v>512</v>
      </c>
      <c r="AL2048">
        <v>512</v>
      </c>
      <c r="AR2048">
        <v>512</v>
      </c>
    </row>
    <row r="2049" spans="1:44" x14ac:dyDescent="0.25">
      <c r="A2049" t="s">
        <v>8219</v>
      </c>
      <c r="B2049">
        <v>514</v>
      </c>
      <c r="AL2049">
        <v>514</v>
      </c>
      <c r="AR2049">
        <v>514</v>
      </c>
    </row>
    <row r="2050" spans="1:44" x14ac:dyDescent="0.25">
      <c r="A2050" t="s">
        <v>8219</v>
      </c>
      <c r="B2050">
        <v>524</v>
      </c>
      <c r="AL2050">
        <v>524</v>
      </c>
      <c r="AR2050">
        <v>524</v>
      </c>
    </row>
    <row r="2051" spans="1:44" x14ac:dyDescent="0.25">
      <c r="A2051" t="s">
        <v>8219</v>
      </c>
      <c r="B2051">
        <v>531</v>
      </c>
      <c r="AL2051">
        <v>531</v>
      </c>
      <c r="AR2051">
        <v>531</v>
      </c>
    </row>
    <row r="2052" spans="1:44" x14ac:dyDescent="0.25">
      <c r="A2052" t="s">
        <v>8219</v>
      </c>
      <c r="B2052">
        <v>537</v>
      </c>
      <c r="AL2052">
        <v>537</v>
      </c>
      <c r="AR2052">
        <v>537</v>
      </c>
    </row>
    <row r="2053" spans="1:44" x14ac:dyDescent="0.25">
      <c r="A2053" t="s">
        <v>8219</v>
      </c>
      <c r="B2053">
        <v>537</v>
      </c>
      <c r="AL2053">
        <v>537</v>
      </c>
      <c r="AR2053">
        <v>537</v>
      </c>
    </row>
    <row r="2054" spans="1:44" x14ac:dyDescent="0.25">
      <c r="A2054" t="s">
        <v>8219</v>
      </c>
      <c r="B2054">
        <v>539</v>
      </c>
      <c r="AL2054">
        <v>539</v>
      </c>
      <c r="AR2054">
        <v>539</v>
      </c>
    </row>
    <row r="2055" spans="1:44" x14ac:dyDescent="0.25">
      <c r="A2055" t="s">
        <v>8219</v>
      </c>
      <c r="B2055">
        <v>539</v>
      </c>
      <c r="AL2055">
        <v>539</v>
      </c>
      <c r="AR2055">
        <v>539</v>
      </c>
    </row>
    <row r="2056" spans="1:44" x14ac:dyDescent="0.25">
      <c r="A2056" t="s">
        <v>8219</v>
      </c>
      <c r="B2056">
        <v>541</v>
      </c>
      <c r="AL2056">
        <v>541</v>
      </c>
      <c r="AR2056">
        <v>541</v>
      </c>
    </row>
    <row r="2057" spans="1:44" x14ac:dyDescent="0.25">
      <c r="A2057" t="s">
        <v>8219</v>
      </c>
      <c r="B2057">
        <v>549</v>
      </c>
      <c r="AL2057">
        <v>549</v>
      </c>
      <c r="AR2057">
        <v>549</v>
      </c>
    </row>
    <row r="2058" spans="1:44" x14ac:dyDescent="0.25">
      <c r="A2058" t="s">
        <v>8219</v>
      </c>
      <c r="B2058">
        <v>551</v>
      </c>
      <c r="AL2058">
        <v>551</v>
      </c>
      <c r="AR2058">
        <v>551</v>
      </c>
    </row>
    <row r="2059" spans="1:44" x14ac:dyDescent="0.25">
      <c r="A2059" t="s">
        <v>8219</v>
      </c>
      <c r="B2059">
        <v>554</v>
      </c>
      <c r="AL2059">
        <v>554</v>
      </c>
      <c r="AR2059">
        <v>554</v>
      </c>
    </row>
    <row r="2060" spans="1:44" x14ac:dyDescent="0.25">
      <c r="A2060" t="s">
        <v>8219</v>
      </c>
      <c r="B2060">
        <v>555</v>
      </c>
      <c r="AL2060">
        <v>555</v>
      </c>
      <c r="AR2060">
        <v>555</v>
      </c>
    </row>
    <row r="2061" spans="1:44" x14ac:dyDescent="0.25">
      <c r="A2061" t="s">
        <v>8219</v>
      </c>
      <c r="B2061">
        <v>555</v>
      </c>
      <c r="AL2061">
        <v>555</v>
      </c>
      <c r="AR2061">
        <v>555</v>
      </c>
    </row>
    <row r="2062" spans="1:44" x14ac:dyDescent="0.25">
      <c r="A2062" t="s">
        <v>8219</v>
      </c>
      <c r="B2062">
        <v>557</v>
      </c>
      <c r="AL2062">
        <v>557</v>
      </c>
      <c r="AR2062">
        <v>557</v>
      </c>
    </row>
    <row r="2063" spans="1:44" x14ac:dyDescent="0.25">
      <c r="A2063" t="s">
        <v>8219</v>
      </c>
      <c r="B2063">
        <v>558</v>
      </c>
      <c r="AL2063">
        <v>558</v>
      </c>
      <c r="AR2063">
        <v>558</v>
      </c>
    </row>
    <row r="2064" spans="1:44" x14ac:dyDescent="0.25">
      <c r="A2064" t="s">
        <v>8219</v>
      </c>
      <c r="B2064">
        <v>560</v>
      </c>
      <c r="AL2064">
        <v>560</v>
      </c>
      <c r="AR2064">
        <v>560</v>
      </c>
    </row>
    <row r="2065" spans="1:44" x14ac:dyDescent="0.25">
      <c r="A2065" t="s">
        <v>8219</v>
      </c>
      <c r="B2065">
        <v>562</v>
      </c>
      <c r="AL2065">
        <v>562</v>
      </c>
      <c r="AR2065">
        <v>562</v>
      </c>
    </row>
    <row r="2066" spans="1:44" x14ac:dyDescent="0.25">
      <c r="A2066" t="s">
        <v>8219</v>
      </c>
      <c r="B2066">
        <v>563</v>
      </c>
      <c r="AL2066">
        <v>563</v>
      </c>
      <c r="AR2066">
        <v>563</v>
      </c>
    </row>
    <row r="2067" spans="1:44" x14ac:dyDescent="0.25">
      <c r="A2067" t="s">
        <v>8219</v>
      </c>
      <c r="B2067">
        <v>571</v>
      </c>
      <c r="AL2067">
        <v>571</v>
      </c>
      <c r="AR2067">
        <v>571</v>
      </c>
    </row>
    <row r="2068" spans="1:44" x14ac:dyDescent="0.25">
      <c r="A2068" t="s">
        <v>8219</v>
      </c>
      <c r="B2068">
        <v>574</v>
      </c>
      <c r="AL2068">
        <v>574</v>
      </c>
      <c r="AR2068">
        <v>574</v>
      </c>
    </row>
    <row r="2069" spans="1:44" x14ac:dyDescent="0.25">
      <c r="A2069" t="s">
        <v>8219</v>
      </c>
      <c r="B2069">
        <v>576</v>
      </c>
      <c r="AL2069">
        <v>576</v>
      </c>
      <c r="AR2069">
        <v>576</v>
      </c>
    </row>
    <row r="2070" spans="1:44" x14ac:dyDescent="0.25">
      <c r="A2070" t="s">
        <v>8219</v>
      </c>
      <c r="B2070">
        <v>577</v>
      </c>
      <c r="AL2070">
        <v>577</v>
      </c>
      <c r="AR2070">
        <v>577</v>
      </c>
    </row>
    <row r="2071" spans="1:44" x14ac:dyDescent="0.25">
      <c r="A2071" t="s">
        <v>8219</v>
      </c>
      <c r="B2071">
        <v>600</v>
      </c>
      <c r="AL2071">
        <v>600</v>
      </c>
      <c r="AR2071">
        <v>600</v>
      </c>
    </row>
    <row r="2072" spans="1:44" x14ac:dyDescent="0.25">
      <c r="A2072" t="s">
        <v>8219</v>
      </c>
      <c r="B2072">
        <v>607</v>
      </c>
      <c r="AL2072">
        <v>607</v>
      </c>
      <c r="AR2072">
        <v>607</v>
      </c>
    </row>
    <row r="2073" spans="1:44" x14ac:dyDescent="0.25">
      <c r="A2073" t="s">
        <v>8219</v>
      </c>
      <c r="B2073">
        <v>613</v>
      </c>
      <c r="AL2073">
        <v>613</v>
      </c>
      <c r="AR2073">
        <v>613</v>
      </c>
    </row>
    <row r="2074" spans="1:44" x14ac:dyDescent="0.25">
      <c r="A2074" t="s">
        <v>8219</v>
      </c>
      <c r="B2074">
        <v>614</v>
      </c>
      <c r="AL2074">
        <v>614</v>
      </c>
      <c r="AR2074">
        <v>614</v>
      </c>
    </row>
    <row r="2075" spans="1:44" x14ac:dyDescent="0.25">
      <c r="A2075" t="s">
        <v>8219</v>
      </c>
      <c r="B2075">
        <v>615</v>
      </c>
      <c r="AL2075">
        <v>615</v>
      </c>
      <c r="AR2075">
        <v>615</v>
      </c>
    </row>
    <row r="2076" spans="1:44" x14ac:dyDescent="0.25">
      <c r="A2076" t="s">
        <v>8219</v>
      </c>
      <c r="B2076">
        <v>621</v>
      </c>
      <c r="AL2076">
        <v>621</v>
      </c>
      <c r="AR2076">
        <v>621</v>
      </c>
    </row>
    <row r="2077" spans="1:44" x14ac:dyDescent="0.25">
      <c r="A2077" t="s">
        <v>8219</v>
      </c>
      <c r="B2077">
        <v>623</v>
      </c>
      <c r="AL2077">
        <v>623</v>
      </c>
      <c r="AR2077">
        <v>623</v>
      </c>
    </row>
    <row r="2078" spans="1:44" x14ac:dyDescent="0.25">
      <c r="A2078" t="s">
        <v>8219</v>
      </c>
      <c r="B2078">
        <v>625</v>
      </c>
      <c r="AL2078">
        <v>625</v>
      </c>
      <c r="AR2078">
        <v>625</v>
      </c>
    </row>
    <row r="2079" spans="1:44" x14ac:dyDescent="0.25">
      <c r="A2079" t="s">
        <v>8219</v>
      </c>
      <c r="B2079">
        <v>635</v>
      </c>
      <c r="AL2079">
        <v>635</v>
      </c>
      <c r="AR2079">
        <v>635</v>
      </c>
    </row>
    <row r="2080" spans="1:44" x14ac:dyDescent="0.25">
      <c r="A2080" t="s">
        <v>8219</v>
      </c>
      <c r="B2080">
        <v>644</v>
      </c>
      <c r="AL2080">
        <v>644</v>
      </c>
      <c r="AR2080">
        <v>644</v>
      </c>
    </row>
    <row r="2081" spans="1:44" x14ac:dyDescent="0.25">
      <c r="A2081" t="s">
        <v>8219</v>
      </c>
      <c r="B2081">
        <v>651</v>
      </c>
      <c r="AL2081">
        <v>651</v>
      </c>
      <c r="AR2081">
        <v>651</v>
      </c>
    </row>
    <row r="2082" spans="1:44" x14ac:dyDescent="0.25">
      <c r="A2082" t="s">
        <v>8219</v>
      </c>
      <c r="B2082">
        <v>660</v>
      </c>
      <c r="AL2082">
        <v>660</v>
      </c>
      <c r="AR2082">
        <v>660</v>
      </c>
    </row>
    <row r="2083" spans="1:44" x14ac:dyDescent="0.25">
      <c r="A2083" t="s">
        <v>8219</v>
      </c>
      <c r="B2083">
        <v>665</v>
      </c>
      <c r="AL2083">
        <v>665</v>
      </c>
      <c r="AR2083">
        <v>665</v>
      </c>
    </row>
    <row r="2084" spans="1:44" x14ac:dyDescent="0.25">
      <c r="A2084" t="s">
        <v>8219</v>
      </c>
      <c r="B2084">
        <v>666</v>
      </c>
      <c r="AL2084">
        <v>666</v>
      </c>
      <c r="AR2084">
        <v>666</v>
      </c>
    </row>
    <row r="2085" spans="1:44" x14ac:dyDescent="0.25">
      <c r="A2085" t="s">
        <v>8219</v>
      </c>
      <c r="B2085">
        <v>670</v>
      </c>
      <c r="AL2085">
        <v>670</v>
      </c>
      <c r="AR2085">
        <v>670</v>
      </c>
    </row>
    <row r="2086" spans="1:44" x14ac:dyDescent="0.25">
      <c r="A2086" t="s">
        <v>8219</v>
      </c>
      <c r="B2086">
        <v>676</v>
      </c>
      <c r="AL2086">
        <v>676</v>
      </c>
      <c r="AR2086">
        <v>676</v>
      </c>
    </row>
    <row r="2087" spans="1:44" x14ac:dyDescent="0.25">
      <c r="A2087" t="s">
        <v>8219</v>
      </c>
      <c r="B2087">
        <v>680</v>
      </c>
      <c r="AL2087">
        <v>680</v>
      </c>
      <c r="AR2087">
        <v>680</v>
      </c>
    </row>
    <row r="2088" spans="1:44" x14ac:dyDescent="0.25">
      <c r="A2088" t="s">
        <v>8219</v>
      </c>
      <c r="B2088">
        <v>680</v>
      </c>
      <c r="AL2088">
        <v>680</v>
      </c>
      <c r="AR2088">
        <v>680</v>
      </c>
    </row>
    <row r="2089" spans="1:44" x14ac:dyDescent="0.25">
      <c r="A2089" t="s">
        <v>8219</v>
      </c>
      <c r="B2089">
        <v>682</v>
      </c>
      <c r="AL2089">
        <v>682</v>
      </c>
      <c r="AR2089">
        <v>682</v>
      </c>
    </row>
    <row r="2090" spans="1:44" x14ac:dyDescent="0.25">
      <c r="A2090" t="s">
        <v>8219</v>
      </c>
      <c r="B2090">
        <v>682</v>
      </c>
      <c r="AL2090">
        <v>682</v>
      </c>
      <c r="AR2090">
        <v>682</v>
      </c>
    </row>
    <row r="2091" spans="1:44" x14ac:dyDescent="0.25">
      <c r="A2091" t="s">
        <v>8219</v>
      </c>
      <c r="B2091">
        <v>688</v>
      </c>
      <c r="AL2091">
        <v>688</v>
      </c>
      <c r="AR2091">
        <v>688</v>
      </c>
    </row>
    <row r="2092" spans="1:44" x14ac:dyDescent="0.25">
      <c r="A2092" t="s">
        <v>8219</v>
      </c>
      <c r="B2092">
        <v>701</v>
      </c>
      <c r="AL2092">
        <v>701</v>
      </c>
      <c r="AR2092">
        <v>701</v>
      </c>
    </row>
    <row r="2093" spans="1:44" x14ac:dyDescent="0.25">
      <c r="A2093" t="s">
        <v>8219</v>
      </c>
      <c r="B2093">
        <v>707</v>
      </c>
      <c r="AL2093">
        <v>707</v>
      </c>
      <c r="AR2093">
        <v>707</v>
      </c>
    </row>
    <row r="2094" spans="1:44" x14ac:dyDescent="0.25">
      <c r="A2094" t="s">
        <v>8219</v>
      </c>
      <c r="B2094">
        <v>711</v>
      </c>
      <c r="AL2094">
        <v>711</v>
      </c>
      <c r="AR2094">
        <v>711</v>
      </c>
    </row>
    <row r="2095" spans="1:44" x14ac:dyDescent="0.25">
      <c r="A2095" t="s">
        <v>8219</v>
      </c>
      <c r="B2095">
        <v>714</v>
      </c>
      <c r="AL2095">
        <v>714</v>
      </c>
      <c r="AR2095">
        <v>714</v>
      </c>
    </row>
    <row r="2096" spans="1:44" x14ac:dyDescent="0.25">
      <c r="A2096" t="s">
        <v>8219</v>
      </c>
      <c r="B2096">
        <v>721</v>
      </c>
      <c r="AL2096">
        <v>721</v>
      </c>
      <c r="AR2096">
        <v>721</v>
      </c>
    </row>
    <row r="2097" spans="1:44" x14ac:dyDescent="0.25">
      <c r="A2097" t="s">
        <v>8219</v>
      </c>
      <c r="B2097">
        <v>729</v>
      </c>
      <c r="AL2097">
        <v>729</v>
      </c>
      <c r="AR2097">
        <v>729</v>
      </c>
    </row>
    <row r="2098" spans="1:44" x14ac:dyDescent="0.25">
      <c r="A2098" t="s">
        <v>8219</v>
      </c>
      <c r="B2098">
        <v>736</v>
      </c>
      <c r="AL2098">
        <v>736</v>
      </c>
      <c r="AR2098">
        <v>736</v>
      </c>
    </row>
    <row r="2099" spans="1:44" x14ac:dyDescent="0.25">
      <c r="A2099" t="s">
        <v>8219</v>
      </c>
      <c r="B2099">
        <v>740</v>
      </c>
      <c r="AL2099">
        <v>740</v>
      </c>
      <c r="AR2099">
        <v>740</v>
      </c>
    </row>
    <row r="2100" spans="1:44" x14ac:dyDescent="0.25">
      <c r="A2100" t="s">
        <v>8219</v>
      </c>
      <c r="B2100">
        <v>742</v>
      </c>
      <c r="AL2100">
        <v>742</v>
      </c>
      <c r="AR2100">
        <v>742</v>
      </c>
    </row>
    <row r="2101" spans="1:44" x14ac:dyDescent="0.25">
      <c r="A2101" t="s">
        <v>8219</v>
      </c>
      <c r="B2101">
        <v>760</v>
      </c>
      <c r="AL2101">
        <v>760</v>
      </c>
      <c r="AR2101">
        <v>760</v>
      </c>
    </row>
    <row r="2102" spans="1:44" x14ac:dyDescent="0.25">
      <c r="A2102" t="s">
        <v>8219</v>
      </c>
      <c r="B2102">
        <v>813</v>
      </c>
      <c r="AL2102">
        <v>813</v>
      </c>
      <c r="AR2102">
        <v>813</v>
      </c>
    </row>
    <row r="2103" spans="1:44" x14ac:dyDescent="0.25">
      <c r="A2103" t="s">
        <v>8219</v>
      </c>
      <c r="B2103">
        <v>821</v>
      </c>
      <c r="AL2103">
        <v>821</v>
      </c>
      <c r="AR2103">
        <v>821</v>
      </c>
    </row>
    <row r="2104" spans="1:44" x14ac:dyDescent="0.25">
      <c r="A2104" t="s">
        <v>8219</v>
      </c>
      <c r="B2104">
        <v>827</v>
      </c>
      <c r="AL2104">
        <v>827</v>
      </c>
      <c r="AR2104">
        <v>827</v>
      </c>
    </row>
    <row r="2105" spans="1:44" x14ac:dyDescent="0.25">
      <c r="A2105" t="s">
        <v>8219</v>
      </c>
      <c r="B2105">
        <v>834</v>
      </c>
      <c r="AL2105">
        <v>834</v>
      </c>
      <c r="AR2105">
        <v>834</v>
      </c>
    </row>
    <row r="2106" spans="1:44" x14ac:dyDescent="0.25">
      <c r="A2106" t="s">
        <v>8219</v>
      </c>
      <c r="B2106">
        <v>848</v>
      </c>
      <c r="AL2106">
        <v>848</v>
      </c>
      <c r="AR2106">
        <v>848</v>
      </c>
    </row>
    <row r="2107" spans="1:44" x14ac:dyDescent="0.25">
      <c r="A2107" t="s">
        <v>8219</v>
      </c>
      <c r="B2107">
        <v>859</v>
      </c>
      <c r="AL2107">
        <v>859</v>
      </c>
      <c r="AR2107">
        <v>859</v>
      </c>
    </row>
    <row r="2108" spans="1:44" x14ac:dyDescent="0.25">
      <c r="A2108" t="s">
        <v>8219</v>
      </c>
      <c r="B2108">
        <v>874</v>
      </c>
      <c r="AL2108">
        <v>874</v>
      </c>
      <c r="AR2108">
        <v>874</v>
      </c>
    </row>
    <row r="2109" spans="1:44" x14ac:dyDescent="0.25">
      <c r="A2109" t="s">
        <v>8219</v>
      </c>
      <c r="B2109">
        <v>878</v>
      </c>
      <c r="AL2109">
        <v>878</v>
      </c>
      <c r="AR2109">
        <v>878</v>
      </c>
    </row>
    <row r="2110" spans="1:44" x14ac:dyDescent="0.25">
      <c r="A2110" t="s">
        <v>8219</v>
      </c>
      <c r="B2110">
        <v>885</v>
      </c>
      <c r="AL2110">
        <v>885</v>
      </c>
      <c r="AR2110">
        <v>885</v>
      </c>
    </row>
    <row r="2111" spans="1:44" x14ac:dyDescent="0.25">
      <c r="A2111" t="s">
        <v>8219</v>
      </c>
      <c r="B2111">
        <v>897</v>
      </c>
      <c r="AL2111">
        <v>897</v>
      </c>
      <c r="AR2111">
        <v>897</v>
      </c>
    </row>
    <row r="2112" spans="1:44" x14ac:dyDescent="0.25">
      <c r="A2112" t="s">
        <v>8219</v>
      </c>
      <c r="B2112">
        <v>902</v>
      </c>
      <c r="AL2112">
        <v>902</v>
      </c>
      <c r="AR2112">
        <v>902</v>
      </c>
    </row>
    <row r="2113" spans="1:44" x14ac:dyDescent="0.25">
      <c r="A2113" t="s">
        <v>8219</v>
      </c>
      <c r="B2113">
        <v>916</v>
      </c>
      <c r="AL2113">
        <v>916</v>
      </c>
      <c r="AR2113">
        <v>916</v>
      </c>
    </row>
    <row r="2114" spans="1:44" x14ac:dyDescent="0.25">
      <c r="A2114" t="s">
        <v>8219</v>
      </c>
      <c r="B2114">
        <v>930</v>
      </c>
      <c r="AL2114">
        <v>930</v>
      </c>
      <c r="AR2114">
        <v>930</v>
      </c>
    </row>
    <row r="2115" spans="1:44" x14ac:dyDescent="0.25">
      <c r="A2115" t="s">
        <v>8219</v>
      </c>
      <c r="B2115">
        <v>942</v>
      </c>
      <c r="AL2115">
        <v>942</v>
      </c>
      <c r="AR2115">
        <v>942</v>
      </c>
    </row>
    <row r="2116" spans="1:44" x14ac:dyDescent="0.25">
      <c r="A2116" t="s">
        <v>8219</v>
      </c>
      <c r="B2116">
        <v>943</v>
      </c>
      <c r="AL2116">
        <v>943</v>
      </c>
      <c r="AR2116">
        <v>943</v>
      </c>
    </row>
    <row r="2117" spans="1:44" x14ac:dyDescent="0.25">
      <c r="A2117" t="s">
        <v>8219</v>
      </c>
      <c r="B2117">
        <v>944</v>
      </c>
      <c r="AL2117">
        <v>944</v>
      </c>
      <c r="AR2117">
        <v>944</v>
      </c>
    </row>
    <row r="2118" spans="1:44" x14ac:dyDescent="0.25">
      <c r="A2118" t="s">
        <v>8219</v>
      </c>
      <c r="B2118">
        <v>951</v>
      </c>
      <c r="AL2118">
        <v>951</v>
      </c>
      <c r="AR2118">
        <v>951</v>
      </c>
    </row>
    <row r="2119" spans="1:44" x14ac:dyDescent="0.25">
      <c r="A2119" t="s">
        <v>8219</v>
      </c>
      <c r="B2119">
        <v>963</v>
      </c>
      <c r="AL2119">
        <v>963</v>
      </c>
      <c r="AR2119">
        <v>963</v>
      </c>
    </row>
    <row r="2120" spans="1:44" x14ac:dyDescent="0.25">
      <c r="A2120" t="s">
        <v>8219</v>
      </c>
      <c r="B2120">
        <v>964</v>
      </c>
      <c r="AL2120">
        <v>964</v>
      </c>
      <c r="AR2120">
        <v>964</v>
      </c>
    </row>
    <row r="2121" spans="1:44" x14ac:dyDescent="0.25">
      <c r="A2121" t="s">
        <v>8219</v>
      </c>
      <c r="B2121">
        <v>971</v>
      </c>
      <c r="AL2121">
        <v>971</v>
      </c>
      <c r="AR2121">
        <v>971</v>
      </c>
    </row>
    <row r="2122" spans="1:44" x14ac:dyDescent="0.25">
      <c r="A2122" t="s">
        <v>8219</v>
      </c>
      <c r="B2122">
        <v>983</v>
      </c>
      <c r="AL2122">
        <v>983</v>
      </c>
      <c r="AR2122">
        <v>983</v>
      </c>
    </row>
    <row r="2123" spans="1:44" x14ac:dyDescent="0.25">
      <c r="A2123" t="s">
        <v>8219</v>
      </c>
      <c r="B2123">
        <v>988</v>
      </c>
      <c r="AL2123">
        <v>988</v>
      </c>
      <c r="AR2123">
        <v>988</v>
      </c>
    </row>
    <row r="2124" spans="1:44" x14ac:dyDescent="0.25">
      <c r="A2124" t="s">
        <v>8219</v>
      </c>
      <c r="B2124">
        <v>1013</v>
      </c>
      <c r="AL2124">
        <v>1013</v>
      </c>
      <c r="AR2124">
        <v>1013</v>
      </c>
    </row>
    <row r="2125" spans="1:44" x14ac:dyDescent="0.25">
      <c r="A2125" t="s">
        <v>8219</v>
      </c>
      <c r="B2125">
        <v>1019</v>
      </c>
      <c r="AL2125">
        <v>1019</v>
      </c>
      <c r="AR2125">
        <v>1019</v>
      </c>
    </row>
    <row r="2126" spans="1:44" x14ac:dyDescent="0.25">
      <c r="A2126" t="s">
        <v>8219</v>
      </c>
      <c r="B2126">
        <v>1021</v>
      </c>
      <c r="AL2126">
        <v>1021</v>
      </c>
      <c r="AR2126">
        <v>1021</v>
      </c>
    </row>
    <row r="2127" spans="1:44" x14ac:dyDescent="0.25">
      <c r="A2127" t="s">
        <v>8219</v>
      </c>
      <c r="B2127">
        <v>1049</v>
      </c>
      <c r="AL2127">
        <v>1049</v>
      </c>
      <c r="AR2127">
        <v>1049</v>
      </c>
    </row>
    <row r="2128" spans="1:44" x14ac:dyDescent="0.25">
      <c r="A2128" t="s">
        <v>8219</v>
      </c>
      <c r="B2128">
        <v>1062</v>
      </c>
      <c r="AL2128">
        <v>1062</v>
      </c>
      <c r="AR2128">
        <v>1062</v>
      </c>
    </row>
    <row r="2129" spans="1:44" x14ac:dyDescent="0.25">
      <c r="A2129" t="s">
        <v>8219</v>
      </c>
      <c r="B2129">
        <v>1071</v>
      </c>
      <c r="AL2129">
        <v>1071</v>
      </c>
      <c r="AR2129">
        <v>1071</v>
      </c>
    </row>
    <row r="2130" spans="1:44" x14ac:dyDescent="0.25">
      <c r="A2130" t="s">
        <v>8219</v>
      </c>
      <c r="B2130">
        <v>1088</v>
      </c>
      <c r="AL2130">
        <v>1088</v>
      </c>
      <c r="AR2130">
        <v>1088</v>
      </c>
    </row>
    <row r="2131" spans="1:44" x14ac:dyDescent="0.25">
      <c r="A2131" t="s">
        <v>8219</v>
      </c>
      <c r="B2131">
        <v>1095</v>
      </c>
      <c r="AL2131">
        <v>1095</v>
      </c>
      <c r="AR2131">
        <v>1095</v>
      </c>
    </row>
    <row r="2132" spans="1:44" x14ac:dyDescent="0.25">
      <c r="A2132" t="s">
        <v>8219</v>
      </c>
      <c r="B2132">
        <v>1104</v>
      </c>
      <c r="AL2132">
        <v>1104</v>
      </c>
      <c r="AR2132">
        <v>1104</v>
      </c>
    </row>
    <row r="2133" spans="1:44" x14ac:dyDescent="0.25">
      <c r="A2133" t="s">
        <v>8219</v>
      </c>
      <c r="B2133">
        <v>1107</v>
      </c>
      <c r="AL2133">
        <v>1107</v>
      </c>
      <c r="AR2133">
        <v>1107</v>
      </c>
    </row>
    <row r="2134" spans="1:44" x14ac:dyDescent="0.25">
      <c r="A2134" t="s">
        <v>8219</v>
      </c>
      <c r="B2134">
        <v>1113</v>
      </c>
      <c r="AL2134">
        <v>1113</v>
      </c>
      <c r="AR2134">
        <v>1113</v>
      </c>
    </row>
    <row r="2135" spans="1:44" x14ac:dyDescent="0.25">
      <c r="A2135" t="s">
        <v>8219</v>
      </c>
      <c r="B2135">
        <v>1151</v>
      </c>
      <c r="AL2135">
        <v>1151</v>
      </c>
      <c r="AR2135">
        <v>1151</v>
      </c>
    </row>
    <row r="2136" spans="1:44" x14ac:dyDescent="0.25">
      <c r="A2136" t="s">
        <v>8219</v>
      </c>
      <c r="B2136">
        <v>1204</v>
      </c>
      <c r="AL2136">
        <v>1204</v>
      </c>
      <c r="AR2136">
        <v>1204</v>
      </c>
    </row>
    <row r="2137" spans="1:44" x14ac:dyDescent="0.25">
      <c r="A2137" t="s">
        <v>8219</v>
      </c>
      <c r="B2137">
        <v>1224</v>
      </c>
      <c r="AL2137">
        <v>1224</v>
      </c>
      <c r="AR2137">
        <v>1224</v>
      </c>
    </row>
    <row r="2138" spans="1:44" x14ac:dyDescent="0.25">
      <c r="A2138" t="s">
        <v>8219</v>
      </c>
      <c r="B2138">
        <v>1251</v>
      </c>
      <c r="AL2138">
        <v>1251</v>
      </c>
      <c r="AR2138">
        <v>1251</v>
      </c>
    </row>
    <row r="2139" spans="1:44" x14ac:dyDescent="0.25">
      <c r="A2139" t="s">
        <v>8219</v>
      </c>
      <c r="B2139">
        <v>1260</v>
      </c>
      <c r="AL2139">
        <v>1260</v>
      </c>
      <c r="AR2139">
        <v>1260</v>
      </c>
    </row>
    <row r="2140" spans="1:44" x14ac:dyDescent="0.25">
      <c r="A2140" t="s">
        <v>8219</v>
      </c>
      <c r="B2140">
        <v>1281</v>
      </c>
      <c r="AL2140">
        <v>1281</v>
      </c>
      <c r="AR2140">
        <v>1281</v>
      </c>
    </row>
    <row r="2141" spans="1:44" x14ac:dyDescent="0.25">
      <c r="A2141" t="s">
        <v>8219</v>
      </c>
      <c r="B2141">
        <v>1328</v>
      </c>
      <c r="AL2141">
        <v>1328</v>
      </c>
      <c r="AR2141">
        <v>1328</v>
      </c>
    </row>
    <row r="2142" spans="1:44" x14ac:dyDescent="0.25">
      <c r="A2142" t="s">
        <v>8219</v>
      </c>
      <c r="B2142">
        <v>1356</v>
      </c>
      <c r="AL2142">
        <v>1356</v>
      </c>
      <c r="AR2142">
        <v>1356</v>
      </c>
    </row>
    <row r="2143" spans="1:44" x14ac:dyDescent="0.25">
      <c r="A2143" t="s">
        <v>8219</v>
      </c>
      <c r="B2143">
        <v>1364</v>
      </c>
      <c r="AL2143">
        <v>1364</v>
      </c>
      <c r="AR2143">
        <v>1364</v>
      </c>
    </row>
    <row r="2144" spans="1:44" x14ac:dyDescent="0.25">
      <c r="A2144" t="s">
        <v>8219</v>
      </c>
      <c r="B2144">
        <v>1373</v>
      </c>
      <c r="AL2144">
        <v>1373</v>
      </c>
      <c r="AR2144">
        <v>1373</v>
      </c>
    </row>
    <row r="2145" spans="1:44" x14ac:dyDescent="0.25">
      <c r="A2145" t="s">
        <v>8219</v>
      </c>
      <c r="B2145">
        <v>1375</v>
      </c>
      <c r="AL2145">
        <v>1375</v>
      </c>
      <c r="AR2145">
        <v>1375</v>
      </c>
    </row>
    <row r="2146" spans="1:44" x14ac:dyDescent="0.25">
      <c r="A2146" t="s">
        <v>8219</v>
      </c>
      <c r="B2146">
        <v>1420</v>
      </c>
      <c r="AL2146">
        <v>1420</v>
      </c>
      <c r="AR2146">
        <v>1420</v>
      </c>
    </row>
    <row r="2147" spans="1:44" x14ac:dyDescent="0.25">
      <c r="A2147" t="s">
        <v>8219</v>
      </c>
      <c r="B2147">
        <v>1510</v>
      </c>
      <c r="AL2147">
        <v>1510</v>
      </c>
      <c r="AR2147">
        <v>1510</v>
      </c>
    </row>
    <row r="2148" spans="1:44" x14ac:dyDescent="0.25">
      <c r="A2148" t="s">
        <v>8219</v>
      </c>
      <c r="B2148">
        <v>1513</v>
      </c>
      <c r="AL2148">
        <v>1513</v>
      </c>
      <c r="AR2148">
        <v>1513</v>
      </c>
    </row>
    <row r="2149" spans="1:44" x14ac:dyDescent="0.25">
      <c r="A2149" t="s">
        <v>8219</v>
      </c>
      <c r="B2149">
        <v>1530</v>
      </c>
      <c r="AL2149">
        <v>1530</v>
      </c>
      <c r="AR2149">
        <v>1530</v>
      </c>
    </row>
    <row r="2150" spans="1:44" x14ac:dyDescent="0.25">
      <c r="A2150" t="s">
        <v>8219</v>
      </c>
      <c r="B2150">
        <v>1556</v>
      </c>
      <c r="AL2150">
        <v>1556</v>
      </c>
      <c r="AR2150">
        <v>1556</v>
      </c>
    </row>
    <row r="2151" spans="1:44" x14ac:dyDescent="0.25">
      <c r="A2151" t="s">
        <v>8219</v>
      </c>
      <c r="B2151">
        <v>1596</v>
      </c>
      <c r="AL2151">
        <v>1596</v>
      </c>
      <c r="AR2151">
        <v>1596</v>
      </c>
    </row>
    <row r="2152" spans="1:44" x14ac:dyDescent="0.25">
      <c r="A2152" t="s">
        <v>8219</v>
      </c>
      <c r="B2152">
        <v>1633</v>
      </c>
      <c r="AL2152">
        <v>1633</v>
      </c>
      <c r="AR2152">
        <v>1633</v>
      </c>
    </row>
    <row r="2153" spans="1:44" x14ac:dyDescent="0.25">
      <c r="A2153" t="s">
        <v>8219</v>
      </c>
      <c r="B2153">
        <v>1637</v>
      </c>
      <c r="AL2153">
        <v>1637</v>
      </c>
      <c r="AR2153">
        <v>1637</v>
      </c>
    </row>
    <row r="2154" spans="1:44" x14ac:dyDescent="0.25">
      <c r="A2154" t="s">
        <v>8219</v>
      </c>
      <c r="B2154">
        <v>1670</v>
      </c>
      <c r="AL2154">
        <v>1670</v>
      </c>
      <c r="AR2154">
        <v>1670</v>
      </c>
    </row>
    <row r="2155" spans="1:44" x14ac:dyDescent="0.25">
      <c r="A2155" t="s">
        <v>8219</v>
      </c>
      <c r="B2155">
        <v>1737</v>
      </c>
      <c r="AL2155">
        <v>1737</v>
      </c>
      <c r="AR2155">
        <v>1737</v>
      </c>
    </row>
    <row r="2156" spans="1:44" x14ac:dyDescent="0.25">
      <c r="A2156" t="s">
        <v>8219</v>
      </c>
      <c r="B2156">
        <v>1762</v>
      </c>
      <c r="AL2156">
        <v>1762</v>
      </c>
      <c r="AR2156">
        <v>1762</v>
      </c>
    </row>
    <row r="2157" spans="1:44" x14ac:dyDescent="0.25">
      <c r="A2157" t="s">
        <v>8219</v>
      </c>
      <c r="B2157">
        <v>1780</v>
      </c>
      <c r="AL2157">
        <v>1780</v>
      </c>
      <c r="AR2157">
        <v>1780</v>
      </c>
    </row>
    <row r="2158" spans="1:44" x14ac:dyDescent="0.25">
      <c r="A2158" t="s">
        <v>8219</v>
      </c>
      <c r="B2158">
        <v>1789</v>
      </c>
      <c r="AL2158">
        <v>1789</v>
      </c>
      <c r="AR2158">
        <v>1789</v>
      </c>
    </row>
    <row r="2159" spans="1:44" x14ac:dyDescent="0.25">
      <c r="A2159" t="s">
        <v>8219</v>
      </c>
      <c r="B2159">
        <v>1876</v>
      </c>
      <c r="AL2159">
        <v>1876</v>
      </c>
      <c r="AR2159">
        <v>1876</v>
      </c>
    </row>
    <row r="2160" spans="1:44" x14ac:dyDescent="0.25">
      <c r="A2160" t="s">
        <v>8219</v>
      </c>
      <c r="B2160">
        <v>1887</v>
      </c>
      <c r="AL2160">
        <v>1887</v>
      </c>
      <c r="AR2160">
        <v>1887</v>
      </c>
    </row>
    <row r="2161" spans="1:44" x14ac:dyDescent="0.25">
      <c r="A2161" t="s">
        <v>8219</v>
      </c>
      <c r="B2161">
        <v>1945</v>
      </c>
      <c r="AL2161">
        <v>1945</v>
      </c>
      <c r="AR2161">
        <v>1945</v>
      </c>
    </row>
    <row r="2162" spans="1:44" x14ac:dyDescent="0.25">
      <c r="A2162" t="s">
        <v>8219</v>
      </c>
      <c r="B2162">
        <v>1980</v>
      </c>
      <c r="AL2162">
        <v>1980</v>
      </c>
      <c r="AR2162">
        <v>1980</v>
      </c>
    </row>
    <row r="2163" spans="1:44" x14ac:dyDescent="0.25">
      <c r="A2163" t="s">
        <v>8219</v>
      </c>
      <c r="B2163">
        <v>2035</v>
      </c>
      <c r="AL2163">
        <v>2035</v>
      </c>
      <c r="AR2163">
        <v>2035</v>
      </c>
    </row>
    <row r="2164" spans="1:44" x14ac:dyDescent="0.25">
      <c r="A2164" t="s">
        <v>8219</v>
      </c>
      <c r="B2164">
        <v>2051</v>
      </c>
      <c r="AL2164">
        <v>2051</v>
      </c>
      <c r="AR2164">
        <v>2051</v>
      </c>
    </row>
    <row r="2165" spans="1:44" x14ac:dyDescent="0.25">
      <c r="A2165" t="s">
        <v>8219</v>
      </c>
      <c r="B2165">
        <v>2139</v>
      </c>
      <c r="AL2165">
        <v>2139</v>
      </c>
      <c r="AR2165">
        <v>2139</v>
      </c>
    </row>
    <row r="2166" spans="1:44" x14ac:dyDescent="0.25">
      <c r="A2166" t="s">
        <v>8219</v>
      </c>
      <c r="B2166">
        <v>2165</v>
      </c>
      <c r="AL2166">
        <v>2165</v>
      </c>
      <c r="AR2166">
        <v>2165</v>
      </c>
    </row>
    <row r="2167" spans="1:44" x14ac:dyDescent="0.25">
      <c r="A2167" t="s">
        <v>8219</v>
      </c>
      <c r="B2167">
        <v>2174</v>
      </c>
      <c r="AL2167">
        <v>2174</v>
      </c>
      <c r="AR2167">
        <v>2174</v>
      </c>
    </row>
    <row r="2168" spans="1:44" x14ac:dyDescent="0.25">
      <c r="A2168" t="s">
        <v>8219</v>
      </c>
      <c r="B2168">
        <v>2436</v>
      </c>
      <c r="AL2168">
        <v>2436</v>
      </c>
      <c r="AR2168">
        <v>2436</v>
      </c>
    </row>
    <row r="2169" spans="1:44" x14ac:dyDescent="0.25">
      <c r="A2169" t="s">
        <v>8219</v>
      </c>
      <c r="B2169">
        <v>2478</v>
      </c>
      <c r="AL2169">
        <v>2478</v>
      </c>
      <c r="AR2169">
        <v>2478</v>
      </c>
    </row>
    <row r="2170" spans="1:44" x14ac:dyDescent="0.25">
      <c r="A2170" t="s">
        <v>8219</v>
      </c>
      <c r="B2170">
        <v>2525</v>
      </c>
      <c r="AL2170">
        <v>2525</v>
      </c>
      <c r="AR2170">
        <v>2525</v>
      </c>
    </row>
    <row r="2171" spans="1:44" x14ac:dyDescent="0.25">
      <c r="A2171" t="s">
        <v>8219</v>
      </c>
      <c r="B2171">
        <v>2602</v>
      </c>
      <c r="AL2171">
        <v>2602</v>
      </c>
      <c r="AR2171">
        <v>2602</v>
      </c>
    </row>
    <row r="2172" spans="1:44" x14ac:dyDescent="0.25">
      <c r="A2172" t="s">
        <v>8219</v>
      </c>
      <c r="B2172">
        <v>3238</v>
      </c>
      <c r="AL2172">
        <v>3238</v>
      </c>
      <c r="AR2172">
        <v>3238</v>
      </c>
    </row>
    <row r="2173" spans="1:44" x14ac:dyDescent="0.25">
      <c r="A2173" t="s">
        <v>8219</v>
      </c>
      <c r="B2173">
        <v>3355</v>
      </c>
      <c r="AL2173">
        <v>3355</v>
      </c>
      <c r="AR2173">
        <v>3355</v>
      </c>
    </row>
    <row r="2174" spans="1:44" x14ac:dyDescent="0.25">
      <c r="A2174" t="s">
        <v>8219</v>
      </c>
      <c r="B2174">
        <v>3468</v>
      </c>
      <c r="AL2174">
        <v>3468</v>
      </c>
      <c r="AR2174">
        <v>3468</v>
      </c>
    </row>
    <row r="2175" spans="1:44" x14ac:dyDescent="0.25">
      <c r="A2175" t="s">
        <v>8219</v>
      </c>
      <c r="B2175">
        <v>3562</v>
      </c>
      <c r="AL2175">
        <v>3562</v>
      </c>
      <c r="AR2175">
        <v>3562</v>
      </c>
    </row>
    <row r="2176" spans="1:44" x14ac:dyDescent="0.25">
      <c r="A2176" t="s">
        <v>8219</v>
      </c>
      <c r="B2176">
        <v>3663</v>
      </c>
      <c r="AL2176">
        <v>3663</v>
      </c>
      <c r="AR2176">
        <v>3663</v>
      </c>
    </row>
    <row r="2177" spans="1:44" x14ac:dyDescent="0.25">
      <c r="A2177" t="s">
        <v>8219</v>
      </c>
      <c r="B2177">
        <v>3863</v>
      </c>
      <c r="AL2177">
        <v>3863</v>
      </c>
      <c r="AR2177">
        <v>3863</v>
      </c>
    </row>
    <row r="2178" spans="1:44" x14ac:dyDescent="0.25">
      <c r="A2178" t="s">
        <v>8219</v>
      </c>
      <c r="B2178">
        <v>4245</v>
      </c>
      <c r="AL2178">
        <v>4245</v>
      </c>
      <c r="AR2178">
        <v>4245</v>
      </c>
    </row>
    <row r="2179" spans="1:44" x14ac:dyDescent="0.25">
      <c r="A2179" t="s">
        <v>8219</v>
      </c>
      <c r="B2179">
        <v>4330</v>
      </c>
      <c r="AL2179">
        <v>4330</v>
      </c>
      <c r="AR2179">
        <v>4330</v>
      </c>
    </row>
    <row r="2180" spans="1:44" x14ac:dyDescent="0.25">
      <c r="A2180" t="s">
        <v>8219</v>
      </c>
      <c r="B2180">
        <v>4562</v>
      </c>
      <c r="AL2180">
        <v>4562</v>
      </c>
      <c r="AR2180">
        <v>4562</v>
      </c>
    </row>
    <row r="2181" spans="1:44" x14ac:dyDescent="0.25">
      <c r="A2181" t="s">
        <v>8219</v>
      </c>
      <c r="B2181">
        <v>4883</v>
      </c>
      <c r="AL2181">
        <v>4883</v>
      </c>
      <c r="AR2181">
        <v>4883</v>
      </c>
    </row>
    <row r="2182" spans="1:44" x14ac:dyDescent="0.25">
      <c r="A2182" t="s">
        <v>8219</v>
      </c>
      <c r="B2182">
        <v>5812</v>
      </c>
      <c r="AL2182">
        <v>5812</v>
      </c>
      <c r="AR2182">
        <v>5812</v>
      </c>
    </row>
    <row r="2183" spans="1:44" x14ac:dyDescent="0.25">
      <c r="A2183" t="s">
        <v>8219</v>
      </c>
      <c r="B2183">
        <v>8200</v>
      </c>
      <c r="AL2183">
        <v>8200</v>
      </c>
      <c r="AR2183">
        <v>8200</v>
      </c>
    </row>
    <row r="2184" spans="1:44" x14ac:dyDescent="0.25">
      <c r="A2184" t="s">
        <v>8219</v>
      </c>
      <c r="B2184">
        <v>8359</v>
      </c>
      <c r="AL2184">
        <v>8359</v>
      </c>
      <c r="AR2184">
        <v>8359</v>
      </c>
    </row>
    <row r="2185" spans="1:44" x14ac:dyDescent="0.25">
      <c r="A2185" t="s">
        <v>8219</v>
      </c>
      <c r="B2185">
        <v>20242</v>
      </c>
      <c r="AL2185">
        <v>20242</v>
      </c>
      <c r="AR2185">
        <v>20242</v>
      </c>
    </row>
    <row r="2186" spans="1:44" x14ac:dyDescent="0.25">
      <c r="A2186" t="s">
        <v>8219</v>
      </c>
      <c r="B2186">
        <v>26457</v>
      </c>
      <c r="AL2186">
        <v>26457</v>
      </c>
      <c r="AR2186">
        <v>26457</v>
      </c>
    </row>
  </sheetData>
  <mergeCells count="26">
    <mergeCell ref="I22:J22"/>
    <mergeCell ref="P1:S1"/>
    <mergeCell ref="Q3:Q4"/>
    <mergeCell ref="R3:R4"/>
    <mergeCell ref="O5:O10"/>
    <mergeCell ref="O14:O19"/>
    <mergeCell ref="O21:P21"/>
    <mergeCell ref="O22:P22"/>
    <mergeCell ref="J1:M1"/>
    <mergeCell ref="K3:K4"/>
    <mergeCell ref="L3:L4"/>
    <mergeCell ref="I5:I10"/>
    <mergeCell ref="I14:I19"/>
    <mergeCell ref="I21:J21"/>
    <mergeCell ref="U4:U5"/>
    <mergeCell ref="U6:U7"/>
    <mergeCell ref="U10:U11"/>
    <mergeCell ref="U12:U13"/>
    <mergeCell ref="U16:U17"/>
    <mergeCell ref="V21:W21"/>
    <mergeCell ref="V27:W27"/>
    <mergeCell ref="U28:U29"/>
    <mergeCell ref="U30:U31"/>
    <mergeCell ref="U18:U19"/>
    <mergeCell ref="U22:U23"/>
    <mergeCell ref="U24:U25"/>
  </mergeCells>
  <conditionalFormatting sqref="D2:D1531">
    <cfRule type="cellIs" dxfId="21" priority="24" operator="equal">
      <formula>"live"</formula>
    </cfRule>
    <cfRule type="cellIs" dxfId="20" priority="25" operator="equal">
      <formula>"live"</formula>
    </cfRule>
    <cfRule type="cellIs" dxfId="19" priority="26" operator="equal">
      <formula>"live"</formula>
    </cfRule>
    <cfRule type="cellIs" dxfId="18" priority="27" operator="equal">
      <formula>"canceled"</formula>
    </cfRule>
    <cfRule type="cellIs" dxfId="17" priority="28" operator="equal">
      <formula>"canceled"</formula>
    </cfRule>
    <cfRule type="cellIs" dxfId="16" priority="29" operator="equal">
      <formula>"canceled"</formula>
    </cfRule>
    <cfRule type="cellIs" dxfId="15" priority="30" operator="equal">
      <formula>"failed"</formula>
    </cfRule>
    <cfRule type="cellIs" dxfId="14" priority="31" operator="equal">
      <formula>"successful"</formula>
    </cfRule>
    <cfRule type="cellIs" dxfId="13" priority="32" operator="equal">
      <formula>"successful"</formula>
    </cfRule>
    <cfRule type="cellIs" dxfId="12" priority="33" operator="equal">
      <formula>"failed"</formula>
    </cfRule>
    <cfRule type="cellIs" dxfId="11" priority="34" operator="equal">
      <formula>"successful"</formula>
    </cfRule>
  </conditionalFormatting>
  <conditionalFormatting sqref="A2:A2186">
    <cfRule type="cellIs" dxfId="10" priority="13" operator="equal">
      <formula>"live"</formula>
    </cfRule>
    <cfRule type="cellIs" dxfId="9" priority="14" operator="equal">
      <formula>"live"</formula>
    </cfRule>
    <cfRule type="cellIs" dxfId="8" priority="15" operator="equal">
      <formula>"live"</formula>
    </cfRule>
    <cfRule type="cellIs" dxfId="7" priority="16" operator="equal">
      <formula>"canceled"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"failed"</formula>
    </cfRule>
    <cfRule type="cellIs" dxfId="3" priority="20" operator="equal">
      <formula>"successful"</formula>
    </cfRule>
    <cfRule type="cellIs" dxfId="2" priority="21" operator="equal">
      <formula>"successful"</formula>
    </cfRule>
    <cfRule type="cellIs" dxfId="1" priority="22" operator="equal">
      <formula>"failed"</formula>
    </cfRule>
    <cfRule type="cellIs" dxfId="0" priority="23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1_Category</vt:lpstr>
      <vt:lpstr>2_SubCategory</vt:lpstr>
      <vt:lpstr>3_Date</vt:lpstr>
      <vt:lpstr>B1_Goal</vt:lpstr>
      <vt:lpstr>B2_BackerData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</cp:lastModifiedBy>
  <dcterms:created xsi:type="dcterms:W3CDTF">2017-04-20T15:17:24Z</dcterms:created>
  <dcterms:modified xsi:type="dcterms:W3CDTF">2020-06-15T20:34:14Z</dcterms:modified>
</cp:coreProperties>
</file>