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<sst xmlns="http://schemas.openxmlformats.org/spreadsheetml/2006/main" count="858" uniqueCount="109">
  <si>
    <t xml:space="preserve">Date</t>
  </si>
  <si>
    <t xml:space="preserve">Start (ET)</t>
  </si>
  <si>
    <t xml:space="preserve">Visitor/Neutral</t>
  </si>
  <si>
    <t xml:space="preserve">PTS</t>
  </si>
  <si>
    <t xml:space="preserve">Home/Neutral</t>
  </si>
  <si>
    <t xml:space="preserve">Attend.</t>
  </si>
  <si>
    <t xml:space="preserve">Notes\</t>
  </si>
  <si>
    <t xml:space="preserve">QUARTERS</t>
  </si>
  <si>
    <t xml:space="preserve">Mon Mar 11 2019</t>
  </si>
  <si>
    <t xml:space="preserve">7:30p</t>
  </si>
  <si>
    <t xml:space="preserve">Detroit Pistons</t>
  </si>
  <si>
    <t xml:space="preserve">Brooklyn Nets</t>
  </si>
  <si>
    <t xml:space="preserve">\</t>
  </si>
  <si>
    <t xml:space="preserve">Knicks</t>
  </si>
  <si>
    <t xml:space="preserve">Warriors</t>
  </si>
  <si>
    <t xml:space="preserve">7:00p</t>
  </si>
  <si>
    <t xml:space="preserve">Toronto Raptors</t>
  </si>
  <si>
    <t xml:space="preserve">Cleveland Cavaliers</t>
  </si>
  <si>
    <t xml:space="preserve">Nets</t>
  </si>
  <si>
    <t xml:space="preserve">Nuggets</t>
  </si>
  <si>
    <t xml:space="preserve">8:00p</t>
  </si>
  <si>
    <t xml:space="preserve">Charlotte Hornets</t>
  </si>
  <si>
    <t xml:space="preserve">Houston Rockets</t>
  </si>
  <si>
    <t xml:space="preserve">Bucks</t>
  </si>
  <si>
    <t xml:space="preserve">Thunder</t>
  </si>
  <si>
    <t xml:space="preserve">10:30p</t>
  </si>
  <si>
    <t xml:space="preserve">Boston Celtics</t>
  </si>
  <si>
    <t xml:space="preserve">Los Angeles Clippers</t>
  </si>
  <si>
    <t xml:space="preserve">Raptors</t>
  </si>
  <si>
    <t xml:space="preserve">Trail Blazers</t>
  </si>
  <si>
    <t xml:space="preserve">9:00p</t>
  </si>
  <si>
    <t xml:space="preserve">Oklahoma City Thunder</t>
  </si>
  <si>
    <t xml:space="preserve">Utah Jazz</t>
  </si>
  <si>
    <t xml:space="preserve">Pacers</t>
  </si>
  <si>
    <t xml:space="preserve">Rockets</t>
  </si>
  <si>
    <t xml:space="preserve">Sacramento Kings</t>
  </si>
  <si>
    <t xml:space="preserve">Washington Wizards</t>
  </si>
  <si>
    <t xml:space="preserve">76ers</t>
  </si>
  <si>
    <t xml:space="preserve">Spurs</t>
  </si>
  <si>
    <t xml:space="preserve">Tue Mar 12 2019</t>
  </si>
  <si>
    <t xml:space="preserve">Los Angeles Lakers</t>
  </si>
  <si>
    <t xml:space="preserve">Chicago Bulls</t>
  </si>
  <si>
    <t xml:space="preserve">Celtics</t>
  </si>
  <si>
    <t xml:space="preserve">Jazz</t>
  </si>
  <si>
    <t xml:space="preserve">8:30p</t>
  </si>
  <si>
    <t xml:space="preserve">San Antonio Spurs</t>
  </si>
  <si>
    <t xml:space="preserve">Dallas Mavericks</t>
  </si>
  <si>
    <t xml:space="preserve">Heat</t>
  </si>
  <si>
    <t xml:space="preserve">Clippers</t>
  </si>
  <si>
    <t xml:space="preserve">Minnesota Timberwolves</t>
  </si>
  <si>
    <t xml:space="preserve">Denver Nuggets</t>
  </si>
  <si>
    <t xml:space="preserve">Hornets</t>
  </si>
  <si>
    <t xml:space="preserve">Lakers</t>
  </si>
  <si>
    <t xml:space="preserve">New York Knicks</t>
  </si>
  <si>
    <t xml:space="preserve">Indiana Pacers</t>
  </si>
  <si>
    <t xml:space="preserve">Pistons</t>
  </si>
  <si>
    <t xml:space="preserve">Kings</t>
  </si>
  <si>
    <t xml:space="preserve">Portland Trail Blazers</t>
  </si>
  <si>
    <t xml:space="preserve">Wizards</t>
  </si>
  <si>
    <t xml:space="preserve">Timberwolves</t>
  </si>
  <si>
    <t xml:space="preserve">Milwaukee Bucks</t>
  </si>
  <si>
    <t xml:space="preserve">New Orleans Pelicans</t>
  </si>
  <si>
    <t xml:space="preserve">Magic</t>
  </si>
  <si>
    <t xml:space="preserve">Mavericks</t>
  </si>
  <si>
    <t xml:space="preserve">Philadelphia 76ers</t>
  </si>
  <si>
    <t xml:space="preserve">Hawks</t>
  </si>
  <si>
    <t xml:space="preserve">Pelicans</t>
  </si>
  <si>
    <t xml:space="preserve">Wed Mar 13 2019</t>
  </si>
  <si>
    <t xml:space="preserve">Memphis Grizzlies</t>
  </si>
  <si>
    <t xml:space="preserve">Atlanta Hawks</t>
  </si>
  <si>
    <t xml:space="preserve">Bulls</t>
  </si>
  <si>
    <t xml:space="preserve">Grizzlies</t>
  </si>
  <si>
    <t xml:space="preserve">9:30p</t>
  </si>
  <si>
    <t xml:space="preserve">Golden State Warriors</t>
  </si>
  <si>
    <t xml:space="preserve">Cavs</t>
  </si>
  <si>
    <t xml:space="preserve">Suns</t>
  </si>
  <si>
    <t xml:space="preserve">Miami Heat</t>
  </si>
  <si>
    <t xml:space="preserve">10:00p</t>
  </si>
  <si>
    <t xml:space="preserve">Phoenix Suns</t>
  </si>
  <si>
    <t xml:space="preserve">Orlando Magic</t>
  </si>
  <si>
    <t xml:space="preserve">Thu Mar 14 2019</t>
  </si>
  <si>
    <t xml:space="preserve">Fri Mar 15 2019</t>
  </si>
  <si>
    <t xml:space="preserve">Sat Mar 16 2019</t>
  </si>
  <si>
    <t xml:space="preserve">12:30p</t>
  </si>
  <si>
    <t xml:space="preserve">Sun Mar 17 2019</t>
  </si>
  <si>
    <t xml:space="preserve">4:00p</t>
  </si>
  <si>
    <t xml:space="preserve">1:00p</t>
  </si>
  <si>
    <t xml:space="preserve">3:30p</t>
  </si>
  <si>
    <t xml:space="preserve">12:00p</t>
  </si>
  <si>
    <t xml:space="preserve">6:00p</t>
  </si>
  <si>
    <t xml:space="preserve">SEMIS</t>
  </si>
  <si>
    <t xml:space="preserve">Mon Mar 18 2019</t>
  </si>
  <si>
    <t xml:space="preserve">Tue Mar 19 2019</t>
  </si>
  <si>
    <t xml:space="preserve">Wed Mar 20 2019</t>
  </si>
  <si>
    <t xml:space="preserve"> </t>
  </si>
  <si>
    <t xml:space="preserve">Thu Mar 21 2019</t>
  </si>
  <si>
    <t xml:space="preserve">Fri Mar 22 2019</t>
  </si>
  <si>
    <t xml:space="preserve">Sat Mar 23 2019</t>
  </si>
  <si>
    <t xml:space="preserve">Sun Mar 24 2019</t>
  </si>
  <si>
    <t xml:space="preserve">5:00p</t>
  </si>
  <si>
    <t xml:space="preserve">4:30p</t>
  </si>
  <si>
    <t xml:space="preserve">FINALS</t>
  </si>
  <si>
    <t xml:space="preserve">Mon Mar 25 2019</t>
  </si>
  <si>
    <t xml:space="preserve">Tue Mar 26 2019</t>
  </si>
  <si>
    <t xml:space="preserve">Wed Mar 27 2019</t>
  </si>
  <si>
    <t xml:space="preserve">Thu Mar 28 2019</t>
  </si>
  <si>
    <t xml:space="preserve">Fri Mar 29 2019</t>
  </si>
  <si>
    <t xml:space="preserve">Sat Mar 30 2019</t>
  </si>
  <si>
    <t xml:space="preserve">Sun Mar 31 2019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</si>
</sst>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9"/>
  <sheetViews>
    <sheetView windowProtection="false" showFormulas="false" showGridLines="true" showRowColHeaders="true" showZeros="true" rightToLeft="false" tabSelected="true" showOutlineSymbols="true" defaultGridColor="true" view="normal" topLeftCell="C63" colorId="64" zoomScale="100" zoomScaleNormal="100" zoomScalePageLayoutView="100" workbookViewId="0">
      <selection pane="topLeft" activeCell="O196" activeCellId="0" sqref="O196"/>
    </sheetView>
  </sheetViews>
  <sheetFormatPr defaultRowHeight="15"/>
  <cols>
    <col collapsed="false" hidden="false" max="1" min="1" style="0" width="16.462962962963"/>
    <col collapsed="false" hidden="false" max="1025" min="2" style="0" width="10.9740740740741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3</v>
      </c>
      <c r="J1" s="0" t="s">
        <v>5</v>
      </c>
      <c r="K1" s="0" t="s">
        <v>6</v>
      </c>
    </row>
    <row r="73" customFormat="false" ht="15" hidden="false" customHeight="false" outlineLevel="0" collapsed="false">
      <c r="A73" s="0" t="s">
        <v>7</v>
      </c>
    </row>
    <row r="75" customFormat="false" ht="15" hidden="false" customHeight="false" outlineLevel="0" collapsed="false">
      <c r="A75" s="0" t="str">
        <f aca="false">TEXT(B75,"mmm dd yyyy")</f>
        <v>Mar 11 2019</v>
      </c>
      <c r="B75" s="0" t="s">
        <v>8</v>
      </c>
      <c r="C75" s="0" t="s">
        <v>9</v>
      </c>
      <c r="D75" s="0" t="s">
        <v>10</v>
      </c>
      <c r="F75" s="0" t="s">
        <v>11</v>
      </c>
      <c r="K75" s="0" t="s">
        <v>12</v>
      </c>
      <c r="L75" s="0" t="n">
        <f aca="false">COUNTIF(D75:F123, "New York Knicks")</f>
        <v>3</v>
      </c>
      <c r="M75" s="0" t="s">
        <v>13</v>
      </c>
      <c r="O75" s="0" t="n">
        <f aca="false">COUNTIF(D75:F123, "Golden State Warriors")</f>
        <v>2</v>
      </c>
      <c r="P75" s="0" t="s">
        <v>14</v>
      </c>
    </row>
    <row r="76" customFormat="false" ht="15" hidden="false" customHeight="false" outlineLevel="0" collapsed="false">
      <c r="A76" s="0" t="str">
        <f aca="false">TEXT(B76,"mmm dd yyyy")</f>
        <v>Mar 11 2019</v>
      </c>
      <c r="B76" s="0" t="s">
        <v>8</v>
      </c>
      <c r="C76" s="0" t="s">
        <v>15</v>
      </c>
      <c r="D76" s="0" t="s">
        <v>16</v>
      </c>
      <c r="F76" s="0" t="s">
        <v>17</v>
      </c>
      <c r="K76" s="0" t="s">
        <v>12</v>
      </c>
      <c r="L76" s="0" t="n">
        <f aca="false">COUNTIF(D75:F123, "Brooklyn Nets")</f>
        <v>4</v>
      </c>
      <c r="M76" s="0" t="s">
        <v>18</v>
      </c>
      <c r="O76" s="0" t="n">
        <f aca="false">COUNTIF(D75:F123, "Denver Nuggets")</f>
        <v>3</v>
      </c>
      <c r="P76" s="0" t="s">
        <v>19</v>
      </c>
    </row>
    <row r="77" customFormat="false" ht="15" hidden="false" customHeight="false" outlineLevel="0" collapsed="false">
      <c r="A77" s="0" t="str">
        <f aca="false">TEXT(B77,"mmm dd yyyy")</f>
        <v>Mar 11 2019</v>
      </c>
      <c r="B77" s="0" t="s">
        <v>8</v>
      </c>
      <c r="C77" s="0" t="s">
        <v>20</v>
      </c>
      <c r="D77" s="0" t="s">
        <v>21</v>
      </c>
      <c r="F77" s="0" t="s">
        <v>22</v>
      </c>
      <c r="K77" s="0" t="s">
        <v>12</v>
      </c>
      <c r="L77" s="0" t="n">
        <f aca="false">COUNTIF(D75:F123, "Milwaukee Bucks")</f>
        <v>3</v>
      </c>
      <c r="M77" s="0" t="s">
        <v>23</v>
      </c>
      <c r="O77" s="0" t="n">
        <f aca="false">COUNTIF(D75:F123, "Oklahoma City Thunder")</f>
        <v>4</v>
      </c>
      <c r="P77" s="0" t="s">
        <v>24</v>
      </c>
    </row>
    <row r="78" customFormat="false" ht="15" hidden="false" customHeight="false" outlineLevel="0" collapsed="false">
      <c r="A78" s="0" t="str">
        <f aca="false">TEXT(B78,"mmm dd yyyy")</f>
        <v>Mar 11 2019</v>
      </c>
      <c r="B78" s="0" t="s">
        <v>8</v>
      </c>
      <c r="C78" s="0" t="s">
        <v>25</v>
      </c>
      <c r="D78" s="0" t="s">
        <v>26</v>
      </c>
      <c r="F78" s="0" t="s">
        <v>27</v>
      </c>
      <c r="K78" s="0" t="s">
        <v>12</v>
      </c>
      <c r="L78" s="0" t="n">
        <f aca="false">COUNTIF(D75:F123, "Toronto Raptors")</f>
        <v>3</v>
      </c>
      <c r="M78" s="0" t="s">
        <v>28</v>
      </c>
      <c r="O78" s="0" t="n">
        <f aca="false">COUNTIF(D75:F123, "Portland Trail Blazers")</f>
        <v>3</v>
      </c>
      <c r="P78" s="0" t="s">
        <v>29</v>
      </c>
    </row>
    <row r="79" customFormat="false" ht="15" hidden="false" customHeight="false" outlineLevel="0" collapsed="false">
      <c r="A79" s="0" t="str">
        <f aca="false">TEXT(B79,"mmm dd yyyy")</f>
        <v>Mar 11 2019</v>
      </c>
      <c r="B79" s="0" t="s">
        <v>8</v>
      </c>
      <c r="C79" s="0" t="s">
        <v>30</v>
      </c>
      <c r="D79" s="0" t="s">
        <v>31</v>
      </c>
      <c r="F79" s="0" t="s">
        <v>32</v>
      </c>
      <c r="K79" s="0" t="s">
        <v>12</v>
      </c>
      <c r="L79" s="0" t="n">
        <f aca="false">COUNTIF(D75:F123, "Indiana Pacers")</f>
        <v>3</v>
      </c>
      <c r="M79" s="0" t="s">
        <v>33</v>
      </c>
      <c r="O79" s="0" t="n">
        <f aca="false">COUNTIF(D75:F123, "Houston Rockets")</f>
        <v>4</v>
      </c>
      <c r="P79" s="0" t="s">
        <v>34</v>
      </c>
    </row>
    <row r="80" customFormat="false" ht="15" hidden="false" customHeight="false" outlineLevel="0" collapsed="false">
      <c r="A80" s="0" t="str">
        <f aca="false">TEXT(B80,"mmm dd yyyy")</f>
        <v>Mar 11 2019</v>
      </c>
      <c r="B80" s="0" t="s">
        <v>8</v>
      </c>
      <c r="C80" s="0" t="s">
        <v>15</v>
      </c>
      <c r="D80" s="0" t="s">
        <v>35</v>
      </c>
      <c r="F80" s="0" t="s">
        <v>36</v>
      </c>
      <c r="K80" s="0" t="s">
        <v>12</v>
      </c>
      <c r="L80" s="0" t="n">
        <f aca="false">COUNTIF(D75:F123, "Philadelphia 76ers")</f>
        <v>3</v>
      </c>
      <c r="M80" s="0" t="s">
        <v>37</v>
      </c>
      <c r="O80" s="0" t="n">
        <f aca="false">COUNTIF(D75:F123, "San Antonio Spurs")</f>
        <v>3</v>
      </c>
      <c r="P80" s="0" t="s">
        <v>38</v>
      </c>
    </row>
    <row r="81" customFormat="false" ht="15" hidden="false" customHeight="false" outlineLevel="0" collapsed="false">
      <c r="A81" s="0" t="str">
        <f aca="false">TEXT(B81,"mmm dd yyyy")</f>
        <v>Mar 12 2019</v>
      </c>
      <c r="B81" s="0" t="s">
        <v>39</v>
      </c>
      <c r="C81" s="0" t="s">
        <v>20</v>
      </c>
      <c r="D81" s="0" t="s">
        <v>40</v>
      </c>
      <c r="F81" s="0" t="s">
        <v>41</v>
      </c>
      <c r="K81" s="0" t="s">
        <v>12</v>
      </c>
      <c r="L81" s="0" t="n">
        <f aca="false">COUNTIF(D75:F123, "Boston Celtics")</f>
        <v>3</v>
      </c>
      <c r="M81" s="0" t="s">
        <v>42</v>
      </c>
      <c r="O81" s="0" t="n">
        <f aca="false">COUNTIF(D75:F123, "Utah Jazz")</f>
        <v>4</v>
      </c>
      <c r="P81" s="0" t="s">
        <v>43</v>
      </c>
    </row>
    <row r="82" customFormat="false" ht="15" hidden="false" customHeight="false" outlineLevel="0" collapsed="false">
      <c r="A82" s="0" t="str">
        <f aca="false">TEXT(B82,"mmm dd yyyy")</f>
        <v>Mar 12 2019</v>
      </c>
      <c r="B82" s="0" t="s">
        <v>39</v>
      </c>
      <c r="C82" s="0" t="s">
        <v>44</v>
      </c>
      <c r="D82" s="0" t="s">
        <v>45</v>
      </c>
      <c r="F82" s="0" t="s">
        <v>46</v>
      </c>
      <c r="K82" s="0" t="s">
        <v>12</v>
      </c>
      <c r="L82" s="0" t="n">
        <f aca="false">COUNTIF(D75:F123, "Miami Heat")</f>
        <v>3</v>
      </c>
      <c r="M82" s="0" t="s">
        <v>47</v>
      </c>
      <c r="O82" s="0" t="n">
        <f aca="false">COUNTIF(D75:F123, "Los Angeles Clippers")</f>
        <v>4</v>
      </c>
      <c r="P82" s="0" t="s">
        <v>48</v>
      </c>
    </row>
    <row r="83" customFormat="false" ht="15" hidden="false" customHeight="false" outlineLevel="0" collapsed="false">
      <c r="A83" s="0" t="str">
        <f aca="false">TEXT(B83,"mmm dd yyyy")</f>
        <v>Mar 12 2019</v>
      </c>
      <c r="B83" s="0" t="s">
        <v>39</v>
      </c>
      <c r="C83" s="0" t="s">
        <v>25</v>
      </c>
      <c r="D83" s="0" t="s">
        <v>49</v>
      </c>
      <c r="F83" s="0" t="s">
        <v>50</v>
      </c>
      <c r="K83" s="0" t="s">
        <v>12</v>
      </c>
      <c r="L83" s="0" t="n">
        <f aca="false">COUNTIF(D75:F123, "Charlotte Hornets")</f>
        <v>3</v>
      </c>
      <c r="M83" s="0" t="s">
        <v>51</v>
      </c>
      <c r="O83" s="0" t="n">
        <f aca="false">COUNTIF(D75:F123, "Los Angeles Lakers")</f>
        <v>4</v>
      </c>
      <c r="P83" s="0" t="s">
        <v>52</v>
      </c>
    </row>
    <row r="84" customFormat="false" ht="15" hidden="false" customHeight="false" outlineLevel="0" collapsed="false">
      <c r="A84" s="0" t="str">
        <f aca="false">TEXT(B84,"mmm dd yyyy")</f>
        <v>Mar 12 2019</v>
      </c>
      <c r="B84" s="0" t="s">
        <v>39</v>
      </c>
      <c r="C84" s="0" t="s">
        <v>15</v>
      </c>
      <c r="D84" s="0" t="s">
        <v>53</v>
      </c>
      <c r="F84" s="0" t="s">
        <v>54</v>
      </c>
      <c r="K84" s="0" t="s">
        <v>12</v>
      </c>
      <c r="L84" s="0" t="n">
        <f aca="false">COUNTIF(D75:F123, "Detroit Pistons")</f>
        <v>4</v>
      </c>
      <c r="M84" s="0" t="s">
        <v>55</v>
      </c>
      <c r="O84" s="0" t="n">
        <f aca="false">COUNTIF(D75:F123, "Sacramento Kings")</f>
        <v>4</v>
      </c>
      <c r="P84" s="0" t="s">
        <v>56</v>
      </c>
    </row>
    <row r="85" customFormat="false" ht="15" hidden="false" customHeight="false" outlineLevel="0" collapsed="false">
      <c r="A85" s="0" t="str">
        <f aca="false">TEXT(B85,"mmm dd yyyy")</f>
        <v>Mar 12 2019</v>
      </c>
      <c r="B85" s="0" t="s">
        <v>39</v>
      </c>
      <c r="C85" s="0" t="s">
        <v>25</v>
      </c>
      <c r="D85" s="0" t="s">
        <v>57</v>
      </c>
      <c r="F85" s="0" t="s">
        <v>27</v>
      </c>
      <c r="K85" s="0" t="s">
        <v>12</v>
      </c>
      <c r="L85" s="0" t="n">
        <f aca="false">COUNTIF(D75:F123, "Washington Wizards")</f>
        <v>4</v>
      </c>
      <c r="M85" s="0" t="s">
        <v>58</v>
      </c>
      <c r="O85" s="0" t="n">
        <f aca="false">COUNTIF(D75:F123, "Minnesota Timberwolves")</f>
        <v>3</v>
      </c>
      <c r="P85" s="0" t="s">
        <v>59</v>
      </c>
    </row>
    <row r="86" customFormat="false" ht="15" hidden="false" customHeight="false" outlineLevel="0" collapsed="false">
      <c r="A86" s="0" t="str">
        <f aca="false">TEXT(B86,"mmm dd yyyy")</f>
        <v>Mar 12 2019</v>
      </c>
      <c r="B86" s="0" t="s">
        <v>39</v>
      </c>
      <c r="C86" s="0" t="s">
        <v>20</v>
      </c>
      <c r="D86" s="0" t="s">
        <v>60</v>
      </c>
      <c r="F86" s="0" t="s">
        <v>61</v>
      </c>
      <c r="K86" s="0" t="s">
        <v>12</v>
      </c>
      <c r="L86" s="0" t="n">
        <f aca="false">COUNTIF(D75:F123, "Orlando Magic")</f>
        <v>3</v>
      </c>
      <c r="M86" s="0" t="s">
        <v>62</v>
      </c>
      <c r="O86" s="0" t="n">
        <f aca="false">COUNTIF(D75:F123, "Dallas Mavericks")</f>
        <v>3</v>
      </c>
      <c r="P86" s="0" t="s">
        <v>63</v>
      </c>
    </row>
    <row r="87" customFormat="false" ht="15" hidden="false" customHeight="false" outlineLevel="0" collapsed="false">
      <c r="A87" s="0" t="str">
        <f aca="false">TEXT(B87,"mmm dd yyyy")</f>
        <v>Mar 12 2019</v>
      </c>
      <c r="B87" s="0" t="s">
        <v>39</v>
      </c>
      <c r="C87" s="0" t="s">
        <v>15</v>
      </c>
      <c r="D87" s="0" t="s">
        <v>17</v>
      </c>
      <c r="F87" s="0" t="s">
        <v>64</v>
      </c>
      <c r="K87" s="0" t="s">
        <v>12</v>
      </c>
      <c r="L87" s="0" t="n">
        <f aca="false">COUNTIF(D75:F123, "Atlanta Hawks")</f>
        <v>3</v>
      </c>
      <c r="M87" s="0" t="s">
        <v>65</v>
      </c>
      <c r="O87" s="0" t="n">
        <f aca="false">COUNTIF(D75:F123, "New Orleans Pelicans")</f>
        <v>3</v>
      </c>
      <c r="P87" s="0" t="s">
        <v>66</v>
      </c>
    </row>
    <row r="88" customFormat="false" ht="15" hidden="false" customHeight="false" outlineLevel="0" collapsed="false">
      <c r="A88" s="0" t="str">
        <f aca="false">TEXT(B88,"mmm dd yyyy")</f>
        <v>Mar 13 2019</v>
      </c>
      <c r="B88" s="0" t="s">
        <v>67</v>
      </c>
      <c r="C88" s="0" t="s">
        <v>9</v>
      </c>
      <c r="D88" s="0" t="s">
        <v>68</v>
      </c>
      <c r="F88" s="0" t="s">
        <v>69</v>
      </c>
      <c r="K88" s="0" t="s">
        <v>12</v>
      </c>
      <c r="L88" s="0" t="n">
        <f aca="false">COUNTIF(D75:F123, "Chicago Bulls")</f>
        <v>3</v>
      </c>
      <c r="M88" s="0" t="s">
        <v>70</v>
      </c>
      <c r="O88" s="0" t="n">
        <f aca="false">COUNTIF(D75:F123, "Memphis Grizzlies")</f>
        <v>2</v>
      </c>
      <c r="P88" s="0" t="s">
        <v>71</v>
      </c>
    </row>
    <row r="89" customFormat="false" ht="15" hidden="false" customHeight="false" outlineLevel="0" collapsed="false">
      <c r="A89" s="0" t="str">
        <f aca="false">TEXT(B89,"mmm dd yyyy")</f>
        <v>Mar 13 2019</v>
      </c>
      <c r="B89" s="0" t="s">
        <v>67</v>
      </c>
      <c r="C89" s="0" t="s">
        <v>72</v>
      </c>
      <c r="D89" s="0" t="s">
        <v>73</v>
      </c>
      <c r="F89" s="0" t="s">
        <v>22</v>
      </c>
      <c r="K89" s="0" t="s">
        <v>12</v>
      </c>
      <c r="L89" s="0" t="n">
        <f aca="false">COUNTIF(D75:F123, "Cleveland Cavaliers")</f>
        <v>4</v>
      </c>
      <c r="M89" s="0" t="s">
        <v>74</v>
      </c>
      <c r="O89" s="0" t="n">
        <f aca="false">COUNTIF(D75:F123, "Phoenix Suns")</f>
        <v>3</v>
      </c>
      <c r="P89" s="0" t="s">
        <v>75</v>
      </c>
    </row>
    <row r="90" customFormat="false" ht="15" hidden="false" customHeight="false" outlineLevel="0" collapsed="false">
      <c r="A90" s="0" t="str">
        <f aca="false">TEXT(B90,"mmm dd yyyy")</f>
        <v>Mar 13 2019</v>
      </c>
      <c r="B90" s="0" t="s">
        <v>67</v>
      </c>
      <c r="C90" s="0" t="s">
        <v>15</v>
      </c>
      <c r="D90" s="0" t="s">
        <v>10</v>
      </c>
      <c r="F90" s="0" t="s">
        <v>76</v>
      </c>
      <c r="K90" s="0" t="s">
        <v>12</v>
      </c>
    </row>
    <row r="91" customFormat="false" ht="15" hidden="false" customHeight="false" outlineLevel="0" collapsed="false">
      <c r="A91" s="0" t="str">
        <f aca="false">TEXT(B91,"mmm dd yyyy")</f>
        <v>Mar 13 2019</v>
      </c>
      <c r="B91" s="0" t="s">
        <v>67</v>
      </c>
      <c r="C91" s="0" t="s">
        <v>20</v>
      </c>
      <c r="D91" s="0" t="s">
        <v>11</v>
      </c>
      <c r="F91" s="0" t="s">
        <v>31</v>
      </c>
      <c r="K91" s="0" t="s">
        <v>12</v>
      </c>
    </row>
    <row r="92" customFormat="false" ht="15" hidden="false" customHeight="false" outlineLevel="0" collapsed="false">
      <c r="A92" s="0" t="str">
        <f aca="false">TEXT(B92,"mmm dd yyyy")</f>
        <v>Mar 13 2019</v>
      </c>
      <c r="B92" s="0" t="s">
        <v>67</v>
      </c>
      <c r="C92" s="0" t="s">
        <v>77</v>
      </c>
      <c r="D92" s="0" t="s">
        <v>32</v>
      </c>
      <c r="F92" s="0" t="s">
        <v>78</v>
      </c>
      <c r="K92" s="0" t="s">
        <v>12</v>
      </c>
    </row>
    <row r="93" customFormat="false" ht="15" hidden="false" customHeight="false" outlineLevel="0" collapsed="false">
      <c r="A93" s="0" t="str">
        <f aca="false">TEXT(B93,"mmm dd yyyy")</f>
        <v>Mar 13 2019</v>
      </c>
      <c r="B93" s="0" t="s">
        <v>67</v>
      </c>
      <c r="C93" s="0" t="s">
        <v>15</v>
      </c>
      <c r="D93" s="0" t="s">
        <v>79</v>
      </c>
      <c r="F93" s="0" t="s">
        <v>36</v>
      </c>
      <c r="K93" s="0" t="s">
        <v>12</v>
      </c>
    </row>
    <row r="94" customFormat="false" ht="15" hidden="false" customHeight="false" outlineLevel="0" collapsed="false">
      <c r="A94" s="0" t="str">
        <f aca="false">TEXT(B94,"mmm dd yyyy")</f>
        <v>Mar 14 2019</v>
      </c>
      <c r="B94" s="0" t="s">
        <v>80</v>
      </c>
      <c r="C94" s="0" t="s">
        <v>9</v>
      </c>
      <c r="D94" s="0" t="s">
        <v>35</v>
      </c>
      <c r="F94" s="0" t="s">
        <v>26</v>
      </c>
      <c r="K94" s="0" t="s">
        <v>12</v>
      </c>
    </row>
    <row r="95" customFormat="false" ht="15" hidden="false" customHeight="false" outlineLevel="0" collapsed="false">
      <c r="A95" s="0" t="str">
        <f aca="false">TEXT(B95,"mmm dd yyyy")</f>
        <v>Mar 14 2019</v>
      </c>
      <c r="B95" s="0" t="s">
        <v>80</v>
      </c>
      <c r="C95" s="0" t="s">
        <v>25</v>
      </c>
      <c r="D95" s="0" t="s">
        <v>46</v>
      </c>
      <c r="F95" s="0" t="s">
        <v>50</v>
      </c>
      <c r="K95" s="0" t="s">
        <v>12</v>
      </c>
    </row>
    <row r="96" customFormat="false" ht="15" hidden="false" customHeight="false" outlineLevel="0" collapsed="false">
      <c r="A96" s="0" t="str">
        <f aca="false">TEXT(B96,"mmm dd yyyy")</f>
        <v>Mar 14 2019</v>
      </c>
      <c r="B96" s="0" t="s">
        <v>80</v>
      </c>
      <c r="C96" s="0" t="s">
        <v>15</v>
      </c>
      <c r="D96" s="0" t="s">
        <v>31</v>
      </c>
      <c r="F96" s="0" t="s">
        <v>54</v>
      </c>
      <c r="K96" s="0" t="s">
        <v>12</v>
      </c>
    </row>
    <row r="97" customFormat="false" ht="15" hidden="false" customHeight="false" outlineLevel="0" collapsed="false">
      <c r="A97" s="0" t="str">
        <f aca="false">TEXT(B97,"mmm dd yyyy")</f>
        <v>Mar 14 2019</v>
      </c>
      <c r="B97" s="0" t="s">
        <v>80</v>
      </c>
      <c r="C97" s="0" t="s">
        <v>15</v>
      </c>
      <c r="D97" s="0" t="s">
        <v>17</v>
      </c>
      <c r="F97" s="0" t="s">
        <v>79</v>
      </c>
      <c r="K97" s="0" t="s">
        <v>12</v>
      </c>
    </row>
    <row r="98" customFormat="false" ht="15" hidden="false" customHeight="false" outlineLevel="0" collapsed="false">
      <c r="A98" s="0" t="str">
        <f aca="false">TEXT(B98,"mmm dd yyyy")</f>
        <v>Mar 14 2019</v>
      </c>
      <c r="B98" s="0" t="s">
        <v>80</v>
      </c>
      <c r="C98" s="0" t="s">
        <v>20</v>
      </c>
      <c r="D98" s="0" t="s">
        <v>40</v>
      </c>
      <c r="F98" s="0" t="s">
        <v>16</v>
      </c>
      <c r="K98" s="0" t="s">
        <v>12</v>
      </c>
    </row>
    <row r="99" customFormat="false" ht="15" hidden="false" customHeight="false" outlineLevel="0" collapsed="false">
      <c r="A99" s="0" t="str">
        <f aca="false">TEXT(B99,"mmm dd yyyy")</f>
        <v>Mar 14 2019</v>
      </c>
      <c r="B99" s="0" t="s">
        <v>80</v>
      </c>
      <c r="C99" s="0" t="s">
        <v>30</v>
      </c>
      <c r="D99" s="0" t="s">
        <v>49</v>
      </c>
      <c r="F99" s="0" t="s">
        <v>32</v>
      </c>
      <c r="K99" s="0" t="s">
        <v>12</v>
      </c>
    </row>
    <row r="100" customFormat="false" ht="15" hidden="false" customHeight="false" outlineLevel="0" collapsed="false">
      <c r="A100" s="0" t="str">
        <f aca="false">TEXT(B100,"mmm dd yyyy")</f>
        <v>Mar 15 2019</v>
      </c>
      <c r="B100" s="0" t="s">
        <v>81</v>
      </c>
      <c r="C100" s="0" t="s">
        <v>15</v>
      </c>
      <c r="D100" s="0" t="s">
        <v>40</v>
      </c>
      <c r="F100" s="0" t="s">
        <v>10</v>
      </c>
      <c r="K100" s="0" t="s">
        <v>12</v>
      </c>
    </row>
    <row r="101" customFormat="false" ht="15" hidden="false" customHeight="false" outlineLevel="0" collapsed="false">
      <c r="A101" s="0" t="str">
        <f aca="false">TEXT(B101,"mmm dd yyyy")</f>
        <v>Mar 15 2019</v>
      </c>
      <c r="B101" s="0" t="s">
        <v>81</v>
      </c>
      <c r="C101" s="0" t="s">
        <v>20</v>
      </c>
      <c r="D101" s="0" t="s">
        <v>78</v>
      </c>
      <c r="F101" s="0" t="s">
        <v>22</v>
      </c>
      <c r="K101" s="0" t="s">
        <v>12</v>
      </c>
    </row>
    <row r="102" customFormat="false" ht="15" hidden="false" customHeight="false" outlineLevel="0" collapsed="false">
      <c r="A102" s="0" t="str">
        <f aca="false">TEXT(B102,"mmm dd yyyy")</f>
        <v>Mar 15 2019</v>
      </c>
      <c r="B102" s="0" t="s">
        <v>81</v>
      </c>
      <c r="C102" s="0" t="s">
        <v>25</v>
      </c>
      <c r="D102" s="0" t="s">
        <v>41</v>
      </c>
      <c r="F102" s="0" t="s">
        <v>27</v>
      </c>
      <c r="K102" s="0" t="s">
        <v>12</v>
      </c>
    </row>
    <row r="103" customFormat="false" ht="15" hidden="false" customHeight="false" outlineLevel="0" collapsed="false">
      <c r="A103" s="0" t="str">
        <f aca="false">TEXT(B103,"mmm dd yyyy")</f>
        <v>Mar 15 2019</v>
      </c>
      <c r="B103" s="0" t="s">
        <v>81</v>
      </c>
      <c r="C103" s="0" t="s">
        <v>20</v>
      </c>
      <c r="D103" s="0" t="s">
        <v>60</v>
      </c>
      <c r="F103" s="0" t="s">
        <v>76</v>
      </c>
      <c r="K103" s="0" t="s">
        <v>12</v>
      </c>
    </row>
    <row r="104" customFormat="false" ht="15" hidden="false" customHeight="false" outlineLevel="0" collapsed="false">
      <c r="A104" s="0" t="str">
        <f aca="false">TEXT(B104,"mmm dd yyyy")</f>
        <v>Mar 15 2019</v>
      </c>
      <c r="B104" s="0" t="s">
        <v>81</v>
      </c>
      <c r="C104" s="0" t="s">
        <v>20</v>
      </c>
      <c r="D104" s="0" t="s">
        <v>57</v>
      </c>
      <c r="F104" s="0" t="s">
        <v>61</v>
      </c>
      <c r="K104" s="0" t="s">
        <v>12</v>
      </c>
    </row>
    <row r="105" customFormat="false" ht="15" hidden="false" customHeight="false" outlineLevel="0" collapsed="false">
      <c r="A105" s="0" t="str">
        <f aca="false">TEXT(B105,"mmm dd yyyy")</f>
        <v>Mar 15 2019</v>
      </c>
      <c r="B105" s="0" t="s">
        <v>81</v>
      </c>
      <c r="C105" s="0" t="s">
        <v>15</v>
      </c>
      <c r="D105" s="0" t="s">
        <v>35</v>
      </c>
      <c r="F105" s="0" t="s">
        <v>64</v>
      </c>
      <c r="K105" s="0" t="s">
        <v>12</v>
      </c>
    </row>
    <row r="106" customFormat="false" ht="15" hidden="false" customHeight="false" outlineLevel="0" collapsed="false">
      <c r="A106" s="0" t="str">
        <f aca="false">TEXT(B106,"mmm dd yyyy")</f>
        <v>Mar 15 2019</v>
      </c>
      <c r="B106" s="0" t="s">
        <v>81</v>
      </c>
      <c r="C106" s="0" t="s">
        <v>44</v>
      </c>
      <c r="D106" s="0" t="s">
        <v>53</v>
      </c>
      <c r="F106" s="0" t="s">
        <v>45</v>
      </c>
      <c r="K106" s="0" t="s">
        <v>12</v>
      </c>
    </row>
    <row r="107" customFormat="false" ht="15" hidden="false" customHeight="false" outlineLevel="0" collapsed="false">
      <c r="A107" s="0" t="str">
        <f aca="false">TEXT(B107,"mmm dd yyyy")</f>
        <v>Mar 15 2019</v>
      </c>
      <c r="B107" s="0" t="s">
        <v>81</v>
      </c>
      <c r="C107" s="0" t="s">
        <v>15</v>
      </c>
      <c r="D107" s="0" t="s">
        <v>21</v>
      </c>
      <c r="F107" s="0" t="s">
        <v>36</v>
      </c>
      <c r="K107" s="0" t="s">
        <v>12</v>
      </c>
    </row>
    <row r="108" customFormat="false" ht="15" hidden="false" customHeight="false" outlineLevel="0" collapsed="false">
      <c r="A108" s="0" t="str">
        <f aca="false">TEXT(B108,"mmm dd yyyy")</f>
        <v>Mar 16 2019</v>
      </c>
      <c r="B108" s="0" t="s">
        <v>82</v>
      </c>
      <c r="C108" s="0" t="s">
        <v>83</v>
      </c>
      <c r="D108" s="0" t="s">
        <v>69</v>
      </c>
      <c r="F108" s="0" t="s">
        <v>26</v>
      </c>
      <c r="K108" s="0" t="s">
        <v>12</v>
      </c>
    </row>
    <row r="109" customFormat="false" ht="15" hidden="false" customHeight="false" outlineLevel="0" collapsed="false">
      <c r="A109" s="0" t="str">
        <f aca="false">TEXT(B109,"mmm dd yyyy")</f>
        <v>Mar 16 2019</v>
      </c>
      <c r="B109" s="0" t="s">
        <v>82</v>
      </c>
      <c r="C109" s="0" t="s">
        <v>44</v>
      </c>
      <c r="D109" s="0" t="s">
        <v>17</v>
      </c>
      <c r="F109" s="0" t="s">
        <v>46</v>
      </c>
      <c r="K109" s="0" t="s">
        <v>12</v>
      </c>
    </row>
    <row r="110" customFormat="false" ht="15" hidden="false" customHeight="false" outlineLevel="0" collapsed="false">
      <c r="A110" s="0" t="str">
        <f aca="false">TEXT(B110,"mmm dd yyyy")</f>
        <v>Mar 16 2019</v>
      </c>
      <c r="B110" s="0" t="s">
        <v>82</v>
      </c>
      <c r="C110" s="0" t="s">
        <v>30</v>
      </c>
      <c r="D110" s="0" t="s">
        <v>54</v>
      </c>
      <c r="F110" s="0" t="s">
        <v>50</v>
      </c>
      <c r="K110" s="0" t="s">
        <v>12</v>
      </c>
    </row>
    <row r="111" customFormat="false" ht="15" hidden="false" customHeight="false" outlineLevel="0" collapsed="false">
      <c r="A111" s="0" t="str">
        <f aca="false">TEXT(B111,"mmm dd yyyy")</f>
        <v>Mar 16 2019</v>
      </c>
      <c r="B111" s="0" t="s">
        <v>82</v>
      </c>
      <c r="C111" s="0" t="s">
        <v>15</v>
      </c>
      <c r="D111" s="0" t="s">
        <v>78</v>
      </c>
      <c r="F111" s="0" t="s">
        <v>61</v>
      </c>
      <c r="K111" s="0" t="s">
        <v>12</v>
      </c>
    </row>
    <row r="112" customFormat="false" ht="15" hidden="false" customHeight="false" outlineLevel="0" collapsed="false">
      <c r="A112" s="0" t="str">
        <f aca="false">TEXT(B112,"mmm dd yyyy")</f>
        <v>Mar 16 2019</v>
      </c>
      <c r="B112" s="0" t="s">
        <v>82</v>
      </c>
      <c r="C112" s="0" t="s">
        <v>44</v>
      </c>
      <c r="D112" s="0" t="s">
        <v>73</v>
      </c>
      <c r="F112" s="0" t="s">
        <v>31</v>
      </c>
      <c r="K112" s="0" t="s">
        <v>12</v>
      </c>
    </row>
    <row r="113" customFormat="false" ht="15" hidden="false" customHeight="false" outlineLevel="0" collapsed="false">
      <c r="A113" s="0" t="str">
        <f aca="false">TEXT(B113,"mmm dd yyyy")</f>
        <v>Mar 16 2019</v>
      </c>
      <c r="B113" s="0" t="s">
        <v>82</v>
      </c>
      <c r="C113" s="0" t="s">
        <v>44</v>
      </c>
      <c r="D113" s="0" t="s">
        <v>57</v>
      </c>
      <c r="F113" s="0" t="s">
        <v>45</v>
      </c>
      <c r="K113" s="0" t="s">
        <v>12</v>
      </c>
    </row>
    <row r="114" customFormat="false" ht="15" hidden="false" customHeight="false" outlineLevel="0" collapsed="false">
      <c r="A114" s="0" t="str">
        <f aca="false">TEXT(B114,"mmm dd yyyy")</f>
        <v>Mar 16 2019</v>
      </c>
      <c r="B114" s="0" t="s">
        <v>82</v>
      </c>
      <c r="C114" s="0" t="s">
        <v>30</v>
      </c>
      <c r="D114" s="0" t="s">
        <v>11</v>
      </c>
      <c r="F114" s="0" t="s">
        <v>32</v>
      </c>
      <c r="K114" s="0" t="s">
        <v>12</v>
      </c>
    </row>
    <row r="115" customFormat="false" ht="15" hidden="false" customHeight="false" outlineLevel="0" collapsed="false">
      <c r="A115" s="0" t="str">
        <f aca="false">TEXT(B115,"mmm dd yyyy")</f>
        <v>Mar 16 2019</v>
      </c>
      <c r="B115" s="0" t="s">
        <v>82</v>
      </c>
      <c r="C115" s="0" t="s">
        <v>15</v>
      </c>
      <c r="D115" s="0" t="s">
        <v>68</v>
      </c>
      <c r="F115" s="0" t="s">
        <v>36</v>
      </c>
      <c r="K115" s="0" t="s">
        <v>12</v>
      </c>
    </row>
    <row r="116" customFormat="false" ht="15" hidden="false" customHeight="false" outlineLevel="0" collapsed="false">
      <c r="A116" s="0" t="str">
        <f aca="false">TEXT(B116,"mmm dd yyyy")</f>
        <v>Mar 17 2019</v>
      </c>
      <c r="B116" s="0" t="s">
        <v>84</v>
      </c>
      <c r="C116" s="0" t="s">
        <v>85</v>
      </c>
      <c r="D116" s="0" t="s">
        <v>16</v>
      </c>
      <c r="F116" s="0" t="s">
        <v>10</v>
      </c>
      <c r="K116" s="0" t="s">
        <v>12</v>
      </c>
    </row>
    <row r="117" customFormat="false" ht="15" hidden="false" customHeight="false" outlineLevel="0" collapsed="false">
      <c r="A117" s="0" t="str">
        <f aca="false">TEXT(B117,"mmm dd yyyy")</f>
        <v>Mar 17 2019</v>
      </c>
      <c r="B117" s="0" t="s">
        <v>84</v>
      </c>
      <c r="C117" s="0" t="s">
        <v>30</v>
      </c>
      <c r="D117" s="0" t="s">
        <v>49</v>
      </c>
      <c r="F117" s="0" t="s">
        <v>22</v>
      </c>
      <c r="K117" s="0" t="s">
        <v>12</v>
      </c>
    </row>
    <row r="118" customFormat="false" ht="15" hidden="false" customHeight="false" outlineLevel="0" collapsed="false">
      <c r="A118" s="0" t="str">
        <f aca="false">TEXT(B118,"mmm dd yyyy")</f>
        <v>Mar 17 2019</v>
      </c>
      <c r="B118" s="0" t="s">
        <v>84</v>
      </c>
      <c r="C118" s="0" t="s">
        <v>30</v>
      </c>
      <c r="D118" s="0" t="s">
        <v>11</v>
      </c>
      <c r="F118" s="0" t="s">
        <v>27</v>
      </c>
      <c r="K118" s="0" t="s">
        <v>12</v>
      </c>
    </row>
    <row r="119" customFormat="false" ht="15" hidden="false" customHeight="false" outlineLevel="0" collapsed="false">
      <c r="A119" s="0" t="str">
        <f aca="false">TEXT(B119,"mmm dd yyyy")</f>
        <v>Mar 17 2019</v>
      </c>
      <c r="B119" s="0" t="s">
        <v>84</v>
      </c>
      <c r="C119" s="0" t="s">
        <v>86</v>
      </c>
      <c r="D119" s="0" t="s">
        <v>21</v>
      </c>
      <c r="F119" s="0" t="s">
        <v>76</v>
      </c>
      <c r="K119" s="0" t="s">
        <v>12</v>
      </c>
    </row>
    <row r="120" customFormat="false" ht="15" hidden="false" customHeight="false" outlineLevel="0" collapsed="false">
      <c r="A120" s="0" t="str">
        <f aca="false">TEXT(B120,"mmm dd yyyy")</f>
        <v>Mar 17 2019</v>
      </c>
      <c r="B120" s="0" t="s">
        <v>84</v>
      </c>
      <c r="C120" s="0" t="s">
        <v>87</v>
      </c>
      <c r="D120" s="0" t="s">
        <v>64</v>
      </c>
      <c r="F120" s="0" t="s">
        <v>60</v>
      </c>
      <c r="K120" s="0" t="s">
        <v>12</v>
      </c>
    </row>
    <row r="121" customFormat="false" ht="15" hidden="false" customHeight="false" outlineLevel="0" collapsed="false">
      <c r="A121" s="0" t="str">
        <f aca="false">TEXT(B121,"mmm dd yyyy")</f>
        <v>Mar 17 2019</v>
      </c>
      <c r="B121" s="0" t="s">
        <v>84</v>
      </c>
      <c r="C121" s="0" t="s">
        <v>88</v>
      </c>
      <c r="D121" s="0" t="s">
        <v>40</v>
      </c>
      <c r="F121" s="0" t="s">
        <v>53</v>
      </c>
      <c r="K121" s="0" t="s">
        <v>12</v>
      </c>
    </row>
    <row r="122" customFormat="false" ht="15" hidden="false" customHeight="false" outlineLevel="0" collapsed="false">
      <c r="A122" s="0" t="str">
        <f aca="false">TEXT(B122,"mmm dd yyyy")</f>
        <v>Mar 17 2019</v>
      </c>
      <c r="B122" s="0" t="s">
        <v>84</v>
      </c>
      <c r="C122" s="0" t="s">
        <v>89</v>
      </c>
      <c r="D122" s="0" t="s">
        <v>69</v>
      </c>
      <c r="F122" s="0" t="s">
        <v>79</v>
      </c>
      <c r="K122" s="0" t="s">
        <v>12</v>
      </c>
    </row>
    <row r="123" customFormat="false" ht="15" hidden="false" customHeight="false" outlineLevel="0" collapsed="false">
      <c r="A123" s="0" t="str">
        <f aca="false">TEXT(B123,"mmm dd yyyy")</f>
        <v>Mar 17 2019</v>
      </c>
      <c r="B123" s="0" t="s">
        <v>84</v>
      </c>
      <c r="C123" s="0" t="s">
        <v>89</v>
      </c>
      <c r="D123" s="0" t="s">
        <v>41</v>
      </c>
      <c r="F123" s="0" t="s">
        <v>35</v>
      </c>
      <c r="K123" s="0" t="s">
        <v>12</v>
      </c>
    </row>
    <row r="125" customFormat="false" ht="15" hidden="false" customHeight="false" outlineLevel="0" collapsed="false">
      <c r="A125" s="0" t="s">
        <v>90</v>
      </c>
    </row>
    <row r="126" customFormat="false" ht="15" hidden="false" customHeight="false" outlineLevel="0" collapsed="false">
      <c r="A126" s="0" t="str">
        <f aca="false">TEXT(B126,"mmm dd yyyy")</f>
        <v>Mar 18 2019</v>
      </c>
      <c r="B126" s="0" t="s">
        <v>91</v>
      </c>
      <c r="C126" s="0" t="s">
        <v>9</v>
      </c>
      <c r="D126" s="0" t="s">
        <v>50</v>
      </c>
      <c r="F126" s="0" t="s">
        <v>26</v>
      </c>
      <c r="K126" s="0" t="s">
        <v>12</v>
      </c>
      <c r="L126" s="0" t="n">
        <f aca="false">COUNTIF(D126:F178, "New York Knicks")</f>
        <v>4</v>
      </c>
      <c r="M126" s="0" t="s">
        <v>13</v>
      </c>
      <c r="O126" s="0" t="n">
        <f aca="false">COUNTIF(D126:F178, "Golden State Warriors")</f>
        <v>5</v>
      </c>
      <c r="P126" s="0" t="s">
        <v>14</v>
      </c>
    </row>
    <row r="127" customFormat="false" ht="15" hidden="false" customHeight="false" outlineLevel="0" collapsed="false">
      <c r="A127" s="0" t="str">
        <f aca="false">TEXT(B127,"mmm dd yyyy")</f>
        <v>Mar 18 2019</v>
      </c>
      <c r="B127" s="0" t="s">
        <v>91</v>
      </c>
      <c r="C127" s="0" t="s">
        <v>15</v>
      </c>
      <c r="D127" s="0" t="s">
        <v>10</v>
      </c>
      <c r="F127" s="0" t="s">
        <v>17</v>
      </c>
      <c r="K127" s="0" t="s">
        <v>12</v>
      </c>
      <c r="L127" s="0" t="n">
        <f aca="false">COUNTIF(D126:F178, "Brooklyn Nets")</f>
        <v>2</v>
      </c>
      <c r="M127" s="0" t="s">
        <v>18</v>
      </c>
      <c r="O127" s="0" t="n">
        <f aca="false">COUNTIF(D126:F178, "Denver Nuggets")</f>
        <v>4</v>
      </c>
      <c r="P127" s="0" t="s">
        <v>19</v>
      </c>
    </row>
    <row r="128" customFormat="false" ht="15" hidden="false" customHeight="false" outlineLevel="0" collapsed="false">
      <c r="A128" s="0" t="str">
        <f aca="false">TEXT(B128,"mmm dd yyyy")</f>
        <v>Mar 18 2019</v>
      </c>
      <c r="B128" s="0" t="s">
        <v>91</v>
      </c>
      <c r="C128" s="0" t="s">
        <v>44</v>
      </c>
      <c r="D128" s="0" t="s">
        <v>61</v>
      </c>
      <c r="F128" s="0" t="s">
        <v>46</v>
      </c>
      <c r="K128" s="0" t="s">
        <v>12</v>
      </c>
      <c r="L128" s="0" t="n">
        <f aca="false">COUNTIF(D126:F178, "Milwaukee Bucks")</f>
        <v>4</v>
      </c>
      <c r="M128" s="0" t="s">
        <v>23</v>
      </c>
      <c r="O128" s="0" t="n">
        <f aca="false">COUNTIF(D126:F178, "Oklahoma City Thunder")</f>
        <v>3</v>
      </c>
      <c r="P128" s="0" t="s">
        <v>24</v>
      </c>
    </row>
    <row r="129" customFormat="false" ht="15" hidden="false" customHeight="false" outlineLevel="0" collapsed="false">
      <c r="A129" s="0" t="str">
        <f aca="false">TEXT(B129,"mmm dd yyyy")</f>
        <v>Mar 18 2019</v>
      </c>
      <c r="B129" s="0" t="s">
        <v>91</v>
      </c>
      <c r="C129" s="0" t="s">
        <v>20</v>
      </c>
      <c r="D129" s="0" t="s">
        <v>76</v>
      </c>
      <c r="F129" s="0" t="s">
        <v>31</v>
      </c>
      <c r="K129" s="0" t="s">
        <v>12</v>
      </c>
      <c r="L129" s="0" t="n">
        <f aca="false">COUNTIF(D126:F178, "Toronto Raptors")</f>
        <v>4</v>
      </c>
      <c r="M129" s="0" t="s">
        <v>28</v>
      </c>
      <c r="O129" s="0" t="n">
        <f aca="false">COUNTIF(D126:F178, "Portland Trail Blazers")</f>
        <v>3</v>
      </c>
      <c r="P129" s="0" t="s">
        <v>29</v>
      </c>
    </row>
    <row r="130" customFormat="false" ht="15" hidden="false" customHeight="false" outlineLevel="0" collapsed="false">
      <c r="A130" s="0" t="str">
        <f aca="false">TEXT(B130,"mmm dd yyyy")</f>
        <v>Mar 18 2019</v>
      </c>
      <c r="B130" s="0" t="s">
        <v>91</v>
      </c>
      <c r="C130" s="0" t="s">
        <v>77</v>
      </c>
      <c r="D130" s="0" t="s">
        <v>41</v>
      </c>
      <c r="F130" s="0" t="s">
        <v>78</v>
      </c>
      <c r="K130" s="0" t="s">
        <v>12</v>
      </c>
      <c r="L130" s="0" t="n">
        <f aca="false">COUNTIF(D126:F178, "Indiana Pacers")</f>
        <v>4</v>
      </c>
      <c r="M130" s="0" t="s">
        <v>33</v>
      </c>
      <c r="O130" s="0" t="n">
        <f aca="false">COUNTIF(D126:F178, "Houston Rockets")</f>
        <v>4</v>
      </c>
      <c r="P130" s="0" t="s">
        <v>34</v>
      </c>
    </row>
    <row r="131" customFormat="false" ht="15" hidden="false" customHeight="false" outlineLevel="0" collapsed="false">
      <c r="A131" s="0" t="str">
        <f aca="false">TEXT(B131,"mmm dd yyyy")</f>
        <v>Mar 18 2019</v>
      </c>
      <c r="B131" s="0" t="s">
        <v>91</v>
      </c>
      <c r="C131" s="0" t="s">
        <v>25</v>
      </c>
      <c r="D131" s="0" t="s">
        <v>54</v>
      </c>
      <c r="F131" s="0" t="s">
        <v>57</v>
      </c>
      <c r="K131" s="0" t="s">
        <v>12</v>
      </c>
      <c r="L131" s="0" t="n">
        <f aca="false">COUNTIF(D126:F178, "Philadelphia 76ers")</f>
        <v>3</v>
      </c>
      <c r="M131" s="0" t="s">
        <v>37</v>
      </c>
      <c r="O131" s="0" t="n">
        <f aca="false">COUNTIF(D126:F178, "San Antonio Spurs")</f>
        <v>4</v>
      </c>
      <c r="P131" s="0" t="s">
        <v>38</v>
      </c>
    </row>
    <row r="132" customFormat="false" ht="15" hidden="false" customHeight="false" outlineLevel="0" collapsed="false">
      <c r="A132" s="0" t="str">
        <f aca="false">TEXT(B132,"mmm dd yyyy")</f>
        <v>Mar 18 2019</v>
      </c>
      <c r="B132" s="0" t="s">
        <v>91</v>
      </c>
      <c r="C132" s="0" t="s">
        <v>20</v>
      </c>
      <c r="D132" s="0" t="s">
        <v>73</v>
      </c>
      <c r="F132" s="0" t="s">
        <v>45</v>
      </c>
      <c r="K132" s="0" t="s">
        <v>12</v>
      </c>
      <c r="L132" s="0" t="n">
        <f aca="false">COUNTIF(D126:F178, "Boston Celtics")</f>
        <v>4</v>
      </c>
      <c r="M132" s="0" t="s">
        <v>42</v>
      </c>
      <c r="O132" s="0" t="n">
        <f aca="false">COUNTIF(D126:F178, "Utah Jazz")</f>
        <v>4</v>
      </c>
      <c r="P132" s="0" t="s">
        <v>43</v>
      </c>
    </row>
    <row r="133" customFormat="false" ht="15" hidden="false" customHeight="false" outlineLevel="0" collapsed="false">
      <c r="A133" s="0" t="str">
        <f aca="false">TEXT(B133,"mmm dd yyyy")</f>
        <v>Mar 18 2019</v>
      </c>
      <c r="B133" s="0" t="s">
        <v>91</v>
      </c>
      <c r="C133" s="0" t="s">
        <v>9</v>
      </c>
      <c r="D133" s="0" t="s">
        <v>53</v>
      </c>
      <c r="F133" s="0" t="s">
        <v>16</v>
      </c>
      <c r="K133" s="0" t="s">
        <v>12</v>
      </c>
      <c r="L133" s="0" t="n">
        <f aca="false">COUNTIF(D126:F178, "Miami Heat")</f>
        <v>4</v>
      </c>
      <c r="M133" s="0" t="s">
        <v>47</v>
      </c>
      <c r="O133" s="0" t="n">
        <f aca="false">COUNTIF(D126:F178, "Los Angeles Clippers")</f>
        <v>3</v>
      </c>
      <c r="P133" s="0" t="s">
        <v>48</v>
      </c>
    </row>
    <row r="134" customFormat="false" ht="15" hidden="false" customHeight="false" outlineLevel="0" collapsed="false">
      <c r="A134" s="0" t="str">
        <f aca="false">TEXT(B134,"mmm dd yyyy")</f>
        <v>Mar 18 2019</v>
      </c>
      <c r="B134" s="0" t="s">
        <v>91</v>
      </c>
      <c r="C134" s="0" t="s">
        <v>15</v>
      </c>
      <c r="D134" s="0" t="s">
        <v>32</v>
      </c>
      <c r="F134" s="0" t="s">
        <v>36</v>
      </c>
      <c r="K134" s="0" t="s">
        <v>12</v>
      </c>
      <c r="L134" s="0" t="n">
        <f aca="false">COUNTIF(D126:F178, "Charlotte Hornets")</f>
        <v>4</v>
      </c>
      <c r="M134" s="0" t="s">
        <v>51</v>
      </c>
      <c r="O134" s="0" t="n">
        <f aca="false">COUNTIF(D126:F178, "Los Angeles Lakers")</f>
        <v>3</v>
      </c>
      <c r="P134" s="0" t="s">
        <v>52</v>
      </c>
    </row>
    <row r="135" customFormat="false" ht="15" hidden="false" customHeight="false" outlineLevel="0" collapsed="false">
      <c r="A135" s="0" t="str">
        <f aca="false">TEXT(B135,"mmm dd yyyy")</f>
        <v>Mar 19 2019</v>
      </c>
      <c r="B135" s="0" t="s">
        <v>92</v>
      </c>
      <c r="C135" s="0" t="s">
        <v>9</v>
      </c>
      <c r="D135" s="0" t="s">
        <v>22</v>
      </c>
      <c r="F135" s="0" t="s">
        <v>69</v>
      </c>
      <c r="K135" s="0" t="s">
        <v>12</v>
      </c>
      <c r="L135" s="0" t="n">
        <f aca="false">COUNTIF(D126:F178, "Detroit Pistons")</f>
        <v>4</v>
      </c>
      <c r="M135" s="0" t="s">
        <v>55</v>
      </c>
      <c r="O135" s="0" t="n">
        <f aca="false">COUNTIF(D126:F178, "Sacramento Kings")</f>
        <v>4</v>
      </c>
      <c r="P135" s="0" t="s">
        <v>56</v>
      </c>
    </row>
    <row r="136" customFormat="false" ht="15" hidden="false" customHeight="false" outlineLevel="0" collapsed="false">
      <c r="A136" s="0" t="str">
        <f aca="false">TEXT(B136,"mmm dd yyyy")</f>
        <v>Mar 19 2019</v>
      </c>
      <c r="B136" s="0" t="s">
        <v>92</v>
      </c>
      <c r="C136" s="0" t="s">
        <v>15</v>
      </c>
      <c r="D136" s="0" t="s">
        <v>64</v>
      </c>
      <c r="F136" s="0" t="s">
        <v>21</v>
      </c>
      <c r="K136" s="0" t="s">
        <v>12</v>
      </c>
      <c r="L136" s="0" t="n">
        <f aca="false">COUNTIF(D126:F178, "Washington Wizards")</f>
        <v>4</v>
      </c>
      <c r="M136" s="0" t="s">
        <v>58</v>
      </c>
      <c r="O136" s="0" t="n">
        <f aca="false">COUNTIF(D126:F178, "Minnesota Timberwolves")</f>
        <v>3</v>
      </c>
      <c r="P136" s="0" t="s">
        <v>59</v>
      </c>
    </row>
    <row r="137" customFormat="false" ht="15" hidden="false" customHeight="false" outlineLevel="0" collapsed="false">
      <c r="A137" s="0" t="str">
        <f aca="false">TEXT(B137,"mmm dd yyyy")</f>
        <v>Mar 19 2019</v>
      </c>
      <c r="B137" s="0" t="s">
        <v>92</v>
      </c>
      <c r="C137" s="0" t="s">
        <v>25</v>
      </c>
      <c r="D137" s="0" t="s">
        <v>54</v>
      </c>
      <c r="F137" s="0" t="s">
        <v>27</v>
      </c>
      <c r="K137" s="0" t="s">
        <v>12</v>
      </c>
      <c r="L137" s="0" t="n">
        <f aca="false">COUNTIF(D126:F178, "Orlando Magic")</f>
        <v>2</v>
      </c>
      <c r="M137" s="0" t="s">
        <v>62</v>
      </c>
      <c r="O137" s="0" t="n">
        <f aca="false">COUNTIF(D126:F178, "Dallas Mavericks")</f>
        <v>4</v>
      </c>
      <c r="P137" s="0" t="s">
        <v>63</v>
      </c>
    </row>
    <row r="138" customFormat="false" ht="15" hidden="false" customHeight="false" outlineLevel="0" collapsed="false">
      <c r="A138" s="0" t="str">
        <f aca="false">TEXT(B138,"mmm dd yyyy")</f>
        <v>Mar 19 2019</v>
      </c>
      <c r="B138" s="0" t="s">
        <v>92</v>
      </c>
      <c r="C138" s="0" t="s">
        <v>20</v>
      </c>
      <c r="D138" s="0" t="s">
        <v>40</v>
      </c>
      <c r="F138" s="0" t="s">
        <v>60</v>
      </c>
      <c r="K138" s="0" t="s">
        <v>12</v>
      </c>
      <c r="L138" s="0" t="n">
        <f aca="false">COUNTIF(D126:F178, "Atlanta Hawks")</f>
        <v>3</v>
      </c>
      <c r="M138" s="0" t="s">
        <v>65</v>
      </c>
      <c r="O138" s="0" t="n">
        <f aca="false">COUNTIF(D126:F178, "New Orleans Pelicans")</f>
        <v>3</v>
      </c>
      <c r="P138" s="0" t="s">
        <v>66</v>
      </c>
    </row>
    <row r="139" customFormat="false" ht="15" hidden="false" customHeight="false" outlineLevel="0" collapsed="false">
      <c r="A139" s="0" t="str">
        <f aca="false">TEXT(B139,"mmm dd yyyy")</f>
        <v>Mar 19 2019</v>
      </c>
      <c r="B139" s="0" t="s">
        <v>92</v>
      </c>
      <c r="C139" s="0" t="s">
        <v>20</v>
      </c>
      <c r="D139" s="0" t="s">
        <v>73</v>
      </c>
      <c r="F139" s="0" t="s">
        <v>49</v>
      </c>
      <c r="K139" s="0" t="s">
        <v>12</v>
      </c>
      <c r="L139" s="0" t="n">
        <f aca="false">COUNTIF(D126:F178, "Chicago Bulls")</f>
        <v>3</v>
      </c>
      <c r="M139" s="0" t="s">
        <v>70</v>
      </c>
      <c r="O139" s="0" t="n">
        <f aca="false">COUNTIF(D126:F178, "Memphis Grizzlies")</f>
        <v>3</v>
      </c>
      <c r="P139" s="0" t="s">
        <v>71</v>
      </c>
    </row>
    <row r="140" customFormat="false" ht="15" hidden="false" customHeight="false" outlineLevel="0" collapsed="false">
      <c r="A140" s="0" t="str">
        <f aca="false">TEXT(B140,"mmm dd yyyy")</f>
        <v>Mar 19 2019</v>
      </c>
      <c r="B140" s="0" t="s">
        <v>92</v>
      </c>
      <c r="C140" s="0" t="s">
        <v>77</v>
      </c>
      <c r="D140" s="0" t="s">
        <v>11</v>
      </c>
      <c r="F140" s="0" t="s">
        <v>35</v>
      </c>
      <c r="K140" s="0" t="s">
        <v>12</v>
      </c>
      <c r="L140" s="0" t="n">
        <f aca="false">COUNTIF(D126:F178, "Cleveland Cavaliers")</f>
        <v>4</v>
      </c>
      <c r="M140" s="0" t="s">
        <v>74</v>
      </c>
      <c r="O140" s="0" t="n">
        <f aca="false">COUNTIF(D126:F178, "Phoenix Suns")</f>
        <v>3</v>
      </c>
      <c r="P140" s="0" t="s">
        <v>75</v>
      </c>
    </row>
    <row r="141" customFormat="false" ht="15" hidden="false" customHeight="false" outlineLevel="0" collapsed="false">
      <c r="A141" s="0" t="str">
        <f aca="false">TEXT(B141,"mmm dd yyyy")</f>
        <v>Mar 20 2019</v>
      </c>
      <c r="B141" s="0" t="s">
        <v>93</v>
      </c>
      <c r="C141" s="0" t="s">
        <v>20</v>
      </c>
      <c r="D141" s="0" t="s">
        <v>36</v>
      </c>
      <c r="F141" s="0" t="s">
        <v>41</v>
      </c>
      <c r="K141" s="0" t="s">
        <v>12</v>
      </c>
    </row>
    <row r="142" customFormat="false" ht="15" hidden="false" customHeight="false" outlineLevel="0" collapsed="false">
      <c r="A142" s="0" t="str">
        <f aca="false">TEXT(B142,"mmm dd yyyy")</f>
        <v>Mar 20 2019</v>
      </c>
      <c r="B142" s="0" t="s">
        <v>93</v>
      </c>
      <c r="C142" s="0" t="s">
        <v>15</v>
      </c>
      <c r="D142" s="0" t="s">
        <v>60</v>
      </c>
      <c r="F142" s="0" t="s">
        <v>17</v>
      </c>
      <c r="K142" s="0" t="s">
        <v>12</v>
      </c>
      <c r="L142" s="0" t="s">
        <v>94</v>
      </c>
    </row>
    <row r="143" customFormat="false" ht="15" hidden="false" customHeight="false" outlineLevel="0" collapsed="false">
      <c r="A143" s="0" t="str">
        <f aca="false">TEXT(B143,"mmm dd yyyy")</f>
        <v>Mar 20 2019</v>
      </c>
      <c r="B143" s="0" t="s">
        <v>93</v>
      </c>
      <c r="C143" s="0" t="s">
        <v>20</v>
      </c>
      <c r="D143" s="0" t="s">
        <v>22</v>
      </c>
      <c r="F143" s="0" t="s">
        <v>68</v>
      </c>
      <c r="K143" s="0" t="s">
        <v>12</v>
      </c>
    </row>
    <row r="144" customFormat="false" ht="15" hidden="false" customHeight="false" outlineLevel="0" collapsed="false">
      <c r="A144" s="0" t="str">
        <f aca="false">TEXT(B144,"mmm dd yyyy")</f>
        <v>Mar 20 2019</v>
      </c>
      <c r="B144" s="0" t="s">
        <v>93</v>
      </c>
      <c r="C144" s="0" t="s">
        <v>9</v>
      </c>
      <c r="D144" s="0" t="s">
        <v>32</v>
      </c>
      <c r="F144" s="0" t="s">
        <v>53</v>
      </c>
      <c r="K144" s="0" t="s">
        <v>12</v>
      </c>
    </row>
    <row r="145" customFormat="false" ht="15" hidden="false" customHeight="false" outlineLevel="0" collapsed="false">
      <c r="A145" s="0" t="str">
        <f aca="false">TEXT(B145,"mmm dd yyyy")</f>
        <v>Mar 20 2019</v>
      </c>
      <c r="B145" s="0" t="s">
        <v>93</v>
      </c>
      <c r="C145" s="0" t="s">
        <v>72</v>
      </c>
      <c r="D145" s="0" t="s">
        <v>16</v>
      </c>
      <c r="F145" s="0" t="s">
        <v>31</v>
      </c>
      <c r="K145" s="0" t="s">
        <v>12</v>
      </c>
    </row>
    <row r="146" customFormat="false" ht="15" hidden="false" customHeight="false" outlineLevel="0" collapsed="false">
      <c r="A146" s="0" t="str">
        <f aca="false">TEXT(B146,"mmm dd yyyy")</f>
        <v>Mar 20 2019</v>
      </c>
      <c r="B146" s="0" t="s">
        <v>93</v>
      </c>
      <c r="C146" s="0" t="s">
        <v>15</v>
      </c>
      <c r="D146" s="0" t="s">
        <v>61</v>
      </c>
      <c r="F146" s="0" t="s">
        <v>79</v>
      </c>
      <c r="K146" s="0" t="s">
        <v>12</v>
      </c>
    </row>
    <row r="147" customFormat="false" ht="15" hidden="false" customHeight="false" outlineLevel="0" collapsed="false">
      <c r="A147" s="0" t="str">
        <f aca="false">TEXT(B147,"mmm dd yyyy")</f>
        <v>Mar 20 2019</v>
      </c>
      <c r="B147" s="0" t="s">
        <v>93</v>
      </c>
      <c r="C147" s="0" t="s">
        <v>15</v>
      </c>
      <c r="D147" s="0" t="s">
        <v>26</v>
      </c>
      <c r="F147" s="0" t="s">
        <v>64</v>
      </c>
      <c r="K147" s="0" t="s">
        <v>12</v>
      </c>
    </row>
    <row r="148" customFormat="false" ht="15" hidden="false" customHeight="false" outlineLevel="0" collapsed="false">
      <c r="A148" s="0" t="str">
        <f aca="false">TEXT(B148,"mmm dd yyyy")</f>
        <v>Mar 20 2019</v>
      </c>
      <c r="B148" s="0" t="s">
        <v>93</v>
      </c>
      <c r="C148" s="0" t="s">
        <v>77</v>
      </c>
      <c r="D148" s="0" t="s">
        <v>46</v>
      </c>
      <c r="F148" s="0" t="s">
        <v>57</v>
      </c>
      <c r="K148" s="0" t="s">
        <v>12</v>
      </c>
    </row>
    <row r="149" customFormat="false" ht="15" hidden="false" customHeight="false" outlineLevel="0" collapsed="false">
      <c r="A149" s="0" t="str">
        <f aca="false">TEXT(B149,"mmm dd yyyy")</f>
        <v>Mar 20 2019</v>
      </c>
      <c r="B149" s="0" t="s">
        <v>93</v>
      </c>
      <c r="C149" s="0" t="s">
        <v>44</v>
      </c>
      <c r="D149" s="0" t="s">
        <v>76</v>
      </c>
      <c r="F149" s="0" t="s">
        <v>45</v>
      </c>
      <c r="K149" s="0" t="s">
        <v>12</v>
      </c>
    </row>
    <row r="150" customFormat="false" ht="15" hidden="false" customHeight="false" outlineLevel="0" collapsed="false">
      <c r="A150" s="0" t="str">
        <f aca="false">TEXT(B150,"mmm dd yyyy")</f>
        <v>Mar 21 2019</v>
      </c>
      <c r="B150" s="0" t="s">
        <v>95</v>
      </c>
      <c r="C150" s="0" t="s">
        <v>9</v>
      </c>
      <c r="D150" s="0" t="s">
        <v>32</v>
      </c>
      <c r="F150" s="0" t="s">
        <v>69</v>
      </c>
      <c r="K150" s="0" t="s">
        <v>12</v>
      </c>
    </row>
    <row r="151" customFormat="false" ht="15" hidden="false" customHeight="false" outlineLevel="0" collapsed="false">
      <c r="A151" s="0" t="str">
        <f aca="false">TEXT(B151,"mmm dd yyyy")</f>
        <v>Mar 21 2019</v>
      </c>
      <c r="B151" s="0" t="s">
        <v>95</v>
      </c>
      <c r="C151" s="0" t="s">
        <v>15</v>
      </c>
      <c r="D151" s="0" t="s">
        <v>49</v>
      </c>
      <c r="F151" s="0" t="s">
        <v>21</v>
      </c>
      <c r="K151" s="0" t="s">
        <v>12</v>
      </c>
    </row>
    <row r="152" customFormat="false" ht="15" hidden="false" customHeight="false" outlineLevel="0" collapsed="false">
      <c r="A152" s="0" t="str">
        <f aca="false">TEXT(B152,"mmm dd yyyy")</f>
        <v>Mar 21 2019</v>
      </c>
      <c r="B152" s="0" t="s">
        <v>95</v>
      </c>
      <c r="C152" s="0" t="s">
        <v>25</v>
      </c>
      <c r="D152" s="0" t="s">
        <v>54</v>
      </c>
      <c r="F152" s="0" t="s">
        <v>73</v>
      </c>
      <c r="K152" s="0" t="s">
        <v>12</v>
      </c>
    </row>
    <row r="153" customFormat="false" ht="15" hidden="false" customHeight="false" outlineLevel="0" collapsed="false">
      <c r="A153" s="0" t="str">
        <f aca="false">TEXT(B153,"mmm dd yyyy")</f>
        <v>Mar 21 2019</v>
      </c>
      <c r="B153" s="0" t="s">
        <v>95</v>
      </c>
      <c r="C153" s="0" t="s">
        <v>77</v>
      </c>
      <c r="D153" s="0" t="s">
        <v>10</v>
      </c>
      <c r="F153" s="0" t="s">
        <v>78</v>
      </c>
      <c r="K153" s="0" t="s">
        <v>12</v>
      </c>
    </row>
    <row r="154" customFormat="false" ht="15" hidden="false" customHeight="false" outlineLevel="0" collapsed="false">
      <c r="A154" s="0" t="str">
        <f aca="false">TEXT(B154,"mmm dd yyyy")</f>
        <v>Mar 21 2019</v>
      </c>
      <c r="B154" s="0" t="s">
        <v>95</v>
      </c>
      <c r="C154" s="0" t="s">
        <v>77</v>
      </c>
      <c r="D154" s="0" t="s">
        <v>46</v>
      </c>
      <c r="F154" s="0" t="s">
        <v>35</v>
      </c>
      <c r="K154" s="0" t="s">
        <v>12</v>
      </c>
    </row>
    <row r="155" customFormat="false" ht="15" hidden="false" customHeight="false" outlineLevel="0" collapsed="false">
      <c r="A155" s="0" t="str">
        <f aca="false">TEXT(B155,"mmm dd yyyy")</f>
        <v>Mar 21 2019</v>
      </c>
      <c r="B155" s="0" t="s">
        <v>95</v>
      </c>
      <c r="C155" s="0" t="s">
        <v>15</v>
      </c>
      <c r="D155" s="0" t="s">
        <v>50</v>
      </c>
      <c r="F155" s="0" t="s">
        <v>36</v>
      </c>
      <c r="K155" s="0" t="s">
        <v>12</v>
      </c>
    </row>
    <row r="156" customFormat="false" ht="15" hidden="false" customHeight="false" outlineLevel="0" collapsed="false">
      <c r="A156" s="0" t="str">
        <f aca="false">TEXT(B156,"mmm dd yyyy")</f>
        <v>Mar 22 2019</v>
      </c>
      <c r="B156" s="0" t="s">
        <v>96</v>
      </c>
      <c r="C156" s="0" t="s">
        <v>9</v>
      </c>
      <c r="D156" s="0" t="s">
        <v>27</v>
      </c>
      <c r="F156" s="0" t="s">
        <v>17</v>
      </c>
      <c r="K156" s="0" t="s">
        <v>12</v>
      </c>
    </row>
    <row r="157" customFormat="false" ht="15" hidden="false" customHeight="false" outlineLevel="0" collapsed="false">
      <c r="A157" s="0" t="str">
        <f aca="false">TEXT(B157,"mmm dd yyyy")</f>
        <v>Mar 22 2019</v>
      </c>
      <c r="B157" s="0" t="s">
        <v>96</v>
      </c>
      <c r="C157" s="0" t="s">
        <v>20</v>
      </c>
      <c r="D157" s="0" t="s">
        <v>45</v>
      </c>
      <c r="F157" s="0" t="s">
        <v>22</v>
      </c>
      <c r="K157" s="0" t="s">
        <v>12</v>
      </c>
    </row>
    <row r="158" customFormat="false" ht="15" hidden="false" customHeight="false" outlineLevel="0" collapsed="false">
      <c r="A158" s="0" t="str">
        <f aca="false">TEXT(B158,"mmm dd yyyy")</f>
        <v>Mar 22 2019</v>
      </c>
      <c r="B158" s="0" t="s">
        <v>96</v>
      </c>
      <c r="C158" s="0" t="s">
        <v>25</v>
      </c>
      <c r="D158" s="0" t="s">
        <v>11</v>
      </c>
      <c r="F158" s="0" t="s">
        <v>40</v>
      </c>
      <c r="K158" s="0" t="s">
        <v>12</v>
      </c>
    </row>
    <row r="159" customFormat="false" ht="15" hidden="false" customHeight="false" outlineLevel="0" collapsed="false">
      <c r="A159" s="0" t="str">
        <f aca="false">TEXT(B159,"mmm dd yyyy")</f>
        <v>Mar 22 2019</v>
      </c>
      <c r="B159" s="0" t="s">
        <v>96</v>
      </c>
      <c r="C159" s="0" t="s">
        <v>44</v>
      </c>
      <c r="D159" s="0" t="s">
        <v>76</v>
      </c>
      <c r="F159" s="0" t="s">
        <v>60</v>
      </c>
      <c r="K159" s="0" t="s">
        <v>12</v>
      </c>
    </row>
    <row r="160" customFormat="false" ht="15" hidden="false" customHeight="false" outlineLevel="0" collapsed="false">
      <c r="A160" s="0" t="str">
        <f aca="false">TEXT(B160,"mmm dd yyyy")</f>
        <v>Mar 22 2019</v>
      </c>
      <c r="B160" s="0" t="s">
        <v>96</v>
      </c>
      <c r="C160" s="0" t="s">
        <v>9</v>
      </c>
      <c r="D160" s="0" t="s">
        <v>50</v>
      </c>
      <c r="F160" s="0" t="s">
        <v>53</v>
      </c>
      <c r="K160" s="0" t="s">
        <v>12</v>
      </c>
    </row>
    <row r="161" customFormat="false" ht="15" hidden="false" customHeight="false" outlineLevel="0" collapsed="false">
      <c r="A161" s="0" t="str">
        <f aca="false">TEXT(B161,"mmm dd yyyy")</f>
        <v>Mar 22 2019</v>
      </c>
      <c r="B161" s="0" t="s">
        <v>96</v>
      </c>
      <c r="C161" s="0" t="s">
        <v>15</v>
      </c>
      <c r="D161" s="0" t="s">
        <v>68</v>
      </c>
      <c r="F161" s="0" t="s">
        <v>79</v>
      </c>
      <c r="K161" s="0" t="s">
        <v>12</v>
      </c>
    </row>
    <row r="162" customFormat="false" ht="15" hidden="false" customHeight="false" outlineLevel="0" collapsed="false">
      <c r="A162" s="0" t="str">
        <f aca="false">TEXT(B162,"mmm dd yyyy")</f>
        <v>Mar 22 2019</v>
      </c>
      <c r="B162" s="0" t="s">
        <v>96</v>
      </c>
      <c r="C162" s="0" t="s">
        <v>9</v>
      </c>
      <c r="D162" s="0" t="s">
        <v>31</v>
      </c>
      <c r="F162" s="0" t="s">
        <v>16</v>
      </c>
      <c r="K162" s="0" t="s">
        <v>12</v>
      </c>
    </row>
    <row r="163" customFormat="false" ht="15" hidden="false" customHeight="false" outlineLevel="0" collapsed="false">
      <c r="A163" s="0" t="str">
        <f aca="false">TEXT(B163,"mmm dd yyyy")</f>
        <v>Mar 23 2019</v>
      </c>
      <c r="B163" s="0" t="s">
        <v>97</v>
      </c>
      <c r="C163" s="0" t="s">
        <v>9</v>
      </c>
      <c r="D163" s="0" t="s">
        <v>64</v>
      </c>
      <c r="F163" s="0" t="s">
        <v>69</v>
      </c>
      <c r="K163" s="0" t="s">
        <v>12</v>
      </c>
    </row>
    <row r="164" customFormat="false" ht="15" hidden="false" customHeight="false" outlineLevel="0" collapsed="false">
      <c r="A164" s="0" t="str">
        <f aca="false">TEXT(B164,"mmm dd yyyy")</f>
        <v>Mar 23 2019</v>
      </c>
      <c r="B164" s="0" t="s">
        <v>97</v>
      </c>
      <c r="C164" s="0" t="s">
        <v>20</v>
      </c>
      <c r="D164" s="0" t="s">
        <v>32</v>
      </c>
      <c r="F164" s="0" t="s">
        <v>41</v>
      </c>
      <c r="K164" s="0" t="s">
        <v>12</v>
      </c>
    </row>
    <row r="165" customFormat="false" ht="15" hidden="false" customHeight="false" outlineLevel="0" collapsed="false">
      <c r="A165" s="0" t="str">
        <f aca="false">TEXT(B165,"mmm dd yyyy")</f>
        <v>Mar 23 2019</v>
      </c>
      <c r="B165" s="0" t="s">
        <v>97</v>
      </c>
      <c r="C165" s="0" t="s">
        <v>89</v>
      </c>
      <c r="D165" s="0" t="s">
        <v>26</v>
      </c>
      <c r="F165" s="0" t="s">
        <v>21</v>
      </c>
      <c r="K165" s="0" t="s">
        <v>12</v>
      </c>
    </row>
    <row r="166" customFormat="false" ht="15" hidden="false" customHeight="false" outlineLevel="0" collapsed="false">
      <c r="A166" s="0" t="str">
        <f aca="false">TEXT(B166,"mmm dd yyyy")</f>
        <v>Mar 23 2019</v>
      </c>
      <c r="B166" s="0" t="s">
        <v>97</v>
      </c>
      <c r="C166" s="0" t="s">
        <v>44</v>
      </c>
      <c r="D166" s="0" t="s">
        <v>46</v>
      </c>
      <c r="F166" s="0" t="s">
        <v>73</v>
      </c>
      <c r="K166" s="0" t="s">
        <v>12</v>
      </c>
    </row>
    <row r="167" customFormat="false" ht="15" hidden="false" customHeight="false" outlineLevel="0" collapsed="false">
      <c r="A167" s="0" t="str">
        <f aca="false">TEXT(B167,"mmm dd yyyy")</f>
        <v>Mar 23 2019</v>
      </c>
      <c r="B167" s="0" t="s">
        <v>97</v>
      </c>
      <c r="C167" s="0" t="s">
        <v>20</v>
      </c>
      <c r="D167" s="0" t="s">
        <v>49</v>
      </c>
      <c r="F167" s="0" t="s">
        <v>68</v>
      </c>
      <c r="K167" s="0" t="s">
        <v>12</v>
      </c>
    </row>
    <row r="168" customFormat="false" ht="15" hidden="false" customHeight="false" outlineLevel="0" collapsed="false">
      <c r="A168" s="0" t="str">
        <f aca="false">TEXT(B168,"mmm dd yyyy")</f>
        <v>Mar 23 2019</v>
      </c>
      <c r="B168" s="0" t="s">
        <v>97</v>
      </c>
      <c r="C168" s="0" t="s">
        <v>77</v>
      </c>
      <c r="D168" s="0" t="s">
        <v>10</v>
      </c>
      <c r="F168" s="0" t="s">
        <v>57</v>
      </c>
      <c r="K168" s="0" t="s">
        <v>12</v>
      </c>
    </row>
    <row r="169" customFormat="false" ht="15" hidden="false" customHeight="false" outlineLevel="0" collapsed="false">
      <c r="A169" s="0" t="str">
        <f aca="false">TEXT(B169,"mmm dd yyyy")</f>
        <v>Mar 23 2019</v>
      </c>
      <c r="B169" s="0" t="s">
        <v>97</v>
      </c>
      <c r="C169" s="0" t="s">
        <v>77</v>
      </c>
      <c r="D169" s="0" t="s">
        <v>78</v>
      </c>
      <c r="F169" s="0" t="s">
        <v>35</v>
      </c>
      <c r="K169" s="0" t="s">
        <v>12</v>
      </c>
    </row>
    <row r="170" customFormat="false" ht="15" hidden="false" customHeight="false" outlineLevel="0" collapsed="false">
      <c r="A170" s="0" t="str">
        <f aca="false">TEXT(B170,"mmm dd yyyy")</f>
        <v>Mar 23 2019</v>
      </c>
      <c r="B170" s="0" t="s">
        <v>97</v>
      </c>
      <c r="C170" s="0" t="s">
        <v>15</v>
      </c>
      <c r="D170" s="0" t="s">
        <v>76</v>
      </c>
      <c r="F170" s="0" t="s">
        <v>36</v>
      </c>
      <c r="K170" s="0" t="s">
        <v>12</v>
      </c>
    </row>
    <row r="171" customFormat="false" ht="15" hidden="false" customHeight="false" outlineLevel="0" collapsed="false">
      <c r="A171" s="0" t="str">
        <f aca="false">TEXT(B171,"mmm dd yyyy")</f>
        <v>Mar 24 2019</v>
      </c>
      <c r="B171" s="0" t="s">
        <v>98</v>
      </c>
      <c r="C171" s="0" t="s">
        <v>9</v>
      </c>
      <c r="D171" s="0" t="s">
        <v>45</v>
      </c>
      <c r="F171" s="0" t="s">
        <v>26</v>
      </c>
      <c r="K171" s="0" t="s">
        <v>12</v>
      </c>
    </row>
    <row r="172" customFormat="false" ht="15" hidden="false" customHeight="false" outlineLevel="0" collapsed="false">
      <c r="A172" s="0" t="str">
        <f aca="false">TEXT(B172,"mmm dd yyyy")</f>
        <v>Mar 24 2019</v>
      </c>
      <c r="B172" s="0" t="s">
        <v>98</v>
      </c>
      <c r="C172" s="0" t="s">
        <v>44</v>
      </c>
      <c r="D172" s="0" t="s">
        <v>10</v>
      </c>
      <c r="F172" s="0" t="s">
        <v>73</v>
      </c>
      <c r="K172" s="0" t="s">
        <v>12</v>
      </c>
    </row>
    <row r="173" customFormat="false" ht="15" hidden="false" customHeight="false" outlineLevel="0" collapsed="false">
      <c r="A173" s="0" t="str">
        <f aca="false">TEXT(B173,"mmm dd yyyy")</f>
        <v>Mar 24 2019</v>
      </c>
      <c r="B173" s="0" t="s">
        <v>98</v>
      </c>
      <c r="C173" s="0" t="s">
        <v>99</v>
      </c>
      <c r="D173" s="0" t="s">
        <v>50</v>
      </c>
      <c r="F173" s="0" t="s">
        <v>54</v>
      </c>
      <c r="K173" s="0" t="s">
        <v>12</v>
      </c>
    </row>
    <row r="174" customFormat="false" ht="15" hidden="false" customHeight="false" outlineLevel="0" collapsed="false">
      <c r="A174" s="0" t="str">
        <f aca="false">TEXT(B174,"mmm dd yyyy")</f>
        <v>Mar 24 2019</v>
      </c>
      <c r="B174" s="0" t="s">
        <v>98</v>
      </c>
      <c r="C174" s="0" t="s">
        <v>72</v>
      </c>
      <c r="D174" s="0" t="s">
        <v>35</v>
      </c>
      <c r="F174" s="0" t="s">
        <v>40</v>
      </c>
      <c r="K174" s="0" t="s">
        <v>12</v>
      </c>
    </row>
    <row r="175" customFormat="false" ht="15" hidden="false" customHeight="false" outlineLevel="0" collapsed="false">
      <c r="A175" s="0" t="str">
        <f aca="false">TEXT(B175,"mmm dd yyyy")</f>
        <v>Mar 24 2019</v>
      </c>
      <c r="B175" s="0" t="s">
        <v>98</v>
      </c>
      <c r="C175" s="0" t="s">
        <v>100</v>
      </c>
      <c r="D175" s="0" t="s">
        <v>17</v>
      </c>
      <c r="F175" s="0" t="s">
        <v>60</v>
      </c>
      <c r="K175" s="0" t="s">
        <v>12</v>
      </c>
    </row>
    <row r="176" customFormat="false" ht="15" hidden="false" customHeight="false" outlineLevel="0" collapsed="false">
      <c r="A176" s="0" t="str">
        <f aca="false">TEXT(B176,"mmm dd yyyy")</f>
        <v>Mar 24 2019</v>
      </c>
      <c r="B176" s="0" t="s">
        <v>98</v>
      </c>
      <c r="C176" s="0" t="s">
        <v>15</v>
      </c>
      <c r="D176" s="0" t="s">
        <v>22</v>
      </c>
      <c r="F176" s="0" t="s">
        <v>61</v>
      </c>
      <c r="K176" s="0" t="s">
        <v>12</v>
      </c>
    </row>
    <row r="177" customFormat="false" ht="15" hidden="false" customHeight="false" outlineLevel="0" collapsed="false">
      <c r="A177" s="0" t="str">
        <f aca="false">TEXT(B177,"mmm dd yyyy")</f>
        <v>Mar 24 2019</v>
      </c>
      <c r="B177" s="0" t="s">
        <v>98</v>
      </c>
      <c r="C177" s="0" t="s">
        <v>88</v>
      </c>
      <c r="D177" s="0" t="s">
        <v>27</v>
      </c>
      <c r="F177" s="0" t="s">
        <v>53</v>
      </c>
      <c r="K177" s="0" t="s">
        <v>12</v>
      </c>
    </row>
    <row r="178" customFormat="false" ht="15" hidden="false" customHeight="false" outlineLevel="0" collapsed="false">
      <c r="A178" s="0" t="str">
        <f aca="false">TEXT(B178,"mmm dd yyyy")</f>
        <v>Mar 24 2019</v>
      </c>
      <c r="B178" s="0" t="s">
        <v>98</v>
      </c>
      <c r="C178" s="0" t="s">
        <v>89</v>
      </c>
      <c r="D178" s="0" t="s">
        <v>21</v>
      </c>
      <c r="F178" s="0" t="s">
        <v>16</v>
      </c>
      <c r="K178" s="0" t="s">
        <v>12</v>
      </c>
    </row>
    <row r="180" customFormat="false" ht="15" hidden="false" customHeight="false" outlineLevel="0" collapsed="false">
      <c r="A180" s="0" t="s">
        <v>101</v>
      </c>
    </row>
    <row r="181" customFormat="false" ht="15" hidden="false" customHeight="false" outlineLevel="0" collapsed="false">
      <c r="A181" s="0" t="str">
        <f aca="false">TEXT(B181,"mmm dd yyyy")</f>
        <v>Mar 25 2019</v>
      </c>
      <c r="B181" s="0" t="s">
        <v>102</v>
      </c>
      <c r="C181" s="0" t="s">
        <v>20</v>
      </c>
      <c r="D181" s="0" t="s">
        <v>31</v>
      </c>
      <c r="F181" s="0" t="s">
        <v>68</v>
      </c>
      <c r="K181" s="0" t="s">
        <v>12</v>
      </c>
      <c r="L181" s="0" t="n">
        <f aca="false">COUNTIF(D181:F229, "New York Knicks")</f>
        <v>2</v>
      </c>
      <c r="M181" s="0" t="s">
        <v>13</v>
      </c>
      <c r="O181" s="0" t="n">
        <f aca="false">COUNTIF(D181:F229, "Golden State Warriors")</f>
        <v>3</v>
      </c>
      <c r="P181" s="0" t="s">
        <v>14</v>
      </c>
    </row>
    <row r="182" customFormat="false" ht="15" hidden="false" customHeight="false" outlineLevel="0" collapsed="false">
      <c r="A182" s="0" t="str">
        <f aca="false">TEXT(B182,"mmm dd yyyy")</f>
        <v>Mar 25 2019</v>
      </c>
      <c r="B182" s="0" t="s">
        <v>102</v>
      </c>
      <c r="C182" s="0" t="s">
        <v>15</v>
      </c>
      <c r="D182" s="0" t="s">
        <v>64</v>
      </c>
      <c r="F182" s="0" t="s">
        <v>79</v>
      </c>
      <c r="K182" s="0" t="s">
        <v>12</v>
      </c>
      <c r="L182" s="0" t="n">
        <f aca="false">COUNTIF(D181:F229, "Brooklyn Nets")</f>
        <v>3</v>
      </c>
      <c r="M182" s="0" t="s">
        <v>18</v>
      </c>
      <c r="O182" s="0" t="n">
        <f aca="false">COUNTIF(D181:F229, "Denver Nuggets")</f>
        <v>4</v>
      </c>
      <c r="P182" s="0" t="s">
        <v>19</v>
      </c>
    </row>
    <row r="183" customFormat="false" ht="15" hidden="false" customHeight="false" outlineLevel="0" collapsed="false">
      <c r="A183" s="0" t="str">
        <f aca="false">TEXT(B183,"mmm dd yyyy")</f>
        <v>Mar 25 2019</v>
      </c>
      <c r="B183" s="0" t="s">
        <v>102</v>
      </c>
      <c r="C183" s="0" t="s">
        <v>77</v>
      </c>
      <c r="D183" s="0" t="s">
        <v>11</v>
      </c>
      <c r="F183" s="0" t="s">
        <v>57</v>
      </c>
      <c r="K183" s="0" t="s">
        <v>12</v>
      </c>
      <c r="L183" s="0" t="n">
        <f aca="false">COUNTIF(D181:F229, "Milwaukee Bucks")</f>
        <v>3</v>
      </c>
      <c r="M183" s="0" t="s">
        <v>23</v>
      </c>
      <c r="O183" s="0" t="n">
        <f aca="false">COUNTIF(D181:F229, "Oklahoma City Thunder")</f>
        <v>4</v>
      </c>
      <c r="P183" s="0" t="s">
        <v>24</v>
      </c>
    </row>
    <row r="184" customFormat="false" ht="15" hidden="false" customHeight="false" outlineLevel="0" collapsed="false">
      <c r="A184" s="0" t="str">
        <f aca="false">TEXT(B184,"mmm dd yyyy")</f>
        <v>Mar 25 2019</v>
      </c>
      <c r="B184" s="0" t="s">
        <v>102</v>
      </c>
      <c r="C184" s="0" t="s">
        <v>30</v>
      </c>
      <c r="D184" s="0" t="s">
        <v>78</v>
      </c>
      <c r="F184" s="0" t="s">
        <v>32</v>
      </c>
      <c r="K184" s="0" t="s">
        <v>12</v>
      </c>
      <c r="L184" s="0" t="n">
        <f aca="false">COUNTIF(D181:F229, "Toronto Raptors")</f>
        <v>3</v>
      </c>
      <c r="M184" s="0" t="s">
        <v>28</v>
      </c>
      <c r="O184" s="0" t="n">
        <f aca="false">COUNTIF(D181:F229, "Portland Trail Blazers")</f>
        <v>4</v>
      </c>
      <c r="P184" s="0" t="s">
        <v>29</v>
      </c>
    </row>
    <row r="185" customFormat="false" ht="15" hidden="false" customHeight="false" outlineLevel="0" collapsed="false">
      <c r="A185" s="0" t="str">
        <f aca="false">TEXT(B185,"mmm dd yyyy")</f>
        <v>Mar 26 2019</v>
      </c>
      <c r="B185" s="0" t="s">
        <v>103</v>
      </c>
      <c r="C185" s="0" t="s">
        <v>15</v>
      </c>
      <c r="D185" s="0" t="s">
        <v>45</v>
      </c>
      <c r="F185" s="0" t="s">
        <v>21</v>
      </c>
      <c r="K185" s="0" t="s">
        <v>12</v>
      </c>
      <c r="L185" s="0" t="n">
        <f aca="false">COUNTIF(D181:F229, "Indiana Pacers")</f>
        <v>3</v>
      </c>
      <c r="M185" s="0" t="s">
        <v>33</v>
      </c>
      <c r="O185" s="0" t="n">
        <f aca="false">COUNTIF(D181:F229, "Houston Rockets")</f>
        <v>3</v>
      </c>
      <c r="P185" s="0" t="s">
        <v>34</v>
      </c>
    </row>
    <row r="186" customFormat="false" ht="15" hidden="false" customHeight="false" outlineLevel="0" collapsed="false">
      <c r="A186" s="0" t="str">
        <f aca="false">TEXT(B186,"mmm dd yyyy")</f>
        <v>Mar 26 2019</v>
      </c>
      <c r="B186" s="0" t="s">
        <v>103</v>
      </c>
      <c r="C186" s="0" t="s">
        <v>15</v>
      </c>
      <c r="D186" s="0" t="s">
        <v>26</v>
      </c>
      <c r="F186" s="0" t="s">
        <v>17</v>
      </c>
      <c r="K186" s="0" t="s">
        <v>12</v>
      </c>
      <c r="L186" s="0" t="n">
        <f aca="false">COUNTIF(D181:F229, "Philadelphia 76ers")</f>
        <v>3</v>
      </c>
      <c r="M186" s="0" t="s">
        <v>37</v>
      </c>
      <c r="O186" s="0" t="n">
        <f aca="false">COUNTIF(D181:F229, "San Antonio Spurs")</f>
        <v>3</v>
      </c>
      <c r="P186" s="0" t="s">
        <v>38</v>
      </c>
    </row>
    <row r="187" customFormat="false" ht="15" hidden="false" customHeight="false" outlineLevel="0" collapsed="false">
      <c r="A187" s="0" t="str">
        <f aca="false">TEXT(B187,"mmm dd yyyy")</f>
        <v>Mar 26 2019</v>
      </c>
      <c r="B187" s="0" t="s">
        <v>103</v>
      </c>
      <c r="C187" s="0" t="s">
        <v>44</v>
      </c>
      <c r="D187" s="0" t="s">
        <v>35</v>
      </c>
      <c r="F187" s="0" t="s">
        <v>46</v>
      </c>
      <c r="K187" s="0" t="s">
        <v>12</v>
      </c>
      <c r="L187" s="0" t="n">
        <f aca="false">COUNTIF(D181:F229, "Boston Celtics")</f>
        <v>3</v>
      </c>
      <c r="M187" s="0" t="s">
        <v>42</v>
      </c>
      <c r="O187" s="0" t="n">
        <f aca="false">COUNTIF(D181:F229, "Utah Jazz")</f>
        <v>3</v>
      </c>
      <c r="P187" s="0" t="s">
        <v>43</v>
      </c>
    </row>
    <row r="188" customFormat="false" ht="15" hidden="false" customHeight="false" outlineLevel="0" collapsed="false">
      <c r="A188" s="0" t="str">
        <f aca="false">TEXT(B188,"mmm dd yyyy")</f>
        <v>Mar 26 2019</v>
      </c>
      <c r="B188" s="0" t="s">
        <v>103</v>
      </c>
      <c r="C188" s="0" t="s">
        <v>30</v>
      </c>
      <c r="D188" s="0" t="s">
        <v>10</v>
      </c>
      <c r="F188" s="0" t="s">
        <v>50</v>
      </c>
      <c r="K188" s="0" t="s">
        <v>12</v>
      </c>
      <c r="L188" s="0" t="n">
        <f aca="false">COUNTIF(D181:F229, "Miami Heat")</f>
        <v>3</v>
      </c>
      <c r="M188" s="0" t="s">
        <v>47</v>
      </c>
      <c r="O188" s="0" t="n">
        <f aca="false">COUNTIF(D181:F229, "Los Angeles Clippers")</f>
        <v>4</v>
      </c>
      <c r="P188" s="0" t="s">
        <v>48</v>
      </c>
    </row>
    <row r="189" customFormat="false" ht="15" hidden="false" customHeight="false" outlineLevel="0" collapsed="false">
      <c r="A189" s="0" t="str">
        <f aca="false">TEXT(B189,"mmm dd yyyy")</f>
        <v>Mar 26 2019</v>
      </c>
      <c r="B189" s="0" t="s">
        <v>103</v>
      </c>
      <c r="C189" s="0" t="s">
        <v>25</v>
      </c>
      <c r="D189" s="0" t="s">
        <v>36</v>
      </c>
      <c r="F189" s="0" t="s">
        <v>40</v>
      </c>
      <c r="K189" s="0" t="s">
        <v>12</v>
      </c>
      <c r="L189" s="0" t="n">
        <f aca="false">COUNTIF(D181:F229, "Charlotte Hornets")</f>
        <v>3</v>
      </c>
      <c r="M189" s="0" t="s">
        <v>51</v>
      </c>
      <c r="O189" s="0" t="n">
        <f aca="false">COUNTIF(D181:F229, "Los Angeles Lakers")</f>
        <v>4</v>
      </c>
      <c r="P189" s="0" t="s">
        <v>52</v>
      </c>
    </row>
    <row r="190" customFormat="false" ht="15" hidden="false" customHeight="false" outlineLevel="0" collapsed="false">
      <c r="A190" s="0" t="str">
        <f aca="false">TEXT(B190,"mmm dd yyyy")</f>
        <v>Mar 26 2019</v>
      </c>
      <c r="B190" s="0" t="s">
        <v>103</v>
      </c>
      <c r="C190" s="0" t="s">
        <v>9</v>
      </c>
      <c r="D190" s="0" t="s">
        <v>79</v>
      </c>
      <c r="F190" s="0" t="s">
        <v>76</v>
      </c>
      <c r="K190" s="0" t="s">
        <v>12</v>
      </c>
      <c r="L190" s="0" t="n">
        <f aca="false">COUNTIF(D181:F229, "Detroit Pistons")</f>
        <v>3</v>
      </c>
      <c r="M190" s="0" t="s">
        <v>55</v>
      </c>
      <c r="O190" s="0" t="n">
        <f aca="false">COUNTIF(D181:F229, "Sacramento Kings")</f>
        <v>4</v>
      </c>
      <c r="P190" s="0" t="s">
        <v>56</v>
      </c>
    </row>
    <row r="191" customFormat="false" ht="15" hidden="false" customHeight="false" outlineLevel="0" collapsed="false">
      <c r="A191" s="0" t="str">
        <f aca="false">TEXT(B191,"mmm dd yyyy")</f>
        <v>Mar 26 2019</v>
      </c>
      <c r="B191" s="0" t="s">
        <v>103</v>
      </c>
      <c r="C191" s="0" t="s">
        <v>20</v>
      </c>
      <c r="D191" s="0" t="s">
        <v>22</v>
      </c>
      <c r="F191" s="0" t="s">
        <v>60</v>
      </c>
      <c r="K191" s="0" t="s">
        <v>12</v>
      </c>
      <c r="L191" s="0" t="n">
        <f aca="false">COUNTIF(D181:F229, "Washington Wizards")</f>
        <v>4</v>
      </c>
      <c r="M191" s="0" t="s">
        <v>58</v>
      </c>
      <c r="O191" s="0" t="n">
        <f aca="false">COUNTIF(D181:F229, "Minnesota Timberwolves")</f>
        <v>3</v>
      </c>
      <c r="P191" s="0" t="s">
        <v>59</v>
      </c>
    </row>
    <row r="192" customFormat="false" ht="15" hidden="false" customHeight="false" outlineLevel="0" collapsed="false">
      <c r="A192" s="0" t="str">
        <f aca="false">TEXT(B192,"mmm dd yyyy")</f>
        <v>Mar 26 2019</v>
      </c>
      <c r="B192" s="0" t="s">
        <v>103</v>
      </c>
      <c r="C192" s="0" t="s">
        <v>20</v>
      </c>
      <c r="D192" s="0" t="s">
        <v>27</v>
      </c>
      <c r="F192" s="0" t="s">
        <v>49</v>
      </c>
      <c r="K192" s="0" t="s">
        <v>12</v>
      </c>
      <c r="L192" s="0" t="n">
        <f aca="false">COUNTIF(D181:F229, "Orlando Magic")</f>
        <v>4</v>
      </c>
      <c r="M192" s="0" t="s">
        <v>62</v>
      </c>
      <c r="O192" s="0" t="n">
        <f aca="false">COUNTIF(D181:F229, "Dallas Mavericks")</f>
        <v>3</v>
      </c>
      <c r="P192" s="0" t="s">
        <v>63</v>
      </c>
    </row>
    <row r="193" customFormat="false" ht="15" hidden="false" customHeight="false" outlineLevel="0" collapsed="false">
      <c r="A193" s="0" t="str">
        <f aca="false">TEXT(B193,"mmm dd yyyy")</f>
        <v>Mar 26 2019</v>
      </c>
      <c r="B193" s="0" t="s">
        <v>103</v>
      </c>
      <c r="C193" s="0" t="s">
        <v>20</v>
      </c>
      <c r="D193" s="0" t="s">
        <v>69</v>
      </c>
      <c r="F193" s="0" t="s">
        <v>61</v>
      </c>
      <c r="K193" s="0" t="s">
        <v>12</v>
      </c>
      <c r="L193" s="0" t="n">
        <f aca="false">COUNTIF(D181:F229, "Atlanta Hawks")</f>
        <v>3</v>
      </c>
      <c r="M193" s="0" t="s">
        <v>65</v>
      </c>
      <c r="O193" s="0" t="n">
        <f aca="false">COUNTIF(D181:F229, "New Orleans Pelicans")</f>
        <v>3</v>
      </c>
      <c r="P193" s="0" t="s">
        <v>66</v>
      </c>
    </row>
    <row r="194" customFormat="false" ht="15" hidden="false" customHeight="false" outlineLevel="0" collapsed="false">
      <c r="A194" s="0" t="str">
        <f aca="false">TEXT(B194,"mmm dd yyyy")</f>
        <v>Mar 26 2019</v>
      </c>
      <c r="B194" s="0" t="s">
        <v>103</v>
      </c>
      <c r="C194" s="0" t="s">
        <v>9</v>
      </c>
      <c r="D194" s="0" t="s">
        <v>41</v>
      </c>
      <c r="F194" s="0" t="s">
        <v>16</v>
      </c>
      <c r="K194" s="0" t="s">
        <v>12</v>
      </c>
      <c r="L194" s="0" t="n">
        <f aca="false">COUNTIF(D181:F229, "Chicago Bulls")</f>
        <v>3</v>
      </c>
      <c r="M194" s="0" t="s">
        <v>70</v>
      </c>
      <c r="O194" s="0" t="n">
        <f aca="false">COUNTIF(D181:F229, "Memphis Grizzlies")</f>
        <v>4</v>
      </c>
      <c r="P194" s="0" t="s">
        <v>71</v>
      </c>
    </row>
    <row r="195" customFormat="false" ht="15" hidden="false" customHeight="false" outlineLevel="0" collapsed="false">
      <c r="A195" s="0" t="str">
        <f aca="false">TEXT(B195,"mmm dd yyyy")</f>
        <v>Mar 27 2019</v>
      </c>
      <c r="B195" s="0" t="s">
        <v>104</v>
      </c>
      <c r="C195" s="0" t="s">
        <v>20</v>
      </c>
      <c r="D195" s="0" t="s">
        <v>57</v>
      </c>
      <c r="F195" s="0" t="s">
        <v>41</v>
      </c>
      <c r="K195" s="0" t="s">
        <v>12</v>
      </c>
      <c r="L195" s="0" t="n">
        <f aca="false">COUNTIF(D181:F229, "Cleveland Cavaliers")</f>
        <v>3</v>
      </c>
      <c r="M195" s="0" t="s">
        <v>74</v>
      </c>
      <c r="O195" s="0" t="n">
        <f aca="false">COUNTIF(D181:F229, "Phoenix Suns")</f>
        <v>3</v>
      </c>
      <c r="P195" s="0" t="s">
        <v>75</v>
      </c>
    </row>
    <row r="196" customFormat="false" ht="15" hidden="false" customHeight="false" outlineLevel="0" collapsed="false">
      <c r="A196" s="0" t="str">
        <f aca="false">TEXT(B196,"mmm dd yyyy")</f>
        <v>Mar 27 2019</v>
      </c>
      <c r="B196" s="0" t="s">
        <v>104</v>
      </c>
      <c r="C196" s="0" t="s">
        <v>20</v>
      </c>
      <c r="D196" s="0" t="s">
        <v>73</v>
      </c>
      <c r="F196" s="0" t="s">
        <v>68</v>
      </c>
      <c r="K196" s="0" t="s">
        <v>12</v>
      </c>
    </row>
    <row r="197" customFormat="false" ht="15" hidden="false" customHeight="false" outlineLevel="0" collapsed="false">
      <c r="A197" s="0" t="str">
        <f aca="false">TEXT(B197,"mmm dd yyyy")</f>
        <v>Mar 27 2019</v>
      </c>
      <c r="B197" s="0" t="s">
        <v>104</v>
      </c>
      <c r="C197" s="0" t="s">
        <v>20</v>
      </c>
      <c r="D197" s="0" t="s">
        <v>54</v>
      </c>
      <c r="F197" s="0" t="s">
        <v>31</v>
      </c>
      <c r="K197" s="0" t="s">
        <v>12</v>
      </c>
    </row>
    <row r="198" customFormat="false" ht="15" hidden="false" customHeight="false" outlineLevel="0" collapsed="false">
      <c r="A198" s="0" t="str">
        <f aca="false">TEXT(B198,"mmm dd yyyy")</f>
        <v>Mar 27 2019</v>
      </c>
      <c r="B198" s="0" t="s">
        <v>104</v>
      </c>
      <c r="C198" s="0" t="s">
        <v>77</v>
      </c>
      <c r="D198" s="0" t="s">
        <v>36</v>
      </c>
      <c r="F198" s="0" t="s">
        <v>78</v>
      </c>
      <c r="K198" s="0" t="s">
        <v>12</v>
      </c>
      <c r="L198" s="0" t="s">
        <v>94</v>
      </c>
    </row>
    <row r="199" customFormat="false" ht="15" hidden="false" customHeight="false" outlineLevel="0" collapsed="false">
      <c r="A199" s="0" t="str">
        <f aca="false">TEXT(B199,"mmm dd yyyy")</f>
        <v>Mar 27 2019</v>
      </c>
      <c r="B199" s="0" t="s">
        <v>104</v>
      </c>
      <c r="C199" s="0" t="s">
        <v>25</v>
      </c>
      <c r="D199" s="0" t="s">
        <v>40</v>
      </c>
      <c r="F199" s="0" t="s">
        <v>32</v>
      </c>
      <c r="K199" s="0" t="s">
        <v>12</v>
      </c>
    </row>
    <row r="200" customFormat="false" ht="15" hidden="false" customHeight="false" outlineLevel="0" collapsed="false">
      <c r="A200" s="0" t="str">
        <f aca="false">TEXT(B200,"mmm dd yyyy")</f>
        <v>Mar 28 2019</v>
      </c>
      <c r="B200" s="0" t="s">
        <v>105</v>
      </c>
      <c r="C200" s="0" t="s">
        <v>15</v>
      </c>
      <c r="D200" s="0" t="s">
        <v>79</v>
      </c>
      <c r="F200" s="0" t="s">
        <v>10</v>
      </c>
      <c r="K200" s="0" t="s">
        <v>12</v>
      </c>
    </row>
    <row r="201" customFormat="false" ht="15" hidden="false" customHeight="false" outlineLevel="0" collapsed="false">
      <c r="A201" s="0" t="str">
        <f aca="false">TEXT(B201,"mmm dd yyyy")</f>
        <v>Mar 28 2019</v>
      </c>
      <c r="B201" s="0" t="s">
        <v>105</v>
      </c>
      <c r="C201" s="0" t="s">
        <v>20</v>
      </c>
      <c r="D201" s="0" t="s">
        <v>50</v>
      </c>
      <c r="F201" s="0" t="s">
        <v>22</v>
      </c>
      <c r="K201" s="0" t="s">
        <v>12</v>
      </c>
    </row>
    <row r="202" customFormat="false" ht="15" hidden="false" customHeight="false" outlineLevel="0" collapsed="false">
      <c r="A202" s="0" t="str">
        <f aca="false">TEXT(B202,"mmm dd yyyy")</f>
        <v>Mar 28 2019</v>
      </c>
      <c r="B202" s="0" t="s">
        <v>105</v>
      </c>
      <c r="C202" s="0" t="s">
        <v>9</v>
      </c>
      <c r="D202" s="0" t="s">
        <v>46</v>
      </c>
      <c r="F202" s="0" t="s">
        <v>76</v>
      </c>
      <c r="K202" s="0" t="s">
        <v>12</v>
      </c>
    </row>
    <row r="203" customFormat="false" ht="15" hidden="false" customHeight="false" outlineLevel="0" collapsed="false">
      <c r="A203" s="0" t="str">
        <f aca="false">TEXT(B203,"mmm dd yyyy")</f>
        <v>Mar 28 2019</v>
      </c>
      <c r="B203" s="0" t="s">
        <v>105</v>
      </c>
      <c r="C203" s="0" t="s">
        <v>20</v>
      </c>
      <c r="D203" s="0" t="s">
        <v>27</v>
      </c>
      <c r="F203" s="0" t="s">
        <v>60</v>
      </c>
      <c r="K203" s="0" t="s">
        <v>12</v>
      </c>
    </row>
    <row r="204" customFormat="false" ht="15" hidden="false" customHeight="false" outlineLevel="0" collapsed="false">
      <c r="A204" s="0" t="str">
        <f aca="false">TEXT(B204,"mmm dd yyyy")</f>
        <v>Mar 28 2019</v>
      </c>
      <c r="B204" s="0" t="s">
        <v>105</v>
      </c>
      <c r="C204" s="0" t="s">
        <v>20</v>
      </c>
      <c r="D204" s="0" t="s">
        <v>35</v>
      </c>
      <c r="F204" s="0" t="s">
        <v>61</v>
      </c>
      <c r="K204" s="0" t="s">
        <v>12</v>
      </c>
    </row>
    <row r="205" customFormat="false" ht="15" hidden="false" customHeight="false" outlineLevel="0" collapsed="false">
      <c r="A205" s="0" t="str">
        <f aca="false">TEXT(B205,"mmm dd yyyy")</f>
        <v>Mar 28 2019</v>
      </c>
      <c r="B205" s="0" t="s">
        <v>105</v>
      </c>
      <c r="C205" s="0" t="s">
        <v>9</v>
      </c>
      <c r="D205" s="0" t="s">
        <v>16</v>
      </c>
      <c r="F205" s="0" t="s">
        <v>53</v>
      </c>
      <c r="K205" s="0" t="s">
        <v>12</v>
      </c>
    </row>
    <row r="206" customFormat="false" ht="15" hidden="false" customHeight="false" outlineLevel="0" collapsed="false">
      <c r="A206" s="0" t="str">
        <f aca="false">TEXT(B206,"mmm dd yyyy")</f>
        <v>Mar 28 2019</v>
      </c>
      <c r="B206" s="0" t="s">
        <v>105</v>
      </c>
      <c r="C206" s="0" t="s">
        <v>15</v>
      </c>
      <c r="D206" s="0" t="s">
        <v>11</v>
      </c>
      <c r="F206" s="0" t="s">
        <v>64</v>
      </c>
      <c r="K206" s="0" t="s">
        <v>12</v>
      </c>
    </row>
    <row r="207" customFormat="false" ht="15" hidden="false" customHeight="false" outlineLevel="0" collapsed="false">
      <c r="A207" s="0" t="str">
        <f aca="false">TEXT(B207,"mmm dd yyyy")</f>
        <v>Mar 28 2019</v>
      </c>
      <c r="B207" s="0" t="s">
        <v>105</v>
      </c>
      <c r="C207" s="0" t="s">
        <v>44</v>
      </c>
      <c r="D207" s="0" t="s">
        <v>17</v>
      </c>
      <c r="F207" s="0" t="s">
        <v>45</v>
      </c>
      <c r="K207" s="0" t="s">
        <v>12</v>
      </c>
    </row>
    <row r="208" customFormat="false" ht="15" hidden="false" customHeight="false" outlineLevel="0" collapsed="false">
      <c r="A208" s="0" t="str">
        <f aca="false">TEXT(B208,"mmm dd yyyy")</f>
        <v>Mar 29 2019</v>
      </c>
      <c r="B208" s="0" t="s">
        <v>106</v>
      </c>
      <c r="C208" s="0" t="s">
        <v>9</v>
      </c>
      <c r="D208" s="0" t="s">
        <v>57</v>
      </c>
      <c r="F208" s="0" t="s">
        <v>69</v>
      </c>
      <c r="K208" s="0" t="s">
        <v>12</v>
      </c>
    </row>
    <row r="209" customFormat="false" ht="15" hidden="false" customHeight="false" outlineLevel="0" collapsed="false">
      <c r="A209" s="0" t="str">
        <f aca="false">TEXT(B209,"mmm dd yyyy")</f>
        <v>Mar 29 2019</v>
      </c>
      <c r="B209" s="0" t="s">
        <v>106</v>
      </c>
      <c r="C209" s="0" t="s">
        <v>15</v>
      </c>
      <c r="D209" s="0" t="s">
        <v>54</v>
      </c>
      <c r="F209" s="0" t="s">
        <v>26</v>
      </c>
      <c r="K209" s="0" t="s">
        <v>12</v>
      </c>
    </row>
    <row r="210" customFormat="false" ht="15" hidden="false" customHeight="false" outlineLevel="0" collapsed="false">
      <c r="A210" s="0" t="str">
        <f aca="false">TEXT(B210,"mmm dd yyyy")</f>
        <v>Mar 29 2019</v>
      </c>
      <c r="B210" s="0" t="s">
        <v>106</v>
      </c>
      <c r="C210" s="0" t="s">
        <v>25</v>
      </c>
      <c r="D210" s="0" t="s">
        <v>21</v>
      </c>
      <c r="F210" s="0" t="s">
        <v>40</v>
      </c>
      <c r="K210" s="0" t="s">
        <v>12</v>
      </c>
    </row>
    <row r="211" customFormat="false" ht="15" hidden="false" customHeight="false" outlineLevel="0" collapsed="false">
      <c r="A211" s="0" t="str">
        <f aca="false">TEXT(B211,"mmm dd yyyy")</f>
        <v>Mar 29 2019</v>
      </c>
      <c r="B211" s="0" t="s">
        <v>106</v>
      </c>
      <c r="C211" s="0" t="s">
        <v>20</v>
      </c>
      <c r="D211" s="0" t="s">
        <v>73</v>
      </c>
      <c r="F211" s="0" t="s">
        <v>49</v>
      </c>
      <c r="K211" s="0" t="s">
        <v>12</v>
      </c>
    </row>
    <row r="212" customFormat="false" ht="15" hidden="false" customHeight="false" outlineLevel="0" collapsed="false">
      <c r="A212" s="0" t="str">
        <f aca="false">TEXT(B212,"mmm dd yyyy")</f>
        <v>Mar 29 2019</v>
      </c>
      <c r="B212" s="0" t="s">
        <v>106</v>
      </c>
      <c r="C212" s="0" t="s">
        <v>20</v>
      </c>
      <c r="D212" s="0" t="s">
        <v>50</v>
      </c>
      <c r="F212" s="0" t="s">
        <v>31</v>
      </c>
      <c r="K212" s="0" t="s">
        <v>12</v>
      </c>
    </row>
    <row r="213" customFormat="false" ht="15" hidden="false" customHeight="false" outlineLevel="0" collapsed="false">
      <c r="A213" s="0" t="str">
        <f aca="false">TEXT(B213,"mmm dd yyyy")</f>
        <v>Mar 29 2019</v>
      </c>
      <c r="B213" s="0" t="s">
        <v>106</v>
      </c>
      <c r="C213" s="0" t="s">
        <v>30</v>
      </c>
      <c r="D213" s="0" t="s">
        <v>36</v>
      </c>
      <c r="F213" s="0" t="s">
        <v>32</v>
      </c>
      <c r="K213" s="0" t="s">
        <v>12</v>
      </c>
    </row>
    <row r="214" customFormat="false" ht="15" hidden="false" customHeight="false" outlineLevel="0" collapsed="false">
      <c r="A214" s="0" t="str">
        <f aca="false">TEXT(B214,"mmm dd yyyy")</f>
        <v>Mar 30 2019</v>
      </c>
      <c r="B214" s="0" t="s">
        <v>107</v>
      </c>
      <c r="C214" s="0" t="s">
        <v>89</v>
      </c>
      <c r="D214" s="0" t="s">
        <v>26</v>
      </c>
      <c r="F214" s="0" t="s">
        <v>11</v>
      </c>
      <c r="K214" s="0" t="s">
        <v>12</v>
      </c>
    </row>
    <row r="215" customFormat="false" ht="15" hidden="false" customHeight="false" outlineLevel="0" collapsed="false">
      <c r="A215" s="0" t="str">
        <f aca="false">TEXT(B215,"mmm dd yyyy")</f>
        <v>Mar 30 2019</v>
      </c>
      <c r="B215" s="0" t="s">
        <v>107</v>
      </c>
      <c r="C215" s="0" t="s">
        <v>20</v>
      </c>
      <c r="D215" s="0" t="s">
        <v>16</v>
      </c>
      <c r="F215" s="0" t="s">
        <v>41</v>
      </c>
      <c r="K215" s="0" t="s">
        <v>12</v>
      </c>
    </row>
    <row r="216" customFormat="false" ht="15" hidden="false" customHeight="false" outlineLevel="0" collapsed="false">
      <c r="A216" s="0" t="str">
        <f aca="false">TEXT(B216,"mmm dd yyyy")</f>
        <v>Mar 30 2019</v>
      </c>
      <c r="B216" s="0" t="s">
        <v>107</v>
      </c>
      <c r="C216" s="0" t="s">
        <v>15</v>
      </c>
      <c r="D216" s="0" t="s">
        <v>57</v>
      </c>
      <c r="F216" s="0" t="s">
        <v>10</v>
      </c>
      <c r="K216" s="0" t="s">
        <v>12</v>
      </c>
    </row>
    <row r="217" customFormat="false" ht="15" hidden="false" customHeight="false" outlineLevel="0" collapsed="false">
      <c r="A217" s="0" t="str">
        <f aca="false">TEXT(B217,"mmm dd yyyy")</f>
        <v>Mar 30 2019</v>
      </c>
      <c r="B217" s="0" t="s">
        <v>107</v>
      </c>
      <c r="C217" s="0" t="s">
        <v>89</v>
      </c>
      <c r="D217" s="0" t="s">
        <v>35</v>
      </c>
      <c r="F217" s="0" t="s">
        <v>22</v>
      </c>
      <c r="K217" s="0" t="s">
        <v>12</v>
      </c>
    </row>
    <row r="218" customFormat="false" ht="15" hidden="false" customHeight="false" outlineLevel="0" collapsed="false">
      <c r="A218" s="0" t="str">
        <f aca="false">TEXT(B218,"mmm dd yyyy")</f>
        <v>Mar 30 2019</v>
      </c>
      <c r="B218" s="0" t="s">
        <v>107</v>
      </c>
      <c r="C218" s="0" t="s">
        <v>15</v>
      </c>
      <c r="D218" s="0" t="s">
        <v>79</v>
      </c>
      <c r="F218" s="0" t="s">
        <v>54</v>
      </c>
      <c r="K218" s="0" t="s">
        <v>12</v>
      </c>
    </row>
    <row r="219" customFormat="false" ht="15" hidden="false" customHeight="false" outlineLevel="0" collapsed="false">
      <c r="A219" s="0" t="str">
        <f aca="false">TEXT(B219,"mmm dd yyyy")</f>
        <v>Mar 30 2019</v>
      </c>
      <c r="B219" s="0" t="s">
        <v>107</v>
      </c>
      <c r="C219" s="0" t="s">
        <v>87</v>
      </c>
      <c r="D219" s="0" t="s">
        <v>17</v>
      </c>
      <c r="F219" s="0" t="s">
        <v>27</v>
      </c>
      <c r="K219" s="0" t="s">
        <v>12</v>
      </c>
    </row>
    <row r="220" customFormat="false" ht="15" hidden="false" customHeight="false" outlineLevel="0" collapsed="false">
      <c r="A220" s="0" t="str">
        <f aca="false">TEXT(B220,"mmm dd yyyy")</f>
        <v>Mar 30 2019</v>
      </c>
      <c r="B220" s="0" t="s">
        <v>107</v>
      </c>
      <c r="C220" s="0" t="s">
        <v>20</v>
      </c>
      <c r="D220" s="0" t="s">
        <v>64</v>
      </c>
      <c r="F220" s="0" t="s">
        <v>49</v>
      </c>
      <c r="K220" s="0" t="s">
        <v>12</v>
      </c>
    </row>
    <row r="221" customFormat="false" ht="15" hidden="false" customHeight="false" outlineLevel="0" collapsed="false">
      <c r="A221" s="0" t="str">
        <f aca="false">TEXT(B221,"mmm dd yyyy")</f>
        <v>Mar 30 2019</v>
      </c>
      <c r="B221" s="0" t="s">
        <v>107</v>
      </c>
      <c r="C221" s="0" t="s">
        <v>9</v>
      </c>
      <c r="D221" s="0" t="s">
        <v>76</v>
      </c>
      <c r="F221" s="0" t="s">
        <v>53</v>
      </c>
      <c r="K221" s="0" t="s">
        <v>12</v>
      </c>
    </row>
    <row r="222" customFormat="false" ht="15" hidden="false" customHeight="false" outlineLevel="0" collapsed="false">
      <c r="A222" s="0" t="str">
        <f aca="false">TEXT(B222,"mmm dd yyyy")</f>
        <v>Mar 30 2019</v>
      </c>
      <c r="B222" s="0" t="s">
        <v>107</v>
      </c>
      <c r="C222" s="0" t="s">
        <v>77</v>
      </c>
      <c r="D222" s="0" t="s">
        <v>68</v>
      </c>
      <c r="F222" s="0" t="s">
        <v>78</v>
      </c>
      <c r="K222" s="0" t="s">
        <v>12</v>
      </c>
    </row>
    <row r="223" customFormat="false" ht="15" hidden="false" customHeight="false" outlineLevel="0" collapsed="false">
      <c r="A223" s="0" t="str">
        <f aca="false">TEXT(B223,"mmm dd yyyy")</f>
        <v>Mar 31 2019</v>
      </c>
      <c r="B223" s="0" t="s">
        <v>108</v>
      </c>
      <c r="C223" s="0" t="s">
        <v>83</v>
      </c>
      <c r="D223" s="0" t="s">
        <v>60</v>
      </c>
      <c r="F223" s="0" t="s">
        <v>69</v>
      </c>
      <c r="K223" s="0" t="s">
        <v>12</v>
      </c>
    </row>
    <row r="224" customFormat="false" ht="15" hidden="false" customHeight="false" outlineLevel="0" collapsed="false">
      <c r="A224" s="0" t="str">
        <f aca="false">TEXT(B224,"mmm dd yyyy")</f>
        <v>Mar 31 2019</v>
      </c>
      <c r="B224" s="0" t="s">
        <v>108</v>
      </c>
      <c r="C224" s="0" t="s">
        <v>20</v>
      </c>
      <c r="D224" s="0" t="s">
        <v>36</v>
      </c>
      <c r="F224" s="0" t="s">
        <v>50</v>
      </c>
      <c r="K224" s="0" t="s">
        <v>12</v>
      </c>
    </row>
    <row r="225" customFormat="false" ht="15" hidden="false" customHeight="false" outlineLevel="0" collapsed="false">
      <c r="A225" s="0" t="str">
        <f aca="false">TEXT(B225,"mmm dd yyyy")</f>
        <v>Mar 31 2019</v>
      </c>
      <c r="B225" s="0" t="s">
        <v>108</v>
      </c>
      <c r="C225" s="0" t="s">
        <v>44</v>
      </c>
      <c r="D225" s="0" t="s">
        <v>21</v>
      </c>
      <c r="F225" s="0" t="s">
        <v>73</v>
      </c>
      <c r="K225" s="0" t="s">
        <v>12</v>
      </c>
    </row>
    <row r="226" customFormat="false" ht="15" hidden="false" customHeight="false" outlineLevel="0" collapsed="false">
      <c r="A226" s="0" t="str">
        <f aca="false">TEXT(B226,"mmm dd yyyy")</f>
        <v>Mar 31 2019</v>
      </c>
      <c r="B226" s="0" t="s">
        <v>108</v>
      </c>
      <c r="C226" s="0" t="s">
        <v>25</v>
      </c>
      <c r="D226" s="0" t="s">
        <v>68</v>
      </c>
      <c r="F226" s="0" t="s">
        <v>27</v>
      </c>
      <c r="K226" s="0" t="s">
        <v>12</v>
      </c>
    </row>
    <row r="227" customFormat="false" ht="15" hidden="false" customHeight="false" outlineLevel="0" collapsed="false">
      <c r="A227" s="0" t="str">
        <f aca="false">TEXT(B227,"mmm dd yyyy")</f>
        <v>Mar 31 2019</v>
      </c>
      <c r="B227" s="0" t="s">
        <v>108</v>
      </c>
      <c r="C227" s="0" t="s">
        <v>89</v>
      </c>
      <c r="D227" s="0" t="s">
        <v>40</v>
      </c>
      <c r="F227" s="0" t="s">
        <v>61</v>
      </c>
      <c r="K227" s="0" t="s">
        <v>12</v>
      </c>
    </row>
    <row r="228" customFormat="false" ht="15" hidden="false" customHeight="false" outlineLevel="0" collapsed="false">
      <c r="A228" s="0" t="str">
        <f aca="false">TEXT(B228,"mmm dd yyyy")</f>
        <v>Mar 31 2019</v>
      </c>
      <c r="B228" s="0" t="s">
        <v>108</v>
      </c>
      <c r="C228" s="0" t="s">
        <v>87</v>
      </c>
      <c r="D228" s="0" t="s">
        <v>46</v>
      </c>
      <c r="F228" s="0" t="s">
        <v>31</v>
      </c>
      <c r="K228" s="0" t="s">
        <v>12</v>
      </c>
    </row>
    <row r="229" customFormat="false" ht="15" hidden="false" customHeight="false" outlineLevel="0" collapsed="false">
      <c r="A229" s="0" t="str">
        <f aca="false">TEXT(B229,"mmm dd yyyy")</f>
        <v>Mar 31 2019</v>
      </c>
      <c r="B229" s="0" t="s">
        <v>108</v>
      </c>
      <c r="C229" s="0" t="s">
        <v>15</v>
      </c>
      <c r="D229" s="0" t="s">
        <v>35</v>
      </c>
      <c r="F229" s="0" t="s">
        <v>45</v>
      </c>
      <c r="K229" s="0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2018-11-22T13:52:06Z</dcterms:created>
  <dc:creator>Doug F</dc:creator>
  <dc:description/>
  <dc:language>en-US</dc:language>
  <cp:lastModifiedBy/>
  <dcterms:modified xsi:type="dcterms:W3CDTF">2019-01-29T10:45:42Z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