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checkCompatibility="1" autoCompressPictures="0"/>
  <bookViews>
    <workbookView xWindow="8980" yWindow="360" windowWidth="20060" windowHeight="18700" tabRatio="816"/>
  </bookViews>
  <sheets>
    <sheet name="2014 FALL" sheetId="6" r:id="rId1"/>
    <sheet name="2014 SPRING" sheetId="3" r:id="rId2"/>
  </sheets>
  <definedNames>
    <definedName name="_xlnm.Print_Area" localSheetId="0">'2014 FALL'!#REF!</definedName>
    <definedName name="_xlnm.Print_Area" localSheetId="1">'2014 SPRING'!$A$190:$J$227</definedName>
  </definedNames>
  <calcPr calcId="140001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4" i="6" l="1"/>
  <c r="H203" i="6"/>
  <c r="D21" i="6"/>
  <c r="E174" i="6"/>
  <c r="D73" i="6"/>
  <c r="F174" i="6"/>
  <c r="D123" i="6"/>
  <c r="G174" i="6"/>
  <c r="D174" i="6"/>
  <c r="H174" i="6"/>
  <c r="F199" i="6"/>
  <c r="D38" i="6"/>
  <c r="E189" i="6"/>
  <c r="D89" i="6"/>
  <c r="F189" i="6"/>
  <c r="D140" i="6"/>
  <c r="G189" i="6"/>
  <c r="D189" i="6"/>
  <c r="H189" i="6"/>
  <c r="G199" i="6"/>
  <c r="D113" i="6"/>
  <c r="G164" i="6"/>
  <c r="D164" i="6"/>
  <c r="H164" i="6"/>
  <c r="E199" i="6"/>
  <c r="H199" i="6"/>
  <c r="D22" i="6"/>
  <c r="E175" i="6"/>
  <c r="D74" i="6"/>
  <c r="F175" i="6"/>
  <c r="D124" i="6"/>
  <c r="G175" i="6"/>
  <c r="D175" i="6"/>
  <c r="H175" i="6"/>
  <c r="F196" i="6"/>
  <c r="D37" i="6"/>
  <c r="E187" i="6"/>
  <c r="D87" i="6"/>
  <c r="F187" i="6"/>
  <c r="D139" i="6"/>
  <c r="G187" i="6"/>
  <c r="D187" i="6"/>
  <c r="H187" i="6"/>
  <c r="G196" i="6"/>
  <c r="F163" i="6"/>
  <c r="E163" i="6"/>
  <c r="D112" i="6"/>
  <c r="G163" i="6"/>
  <c r="D163" i="6"/>
  <c r="H163" i="6"/>
  <c r="E196" i="6"/>
  <c r="H196" i="6"/>
  <c r="D17" i="6"/>
  <c r="E172" i="6"/>
  <c r="D68" i="6"/>
  <c r="F172" i="6"/>
  <c r="D121" i="6"/>
  <c r="G172" i="6"/>
  <c r="D172" i="6"/>
  <c r="H172" i="6"/>
  <c r="F203" i="6"/>
  <c r="E162" i="6"/>
  <c r="F162" i="6"/>
  <c r="D111" i="6"/>
  <c r="G162" i="6"/>
  <c r="D162" i="6"/>
  <c r="H162" i="6"/>
  <c r="E203" i="6"/>
  <c r="A159" i="6"/>
  <c r="A160" i="6"/>
  <c r="A6" i="6"/>
  <c r="A7" i="6"/>
  <c r="D8" i="6"/>
  <c r="D59" i="6"/>
  <c r="D110" i="6"/>
  <c r="E205" i="6"/>
  <c r="A170" i="6"/>
  <c r="A171" i="6"/>
  <c r="A172" i="6"/>
  <c r="A173" i="6"/>
  <c r="A174" i="6"/>
  <c r="D19" i="6"/>
  <c r="D25" i="6"/>
  <c r="D70" i="6"/>
  <c r="A119" i="6"/>
  <c r="A120" i="6"/>
  <c r="A121" i="6"/>
  <c r="A122" i="6"/>
  <c r="D122" i="6"/>
  <c r="F205" i="6"/>
  <c r="A184" i="6"/>
  <c r="A185" i="6"/>
  <c r="A186" i="6"/>
  <c r="A187" i="6"/>
  <c r="A33" i="6"/>
  <c r="A34" i="6"/>
  <c r="A35" i="6"/>
  <c r="A36" i="6"/>
  <c r="D36" i="6"/>
  <c r="D39" i="6"/>
  <c r="A135" i="6"/>
  <c r="A136" i="6"/>
  <c r="A137" i="6"/>
  <c r="A138" i="6"/>
  <c r="D138" i="6"/>
  <c r="G205" i="6"/>
  <c r="H205" i="6"/>
  <c r="D158" i="6"/>
  <c r="D5" i="6"/>
  <c r="E158" i="6"/>
  <c r="D56" i="6"/>
  <c r="F158" i="6"/>
  <c r="D107" i="6"/>
  <c r="G158" i="6"/>
  <c r="H158" i="6"/>
  <c r="E204" i="6"/>
  <c r="D18" i="6"/>
  <c r="D69" i="6"/>
  <c r="D118" i="6"/>
  <c r="F204" i="6"/>
  <c r="D184" i="6"/>
  <c r="D34" i="6"/>
  <c r="E184" i="6"/>
  <c r="D85" i="6"/>
  <c r="F184" i="6"/>
  <c r="D137" i="6"/>
  <c r="D135" i="6"/>
  <c r="G184" i="6"/>
  <c r="H184" i="6"/>
  <c r="G204" i="6"/>
  <c r="D165" i="6"/>
  <c r="D9" i="6"/>
  <c r="E165" i="6"/>
  <c r="F165" i="6"/>
  <c r="A108" i="6"/>
  <c r="A109" i="6"/>
  <c r="G165" i="6"/>
  <c r="H165" i="6"/>
  <c r="D173" i="6"/>
  <c r="A17" i="6"/>
  <c r="D20" i="6"/>
  <c r="E173" i="6"/>
  <c r="D71" i="6"/>
  <c r="F173" i="6"/>
  <c r="D119" i="6"/>
  <c r="G173" i="6"/>
  <c r="H173" i="6"/>
  <c r="D183" i="6"/>
  <c r="D32" i="6"/>
  <c r="E183" i="6"/>
  <c r="D83" i="6"/>
  <c r="F183" i="6"/>
  <c r="D134" i="6"/>
  <c r="G183" i="6"/>
  <c r="H183" i="6"/>
  <c r="G203" i="6"/>
  <c r="E202" i="6"/>
  <c r="H202" i="6"/>
  <c r="G202" i="6"/>
  <c r="F202" i="6"/>
  <c r="E201" i="6"/>
  <c r="H201" i="6"/>
  <c r="G201" i="6"/>
  <c r="F201" i="6"/>
  <c r="D161" i="6"/>
  <c r="D11" i="6"/>
  <c r="E161" i="6"/>
  <c r="D60" i="6"/>
  <c r="F161" i="6"/>
  <c r="G161" i="6"/>
  <c r="H161" i="6"/>
  <c r="E200" i="6"/>
  <c r="D177" i="6"/>
  <c r="A20" i="6"/>
  <c r="D24" i="6"/>
  <c r="E177" i="6"/>
  <c r="D76" i="6"/>
  <c r="F177" i="6"/>
  <c r="D126" i="6"/>
  <c r="G177" i="6"/>
  <c r="H177" i="6"/>
  <c r="D23" i="6"/>
  <c r="E176" i="6"/>
  <c r="D75" i="6"/>
  <c r="F176" i="6"/>
  <c r="D125" i="6"/>
  <c r="G176" i="6"/>
  <c r="D176" i="6"/>
  <c r="H176" i="6"/>
  <c r="F200" i="6"/>
  <c r="D191" i="6"/>
  <c r="D40" i="6"/>
  <c r="E191" i="6"/>
  <c r="D91" i="6"/>
  <c r="F191" i="6"/>
  <c r="D142" i="6"/>
  <c r="G191" i="6"/>
  <c r="H191" i="6"/>
  <c r="E190" i="6"/>
  <c r="D90" i="6"/>
  <c r="F190" i="6"/>
  <c r="D141" i="6"/>
  <c r="G190" i="6"/>
  <c r="D190" i="6"/>
  <c r="H190" i="6"/>
  <c r="G200" i="6"/>
  <c r="H200" i="6"/>
  <c r="D10" i="6"/>
  <c r="D61" i="6"/>
  <c r="E164" i="6"/>
  <c r="F164" i="6"/>
  <c r="D127" i="6"/>
  <c r="D192" i="6"/>
  <c r="D41" i="6"/>
  <c r="E192" i="6"/>
  <c r="D92" i="6"/>
  <c r="F192" i="6"/>
  <c r="D143" i="6"/>
  <c r="G192" i="6"/>
  <c r="H192" i="6"/>
  <c r="D159" i="6"/>
  <c r="D7" i="6"/>
  <c r="E159" i="6"/>
  <c r="D58" i="6"/>
  <c r="F159" i="6"/>
  <c r="D109" i="6"/>
  <c r="D108" i="6"/>
  <c r="G159" i="6"/>
  <c r="H159" i="6"/>
  <c r="E160" i="6"/>
  <c r="F160" i="6"/>
  <c r="G160" i="6"/>
  <c r="D160" i="6"/>
  <c r="H160" i="6"/>
  <c r="E198" i="6"/>
  <c r="D169" i="6"/>
  <c r="D16" i="6"/>
  <c r="E169" i="6"/>
  <c r="D67" i="6"/>
  <c r="F169" i="6"/>
  <c r="D120" i="6"/>
  <c r="G169" i="6"/>
  <c r="H169" i="6"/>
  <c r="F170" i="6"/>
  <c r="G170" i="6"/>
  <c r="E170" i="6"/>
  <c r="D170" i="6"/>
  <c r="H170" i="6"/>
  <c r="F198" i="6"/>
  <c r="D186" i="6"/>
  <c r="D35" i="6"/>
  <c r="D33" i="6"/>
  <c r="E186" i="6"/>
  <c r="D86" i="6"/>
  <c r="D84" i="6"/>
  <c r="F186" i="6"/>
  <c r="G186" i="6"/>
  <c r="H186" i="6"/>
  <c r="F185" i="6"/>
  <c r="E185" i="6"/>
  <c r="G185" i="6"/>
  <c r="D185" i="6"/>
  <c r="H185" i="6"/>
  <c r="G198" i="6"/>
  <c r="H198" i="6"/>
  <c r="D6" i="6"/>
  <c r="D57" i="6"/>
  <c r="E197" i="6"/>
  <c r="D72" i="6"/>
  <c r="F197" i="6"/>
  <c r="G197" i="6"/>
  <c r="H197" i="6"/>
  <c r="D12" i="6"/>
  <c r="D62" i="6"/>
  <c r="D114" i="6"/>
  <c r="D88" i="6"/>
  <c r="D188" i="6"/>
  <c r="E188" i="6"/>
  <c r="F188" i="6"/>
  <c r="D136" i="6"/>
  <c r="G188" i="6"/>
  <c r="H188" i="6"/>
  <c r="H167" i="6"/>
  <c r="H181" i="6"/>
  <c r="G167" i="6"/>
  <c r="G181" i="6"/>
  <c r="F156" i="6"/>
  <c r="F167" i="6"/>
  <c r="F181" i="6"/>
  <c r="E105" i="6"/>
  <c r="E156" i="6"/>
  <c r="E167" i="6"/>
  <c r="E181" i="6"/>
  <c r="D14" i="6"/>
  <c r="D30" i="6"/>
  <c r="D81" i="6"/>
  <c r="D132" i="6"/>
  <c r="D181" i="6"/>
  <c r="B54" i="6"/>
  <c r="B65" i="6"/>
  <c r="B81" i="6"/>
  <c r="B132" i="6"/>
  <c r="B181" i="6"/>
  <c r="D178" i="6"/>
  <c r="E178" i="6"/>
  <c r="F178" i="6"/>
  <c r="G178" i="6"/>
  <c r="H178" i="6"/>
  <c r="D171" i="6"/>
  <c r="E171" i="6"/>
  <c r="F171" i="6"/>
  <c r="G171" i="6"/>
  <c r="H171" i="6"/>
  <c r="D65" i="6"/>
  <c r="D116" i="6"/>
  <c r="D167" i="6"/>
  <c r="B116" i="6"/>
  <c r="B167" i="6"/>
  <c r="D54" i="6"/>
  <c r="D105" i="6"/>
  <c r="D156" i="6"/>
  <c r="B105" i="6"/>
  <c r="B156" i="6"/>
  <c r="C53" i="6"/>
  <c r="C104" i="6"/>
  <c r="C155" i="6"/>
  <c r="E143" i="6"/>
  <c r="F143" i="6"/>
  <c r="G143" i="6"/>
  <c r="E142" i="6"/>
  <c r="F142" i="6"/>
  <c r="G142" i="6"/>
  <c r="E141" i="6"/>
  <c r="F141" i="6"/>
  <c r="G141" i="6"/>
  <c r="E140" i="6"/>
  <c r="F140" i="6"/>
  <c r="G140" i="6"/>
  <c r="E139" i="6"/>
  <c r="F139" i="6"/>
  <c r="G139" i="6"/>
  <c r="E138" i="6"/>
  <c r="F138" i="6"/>
  <c r="G138" i="6"/>
  <c r="E137" i="6"/>
  <c r="F137" i="6"/>
  <c r="G137" i="6"/>
  <c r="E136" i="6"/>
  <c r="F136" i="6"/>
  <c r="G136" i="6"/>
  <c r="E135" i="6"/>
  <c r="F135" i="6"/>
  <c r="G135" i="6"/>
  <c r="E134" i="6"/>
  <c r="F134" i="6"/>
  <c r="G134" i="6"/>
  <c r="G116" i="6"/>
  <c r="G132" i="6"/>
  <c r="F116" i="6"/>
  <c r="F132" i="6"/>
  <c r="E116" i="6"/>
  <c r="E132" i="6"/>
  <c r="E129" i="6"/>
  <c r="G129" i="6"/>
  <c r="F129" i="6"/>
  <c r="E128" i="6"/>
  <c r="G128" i="6"/>
  <c r="F128" i="6"/>
  <c r="E127" i="6"/>
  <c r="F127" i="6"/>
  <c r="G127" i="6"/>
  <c r="E126" i="6"/>
  <c r="F126" i="6"/>
  <c r="G126" i="6"/>
  <c r="E125" i="6"/>
  <c r="F125" i="6"/>
  <c r="G125" i="6"/>
  <c r="E124" i="6"/>
  <c r="F124" i="6"/>
  <c r="G124" i="6"/>
  <c r="E123" i="6"/>
  <c r="F123" i="6"/>
  <c r="G123" i="6"/>
  <c r="E122" i="6"/>
  <c r="F122" i="6"/>
  <c r="G122" i="6"/>
  <c r="E121" i="6"/>
  <c r="F121" i="6"/>
  <c r="G121" i="6"/>
  <c r="E120" i="6"/>
  <c r="F120" i="6"/>
  <c r="G120" i="6"/>
  <c r="E119" i="6"/>
  <c r="F119" i="6"/>
  <c r="G119" i="6"/>
  <c r="E118" i="6"/>
  <c r="F118" i="6"/>
  <c r="G118" i="6"/>
  <c r="E114" i="6"/>
  <c r="F114" i="6"/>
  <c r="G114" i="6"/>
  <c r="E113" i="6"/>
  <c r="F113" i="6"/>
  <c r="G113" i="6"/>
  <c r="E112" i="6"/>
  <c r="F112" i="6"/>
  <c r="G112" i="6"/>
  <c r="E111" i="6"/>
  <c r="F111" i="6"/>
  <c r="G111" i="6"/>
  <c r="E110" i="6"/>
  <c r="F110" i="6"/>
  <c r="G110" i="6"/>
  <c r="E109" i="6"/>
  <c r="F109" i="6"/>
  <c r="G109" i="6"/>
  <c r="E108" i="6"/>
  <c r="F108" i="6"/>
  <c r="G108" i="6"/>
  <c r="E107" i="6"/>
  <c r="F107" i="6"/>
  <c r="G107" i="6"/>
  <c r="E92" i="6"/>
  <c r="F92" i="6"/>
  <c r="E91" i="6"/>
  <c r="F91" i="6"/>
  <c r="E90" i="6"/>
  <c r="F90" i="6"/>
  <c r="E89" i="6"/>
  <c r="F89" i="6"/>
  <c r="E88" i="6"/>
  <c r="F88" i="6"/>
  <c r="E87" i="6"/>
  <c r="F87" i="6"/>
  <c r="E86" i="6"/>
  <c r="F86" i="6"/>
  <c r="E85" i="6"/>
  <c r="F85" i="6"/>
  <c r="E84" i="6"/>
  <c r="F84" i="6"/>
  <c r="E83" i="6"/>
  <c r="F83" i="6"/>
  <c r="F65" i="6"/>
  <c r="F81" i="6"/>
  <c r="E65" i="6"/>
  <c r="E81" i="6"/>
  <c r="D78" i="6"/>
  <c r="E78" i="6"/>
  <c r="F78" i="6"/>
  <c r="D77" i="6"/>
  <c r="E77" i="6"/>
  <c r="F77" i="6"/>
  <c r="E76" i="6"/>
  <c r="F76" i="6"/>
  <c r="E75" i="6"/>
  <c r="F75" i="6"/>
  <c r="E74" i="6"/>
  <c r="F74" i="6"/>
  <c r="E73" i="6"/>
  <c r="F73" i="6"/>
  <c r="E72" i="6"/>
  <c r="F72" i="6"/>
  <c r="E71" i="6"/>
  <c r="F71" i="6"/>
  <c r="E70" i="6"/>
  <c r="F70" i="6"/>
  <c r="E69" i="6"/>
  <c r="F69" i="6"/>
  <c r="E68" i="6"/>
  <c r="F68" i="6"/>
  <c r="E67" i="6"/>
  <c r="F67" i="6"/>
  <c r="E63" i="6"/>
  <c r="F63" i="6"/>
  <c r="E62" i="6"/>
  <c r="F62" i="6"/>
  <c r="E61" i="6"/>
  <c r="F61" i="6"/>
  <c r="E60" i="6"/>
  <c r="F60" i="6"/>
  <c r="E59" i="6"/>
  <c r="F59" i="6"/>
  <c r="E58" i="6"/>
  <c r="F58" i="6"/>
  <c r="E57" i="6"/>
  <c r="F57" i="6"/>
  <c r="E56" i="6"/>
  <c r="F56" i="6"/>
  <c r="E41" i="6"/>
  <c r="E40" i="6"/>
  <c r="E39" i="6"/>
  <c r="E38" i="6"/>
  <c r="E37" i="6"/>
  <c r="E36" i="6"/>
  <c r="E35" i="6"/>
  <c r="E34" i="6"/>
  <c r="E33" i="6"/>
  <c r="E32" i="6"/>
  <c r="E14" i="6"/>
  <c r="E30" i="6"/>
  <c r="B14" i="6"/>
  <c r="B30" i="6"/>
  <c r="D27" i="6"/>
  <c r="E27" i="6"/>
  <c r="D26" i="6"/>
  <c r="E26" i="6"/>
  <c r="E25" i="6"/>
  <c r="E24" i="6"/>
  <c r="E23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5" i="6"/>
  <c r="E202" i="3"/>
  <c r="F202" i="3"/>
  <c r="G202" i="3"/>
  <c r="H202" i="3"/>
  <c r="I202" i="3"/>
  <c r="E208" i="3"/>
  <c r="F208" i="3"/>
  <c r="G208" i="3"/>
  <c r="H208" i="3"/>
  <c r="I208" i="3"/>
  <c r="E203" i="3"/>
  <c r="F203" i="3"/>
  <c r="G203" i="3"/>
  <c r="H203" i="3"/>
  <c r="I203" i="3"/>
  <c r="E204" i="3"/>
  <c r="F204" i="3"/>
  <c r="G204" i="3"/>
  <c r="H204" i="3"/>
  <c r="I204" i="3"/>
  <c r="E205" i="3"/>
  <c r="F205" i="3"/>
  <c r="G205" i="3"/>
  <c r="H205" i="3"/>
  <c r="I205" i="3"/>
  <c r="E206" i="3"/>
  <c r="F206" i="3"/>
  <c r="G206" i="3"/>
  <c r="H206" i="3"/>
  <c r="I206" i="3"/>
  <c r="J202" i="3"/>
  <c r="J203" i="3"/>
  <c r="J204" i="3"/>
  <c r="J205" i="3"/>
  <c r="J206" i="3"/>
  <c r="E207" i="3"/>
  <c r="F207" i="3"/>
  <c r="H207" i="3"/>
  <c r="G207" i="3"/>
  <c r="I207" i="3"/>
  <c r="J207" i="3"/>
  <c r="J208" i="3"/>
  <c r="E209" i="3"/>
  <c r="F209" i="3"/>
  <c r="H209" i="3"/>
  <c r="G209" i="3"/>
  <c r="I209" i="3"/>
  <c r="J209" i="3"/>
  <c r="E197" i="3"/>
  <c r="F197" i="3"/>
  <c r="H197" i="3"/>
  <c r="G197" i="3"/>
  <c r="I197" i="3"/>
  <c r="E193" i="3"/>
  <c r="F193" i="3"/>
  <c r="G193" i="3"/>
  <c r="H193" i="3"/>
  <c r="I193" i="3"/>
  <c r="E194" i="3"/>
  <c r="F194" i="3"/>
  <c r="H194" i="3"/>
  <c r="G194" i="3"/>
  <c r="I194" i="3"/>
  <c r="E195" i="3"/>
  <c r="F195" i="3"/>
  <c r="H195" i="3"/>
  <c r="G195" i="3"/>
  <c r="I195" i="3"/>
  <c r="E196" i="3"/>
  <c r="F196" i="3"/>
  <c r="H196" i="3"/>
  <c r="G196" i="3"/>
  <c r="I196" i="3"/>
  <c r="J197" i="3"/>
  <c r="J196" i="3"/>
  <c r="J195" i="3"/>
  <c r="J194" i="3"/>
  <c r="E110" i="3"/>
  <c r="D224" i="3"/>
  <c r="D223" i="3"/>
  <c r="D222" i="3"/>
  <c r="D221" i="3"/>
  <c r="D220" i="3"/>
  <c r="D219" i="3"/>
  <c r="D218" i="3"/>
  <c r="D217" i="3"/>
  <c r="D216" i="3"/>
  <c r="D209" i="3"/>
  <c r="D208" i="3"/>
  <c r="D207" i="3"/>
  <c r="D206" i="3"/>
  <c r="D205" i="3"/>
  <c r="D204" i="3"/>
  <c r="D203" i="3"/>
  <c r="D202" i="3"/>
  <c r="D197" i="3"/>
  <c r="D196" i="3"/>
  <c r="D195" i="3"/>
  <c r="D194" i="3"/>
  <c r="D193" i="3"/>
  <c r="D103" i="3"/>
  <c r="D149" i="3"/>
  <c r="D9" i="3"/>
  <c r="D100" i="3"/>
  <c r="D146" i="3"/>
  <c r="D6" i="3"/>
  <c r="D99" i="3"/>
  <c r="D147" i="3"/>
  <c r="D5" i="3"/>
  <c r="D101" i="3"/>
  <c r="D148" i="3"/>
  <c r="D7" i="3"/>
  <c r="D102" i="3"/>
  <c r="D150" i="3"/>
  <c r="D8" i="3"/>
  <c r="J193" i="3"/>
  <c r="D21" i="3"/>
  <c r="D68" i="3"/>
  <c r="D115" i="3"/>
  <c r="D161" i="3"/>
  <c r="D15" i="3"/>
  <c r="D61" i="3"/>
  <c r="D108" i="3"/>
  <c r="D156" i="3"/>
  <c r="D16" i="3"/>
  <c r="D64" i="3"/>
  <c r="D111" i="3"/>
  <c r="D157" i="3"/>
  <c r="D14" i="3"/>
  <c r="D62" i="3"/>
  <c r="D109" i="3"/>
  <c r="D155" i="3"/>
  <c r="D18" i="3"/>
  <c r="D67" i="3"/>
  <c r="D112" i="3"/>
  <c r="D158" i="3"/>
  <c r="D19" i="3"/>
  <c r="D66" i="3"/>
  <c r="D114" i="3"/>
  <c r="D162" i="3"/>
  <c r="D20" i="3"/>
  <c r="D65" i="3"/>
  <c r="D113" i="3"/>
  <c r="D160" i="3"/>
  <c r="F84" i="3"/>
  <c r="D84" i="3"/>
  <c r="E84" i="3"/>
  <c r="D38" i="3"/>
  <c r="E38" i="3"/>
  <c r="D37" i="3"/>
  <c r="E37" i="3"/>
  <c r="E224" i="3"/>
  <c r="F224" i="3"/>
  <c r="D177" i="3"/>
  <c r="H224" i="3"/>
  <c r="G224" i="3"/>
  <c r="I224" i="3"/>
  <c r="E216" i="3"/>
  <c r="F216" i="3"/>
  <c r="D170" i="3"/>
  <c r="H216" i="3"/>
  <c r="G216" i="3"/>
  <c r="I216" i="3"/>
  <c r="E217" i="3"/>
  <c r="F217" i="3"/>
  <c r="D173" i="3"/>
  <c r="H217" i="3"/>
  <c r="G217" i="3"/>
  <c r="I217" i="3"/>
  <c r="E218" i="3"/>
  <c r="F218" i="3"/>
  <c r="D172" i="3"/>
  <c r="H218" i="3"/>
  <c r="G218" i="3"/>
  <c r="I218" i="3"/>
  <c r="E219" i="3"/>
  <c r="F219" i="3"/>
  <c r="D169" i="3"/>
  <c r="H219" i="3"/>
  <c r="G219" i="3"/>
  <c r="I219" i="3"/>
  <c r="E220" i="3"/>
  <c r="F220" i="3"/>
  <c r="D175" i="3"/>
  <c r="H220" i="3"/>
  <c r="G220" i="3"/>
  <c r="I220" i="3"/>
  <c r="E221" i="3"/>
  <c r="F221" i="3"/>
  <c r="D171" i="3"/>
  <c r="H221" i="3"/>
  <c r="G221" i="3"/>
  <c r="I221" i="3"/>
  <c r="E222" i="3"/>
  <c r="F222" i="3"/>
  <c r="D176" i="3"/>
  <c r="H222" i="3"/>
  <c r="G222" i="3"/>
  <c r="I222" i="3"/>
  <c r="E223" i="3"/>
  <c r="F223" i="3"/>
  <c r="D174" i="3"/>
  <c r="H223" i="3"/>
  <c r="G223" i="3"/>
  <c r="I223" i="3"/>
  <c r="J224" i="3"/>
  <c r="J223" i="3"/>
  <c r="J222" i="3"/>
  <c r="J221" i="3"/>
  <c r="J220" i="3"/>
  <c r="J219" i="3"/>
  <c r="J218" i="3"/>
  <c r="J217" i="3"/>
  <c r="J216" i="3"/>
  <c r="E131" i="3"/>
  <c r="F131" i="3"/>
  <c r="G131" i="3"/>
  <c r="D131" i="3"/>
  <c r="F110" i="3"/>
  <c r="E101" i="3"/>
  <c r="F101" i="3"/>
  <c r="G101" i="3"/>
  <c r="E56" i="3"/>
  <c r="F56" i="3"/>
  <c r="A253" i="3"/>
  <c r="A254" i="3"/>
  <c r="A255" i="3"/>
  <c r="B12" i="3"/>
  <c r="B26" i="3"/>
  <c r="B73" i="3"/>
  <c r="B120" i="3"/>
  <c r="B167" i="3"/>
  <c r="B214" i="3"/>
  <c r="B250" i="3"/>
  <c r="B59" i="3"/>
  <c r="B106" i="3"/>
  <c r="B153" i="3"/>
  <c r="B200" i="3"/>
  <c r="B244" i="3"/>
  <c r="B50" i="3"/>
  <c r="B97" i="3"/>
  <c r="B144" i="3"/>
  <c r="B191" i="3"/>
  <c r="B238" i="3"/>
  <c r="C49" i="3"/>
  <c r="C96" i="3"/>
  <c r="C143" i="3"/>
  <c r="C190" i="3"/>
  <c r="C237" i="3"/>
  <c r="A217" i="3"/>
  <c r="A218" i="3"/>
  <c r="A219" i="3"/>
  <c r="A220" i="3"/>
  <c r="A221" i="3"/>
  <c r="A222" i="3"/>
  <c r="A29" i="3"/>
  <c r="A30" i="3"/>
  <c r="D30" i="3"/>
  <c r="D34" i="3"/>
  <c r="D35" i="3"/>
  <c r="A76" i="3"/>
  <c r="A77" i="3"/>
  <c r="A78" i="3"/>
  <c r="A79" i="3"/>
  <c r="D79" i="3"/>
  <c r="D83" i="3"/>
  <c r="D124" i="3"/>
  <c r="D130" i="3"/>
  <c r="A31" i="3"/>
  <c r="A32" i="3"/>
  <c r="A33" i="3"/>
  <c r="D31" i="3"/>
  <c r="A80" i="3"/>
  <c r="D127" i="3"/>
  <c r="D128" i="3"/>
  <c r="D33" i="3"/>
  <c r="D80" i="3"/>
  <c r="D129" i="3"/>
  <c r="D36" i="3"/>
  <c r="D81" i="3"/>
  <c r="D32" i="3"/>
  <c r="D77" i="3"/>
  <c r="D28" i="3"/>
  <c r="D78" i="3"/>
  <c r="D125" i="3"/>
  <c r="D122" i="3"/>
  <c r="D29" i="3"/>
  <c r="D76" i="3"/>
  <c r="D126" i="3"/>
  <c r="D82" i="3"/>
  <c r="D123" i="3"/>
  <c r="D75" i="3"/>
  <c r="I201" i="3"/>
  <c r="I215" i="3"/>
  <c r="H201" i="3"/>
  <c r="H215" i="3"/>
  <c r="G201" i="3"/>
  <c r="G215" i="3"/>
  <c r="F201" i="3"/>
  <c r="F215" i="3"/>
  <c r="E201" i="3"/>
  <c r="E215" i="3"/>
  <c r="D13" i="3"/>
  <c r="D27" i="3"/>
  <c r="D74" i="3"/>
  <c r="D121" i="3"/>
  <c r="D168" i="3"/>
  <c r="D215" i="3"/>
  <c r="I200" i="3"/>
  <c r="I214" i="3"/>
  <c r="H200" i="3"/>
  <c r="H214" i="3"/>
  <c r="G200" i="3"/>
  <c r="G214" i="3"/>
  <c r="F200" i="3"/>
  <c r="F214" i="3"/>
  <c r="E200" i="3"/>
  <c r="E214" i="3"/>
  <c r="D12" i="3"/>
  <c r="D26" i="3"/>
  <c r="D73" i="3"/>
  <c r="D120" i="3"/>
  <c r="D167" i="3"/>
  <c r="D214" i="3"/>
  <c r="A203" i="3"/>
  <c r="A204" i="3"/>
  <c r="A205" i="3"/>
  <c r="A206" i="3"/>
  <c r="A207" i="3"/>
  <c r="A208" i="3"/>
  <c r="A209" i="3"/>
  <c r="A15" i="3"/>
  <c r="A16" i="3"/>
  <c r="A17" i="3"/>
  <c r="A18" i="3"/>
  <c r="A19" i="3"/>
  <c r="A62" i="3"/>
  <c r="A63" i="3"/>
  <c r="A64" i="3"/>
  <c r="A65" i="3"/>
  <c r="A66" i="3"/>
  <c r="A67" i="3"/>
  <c r="A68" i="3"/>
  <c r="D17" i="3"/>
  <c r="D159" i="3"/>
  <c r="D63" i="3"/>
  <c r="D110" i="3"/>
  <c r="D60" i="3"/>
  <c r="D107" i="3"/>
  <c r="D154" i="3"/>
  <c r="D201" i="3"/>
  <c r="D59" i="3"/>
  <c r="D106" i="3"/>
  <c r="D153" i="3"/>
  <c r="D200" i="3"/>
  <c r="A194" i="3"/>
  <c r="A195" i="3"/>
  <c r="A6" i="3"/>
  <c r="D55" i="3"/>
  <c r="D56" i="3"/>
  <c r="A53" i="3"/>
  <c r="A54" i="3"/>
  <c r="D54" i="3"/>
  <c r="D53" i="3"/>
  <c r="D52" i="3"/>
  <c r="D51" i="3"/>
  <c r="D98" i="3"/>
  <c r="D145" i="3"/>
  <c r="D192" i="3"/>
  <c r="D50" i="3"/>
  <c r="D97" i="3"/>
  <c r="D144" i="3"/>
  <c r="D191" i="3"/>
  <c r="E177" i="3"/>
  <c r="F177" i="3"/>
  <c r="G177" i="3"/>
  <c r="H177" i="3"/>
  <c r="E176" i="3"/>
  <c r="F176" i="3"/>
  <c r="G176" i="3"/>
  <c r="H176" i="3"/>
  <c r="E175" i="3"/>
  <c r="F175" i="3"/>
  <c r="G175" i="3"/>
  <c r="H175" i="3"/>
  <c r="E174" i="3"/>
  <c r="F174" i="3"/>
  <c r="G174" i="3"/>
  <c r="H174" i="3"/>
  <c r="E173" i="3"/>
  <c r="F173" i="3"/>
  <c r="G173" i="3"/>
  <c r="H173" i="3"/>
  <c r="E172" i="3"/>
  <c r="F172" i="3"/>
  <c r="G172" i="3"/>
  <c r="H172" i="3"/>
  <c r="E171" i="3"/>
  <c r="F171" i="3"/>
  <c r="G171" i="3"/>
  <c r="H171" i="3"/>
  <c r="E170" i="3"/>
  <c r="F170" i="3"/>
  <c r="G170" i="3"/>
  <c r="H170" i="3"/>
  <c r="E169" i="3"/>
  <c r="F169" i="3"/>
  <c r="G169" i="3"/>
  <c r="H169" i="3"/>
  <c r="H154" i="3"/>
  <c r="H168" i="3"/>
  <c r="G154" i="3"/>
  <c r="G168" i="3"/>
  <c r="F154" i="3"/>
  <c r="F168" i="3"/>
  <c r="E154" i="3"/>
  <c r="E168" i="3"/>
  <c r="H153" i="3"/>
  <c r="H167" i="3"/>
  <c r="G153" i="3"/>
  <c r="G167" i="3"/>
  <c r="F153" i="3"/>
  <c r="F167" i="3"/>
  <c r="E153" i="3"/>
  <c r="E167" i="3"/>
  <c r="E162" i="3"/>
  <c r="F162" i="3"/>
  <c r="G162" i="3"/>
  <c r="H162" i="3"/>
  <c r="E161" i="3"/>
  <c r="F161" i="3"/>
  <c r="G161" i="3"/>
  <c r="H161" i="3"/>
  <c r="E160" i="3"/>
  <c r="F160" i="3"/>
  <c r="G160" i="3"/>
  <c r="H160" i="3"/>
  <c r="E159" i="3"/>
  <c r="F159" i="3"/>
  <c r="G159" i="3"/>
  <c r="H159" i="3"/>
  <c r="E158" i="3"/>
  <c r="F158" i="3"/>
  <c r="G158" i="3"/>
  <c r="H158" i="3"/>
  <c r="E157" i="3"/>
  <c r="F157" i="3"/>
  <c r="G157" i="3"/>
  <c r="H157" i="3"/>
  <c r="E156" i="3"/>
  <c r="F156" i="3"/>
  <c r="G156" i="3"/>
  <c r="H156" i="3"/>
  <c r="E155" i="3"/>
  <c r="F155" i="3"/>
  <c r="G155" i="3"/>
  <c r="H155" i="3"/>
  <c r="E150" i="3"/>
  <c r="F150" i="3"/>
  <c r="G150" i="3"/>
  <c r="H150" i="3"/>
  <c r="E149" i="3"/>
  <c r="F149" i="3"/>
  <c r="G149" i="3"/>
  <c r="H149" i="3"/>
  <c r="E148" i="3"/>
  <c r="F148" i="3"/>
  <c r="G148" i="3"/>
  <c r="H148" i="3"/>
  <c r="E147" i="3"/>
  <c r="F147" i="3"/>
  <c r="G147" i="3"/>
  <c r="H147" i="3"/>
  <c r="E146" i="3"/>
  <c r="F146" i="3"/>
  <c r="G146" i="3"/>
  <c r="H146" i="3"/>
  <c r="E130" i="3"/>
  <c r="F130" i="3"/>
  <c r="G130" i="3"/>
  <c r="E129" i="3"/>
  <c r="F129" i="3"/>
  <c r="G129" i="3"/>
  <c r="E128" i="3"/>
  <c r="F128" i="3"/>
  <c r="G128" i="3"/>
  <c r="E127" i="3"/>
  <c r="F127" i="3"/>
  <c r="G127" i="3"/>
  <c r="E126" i="3"/>
  <c r="F126" i="3"/>
  <c r="G126" i="3"/>
  <c r="E125" i="3"/>
  <c r="F125" i="3"/>
  <c r="G125" i="3"/>
  <c r="E124" i="3"/>
  <c r="F124" i="3"/>
  <c r="G124" i="3"/>
  <c r="E123" i="3"/>
  <c r="F123" i="3"/>
  <c r="G123" i="3"/>
  <c r="E122" i="3"/>
  <c r="F122" i="3"/>
  <c r="G122" i="3"/>
  <c r="G107" i="3"/>
  <c r="G121" i="3"/>
  <c r="F107" i="3"/>
  <c r="F121" i="3"/>
  <c r="E107" i="3"/>
  <c r="E121" i="3"/>
  <c r="G106" i="3"/>
  <c r="G120" i="3"/>
  <c r="F106" i="3"/>
  <c r="F120" i="3"/>
  <c r="E106" i="3"/>
  <c r="E120" i="3"/>
  <c r="E115" i="3"/>
  <c r="F115" i="3"/>
  <c r="G115" i="3"/>
  <c r="E114" i="3"/>
  <c r="F114" i="3"/>
  <c r="G114" i="3"/>
  <c r="E113" i="3"/>
  <c r="F113" i="3"/>
  <c r="G113" i="3"/>
  <c r="E112" i="3"/>
  <c r="F112" i="3"/>
  <c r="G112" i="3"/>
  <c r="E111" i="3"/>
  <c r="F111" i="3"/>
  <c r="G111" i="3"/>
  <c r="G110" i="3"/>
  <c r="E109" i="3"/>
  <c r="F109" i="3"/>
  <c r="G109" i="3"/>
  <c r="E108" i="3"/>
  <c r="F108" i="3"/>
  <c r="G108" i="3"/>
  <c r="E103" i="3"/>
  <c r="F103" i="3"/>
  <c r="G103" i="3"/>
  <c r="E102" i="3"/>
  <c r="F102" i="3"/>
  <c r="G102" i="3"/>
  <c r="E100" i="3"/>
  <c r="F100" i="3"/>
  <c r="G100" i="3"/>
  <c r="E99" i="3"/>
  <c r="F99" i="3"/>
  <c r="G99" i="3"/>
  <c r="E83" i="3"/>
  <c r="F83" i="3"/>
  <c r="E82" i="3"/>
  <c r="F82" i="3"/>
  <c r="E81" i="3"/>
  <c r="F81" i="3"/>
  <c r="E80" i="3"/>
  <c r="F80" i="3"/>
  <c r="E79" i="3"/>
  <c r="F79" i="3"/>
  <c r="E78" i="3"/>
  <c r="F78" i="3"/>
  <c r="E77" i="3"/>
  <c r="F77" i="3"/>
  <c r="E76" i="3"/>
  <c r="F76" i="3"/>
  <c r="E75" i="3"/>
  <c r="F75" i="3"/>
  <c r="F60" i="3"/>
  <c r="F74" i="3"/>
  <c r="E60" i="3"/>
  <c r="E74" i="3"/>
  <c r="F59" i="3"/>
  <c r="F73" i="3"/>
  <c r="E59" i="3"/>
  <c r="E73" i="3"/>
  <c r="E68" i="3"/>
  <c r="F68" i="3"/>
  <c r="E67" i="3"/>
  <c r="F67" i="3"/>
  <c r="E66" i="3"/>
  <c r="F66" i="3"/>
  <c r="E65" i="3"/>
  <c r="F65" i="3"/>
  <c r="E64" i="3"/>
  <c r="F64" i="3"/>
  <c r="E63" i="3"/>
  <c r="F63" i="3"/>
  <c r="E62" i="3"/>
  <c r="F62" i="3"/>
  <c r="E61" i="3"/>
  <c r="F61" i="3"/>
  <c r="E55" i="3"/>
  <c r="F55" i="3"/>
  <c r="E54" i="3"/>
  <c r="F54" i="3"/>
  <c r="E53" i="3"/>
  <c r="F53" i="3"/>
  <c r="E52" i="3"/>
  <c r="F52" i="3"/>
  <c r="A43" i="3"/>
  <c r="A44" i="3"/>
  <c r="D44" i="3"/>
  <c r="E44" i="3"/>
  <c r="D43" i="3"/>
  <c r="E43" i="3"/>
  <c r="D42" i="3"/>
  <c r="E42" i="3"/>
  <c r="E13" i="3"/>
  <c r="E27" i="3"/>
  <c r="E41" i="3"/>
  <c r="D41" i="3"/>
  <c r="E12" i="3"/>
  <c r="E26" i="3"/>
  <c r="E40" i="3"/>
  <c r="D40" i="3"/>
  <c r="E36" i="3"/>
  <c r="E35" i="3"/>
  <c r="E34" i="3"/>
  <c r="E33" i="3"/>
  <c r="E32" i="3"/>
  <c r="E31" i="3"/>
  <c r="E30" i="3"/>
  <c r="E29" i="3"/>
  <c r="E28" i="3"/>
  <c r="B27" i="3"/>
  <c r="E21" i="3"/>
  <c r="E20" i="3"/>
  <c r="E19" i="3"/>
  <c r="E18" i="3"/>
  <c r="E17" i="3"/>
  <c r="E16" i="3"/>
  <c r="E15" i="3"/>
  <c r="E14" i="3"/>
  <c r="E9" i="3"/>
  <c r="E8" i="3"/>
  <c r="E7" i="3"/>
  <c r="E6" i="3"/>
  <c r="E5" i="3"/>
</calcChain>
</file>

<file path=xl/comments1.xml><?xml version="1.0" encoding="utf-8"?>
<comments xmlns="http://schemas.openxmlformats.org/spreadsheetml/2006/main">
  <authors>
    <author>Cornelia Foster</author>
  </authors>
  <commentList>
    <comment ref="C156" authorId="0">
      <text>
        <r>
          <rPr>
            <b/>
            <sz val="9"/>
            <color indexed="81"/>
            <rFont val="Calibri"/>
            <family val="2"/>
          </rPr>
          <t>Cornelia Foster:</t>
        </r>
        <r>
          <rPr>
            <sz val="9"/>
            <color indexed="81"/>
            <rFont val="Calibri"/>
            <family val="2"/>
          </rPr>
          <t xml:space="preserve">
enter times as text ('29:34) as over 24 minutes and excel thinks its 24 hours and rolls into next day.</t>
        </r>
      </text>
    </comment>
  </commentList>
</comments>
</file>

<file path=xl/sharedStrings.xml><?xml version="1.0" encoding="utf-8"?>
<sst xmlns="http://schemas.openxmlformats.org/spreadsheetml/2006/main" count="477" uniqueCount="103">
  <si>
    <t>MEN</t>
  </si>
  <si>
    <t>WOMEN</t>
  </si>
  <si>
    <t>MIXED</t>
  </si>
  <si>
    <t>MASTERS</t>
  </si>
  <si>
    <t>DIV/PLACE</t>
  </si>
  <si>
    <t>TIME</t>
  </si>
  <si>
    <t>SKIPPER WHIPPER</t>
  </si>
  <si>
    <t>ERC</t>
  </si>
  <si>
    <t>SOMIRA MEN</t>
  </si>
  <si>
    <t>Oewrs</t>
  </si>
  <si>
    <t>Coast Guard</t>
  </si>
  <si>
    <t>SRC</t>
  </si>
  <si>
    <t>Kelpies</t>
  </si>
  <si>
    <t>ERC 2</t>
  </si>
  <si>
    <t>Sisters</t>
  </si>
  <si>
    <t>Funatics</t>
  </si>
  <si>
    <t>Beavers</t>
  </si>
  <si>
    <t>COAST GUARD CHALLENGE</t>
  </si>
  <si>
    <t>DNS</t>
  </si>
  <si>
    <t>Ketos</t>
  </si>
  <si>
    <t>Row'd Warriors</t>
  </si>
  <si>
    <t>CHAMP POINTS</t>
  </si>
  <si>
    <t>TOT</t>
  </si>
  <si>
    <t>POINTS</t>
  </si>
  <si>
    <t>RACE</t>
  </si>
  <si>
    <t>Points</t>
  </si>
  <si>
    <t>SK</t>
  </si>
  <si>
    <t>TEAMS</t>
  </si>
  <si>
    <t>CGC</t>
  </si>
  <si>
    <t>OEWRS</t>
  </si>
  <si>
    <t>Mini B2B</t>
  </si>
  <si>
    <t>OC</t>
  </si>
  <si>
    <t>CHAMP</t>
  </si>
  <si>
    <t>PLACE</t>
  </si>
  <si>
    <t>ROW'D WARRIORS</t>
  </si>
  <si>
    <t>OAKLAND CUP</t>
  </si>
  <si>
    <t>ALCATRAZ WHALEBOAT RACE</t>
  </si>
  <si>
    <t>BRIDGE TO BRIDGE</t>
  </si>
  <si>
    <t>SPRINT THE PIER</t>
  </si>
  <si>
    <t>PORT PROMENADE</t>
  </si>
  <si>
    <t>HEAD OF THE ESTUARY</t>
  </si>
  <si>
    <t>ERC SPRINTS</t>
  </si>
  <si>
    <t>TOTAL CHAMP PTS</t>
  </si>
  <si>
    <t>DIV/PLACE/</t>
  </si>
  <si>
    <t>ERC SP PTS</t>
  </si>
  <si>
    <t>PP PTS</t>
  </si>
  <si>
    <t>STP PTS</t>
  </si>
  <si>
    <t>SOMIRA Men</t>
  </si>
  <si>
    <t>37:26</t>
  </si>
  <si>
    <t>42:53</t>
  </si>
  <si>
    <t>SOMIRA</t>
  </si>
  <si>
    <t>Row'd Warriors/Kelpies</t>
  </si>
  <si>
    <t>Port of SF</t>
  </si>
  <si>
    <t>MEN'S PTS</t>
  </si>
  <si>
    <t>WOMEN'S PTS</t>
  </si>
  <si>
    <t>MIXED PTS</t>
  </si>
  <si>
    <t>TOTAL PTS</t>
  </si>
  <si>
    <t>CLUB CHAMPIONSHIP</t>
  </si>
  <si>
    <t>CHAMP PLACE</t>
  </si>
  <si>
    <t>SeaMasters</t>
  </si>
  <si>
    <t>OarKnots</t>
  </si>
  <si>
    <t>Vikings</t>
  </si>
  <si>
    <t>DNF</t>
  </si>
  <si>
    <t>ERC-Renegade</t>
  </si>
  <si>
    <t>ERC-La Sirena</t>
  </si>
  <si>
    <t>OWERS/Ketos</t>
  </si>
  <si>
    <t>Iron Oars (ITC)</t>
  </si>
  <si>
    <t>Iron Oars (ITC) 2</t>
  </si>
  <si>
    <t>SOMIRA Funatics</t>
  </si>
  <si>
    <t>SOMIRA Sisters</t>
  </si>
  <si>
    <t>SOMIRA Beavers</t>
  </si>
  <si>
    <t>SOMIRA Rowbots</t>
  </si>
  <si>
    <t>31:29</t>
  </si>
  <si>
    <t>31:34</t>
  </si>
  <si>
    <t>31:38</t>
  </si>
  <si>
    <t>32:40</t>
  </si>
  <si>
    <t>34:52</t>
  </si>
  <si>
    <t>34:53</t>
  </si>
  <si>
    <t>37:08</t>
  </si>
  <si>
    <t>42:08</t>
  </si>
  <si>
    <t>Rowbots</t>
  </si>
  <si>
    <t>33:54</t>
  </si>
  <si>
    <t>35:12</t>
  </si>
  <si>
    <t>36:26</t>
  </si>
  <si>
    <t>37:02</t>
  </si>
  <si>
    <t>37:15</t>
  </si>
  <si>
    <t>40:11</t>
  </si>
  <si>
    <t>IORC</t>
  </si>
  <si>
    <t>12:02</t>
  </si>
  <si>
    <t>12:26</t>
  </si>
  <si>
    <t>12:30</t>
  </si>
  <si>
    <t>13:24</t>
  </si>
  <si>
    <t>13:27</t>
  </si>
  <si>
    <t>13:28</t>
  </si>
  <si>
    <t>13:47</t>
  </si>
  <si>
    <t>14:23</t>
  </si>
  <si>
    <t>12:25</t>
  </si>
  <si>
    <t>12:56</t>
  </si>
  <si>
    <t>13:21</t>
  </si>
  <si>
    <t>13:39</t>
  </si>
  <si>
    <t>13:58</t>
  </si>
  <si>
    <t>13:48</t>
  </si>
  <si>
    <t>14:24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</si>
</sst>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name val="Calibri"/>
      <scheme val="minor"/>
    </font>
    <font>
      <sz val="14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2" borderId="4" xfId="0" applyFill="1" applyBorder="1" applyAlignment="1">
      <alignment horizontal="center"/>
    </xf>
    <xf numFmtId="0" fontId="4" fillId="2" borderId="1" xfId="0" applyFont="1" applyFill="1" applyBorder="1"/>
    <xf numFmtId="0" fontId="0" fillId="2" borderId="6" xfId="0" applyFill="1" applyBorder="1"/>
    <xf numFmtId="0" fontId="4" fillId="2" borderId="2" xfId="0" applyFont="1" applyFill="1" applyBorder="1" applyAlignment="1">
      <alignment horizontal="center"/>
    </xf>
    <xf numFmtId="0" fontId="0" fillId="0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Border="1"/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1" fillId="0" borderId="9" xfId="0" applyFont="1" applyBorder="1"/>
    <xf numFmtId="0" fontId="0" fillId="0" borderId="9" xfId="0" applyBorder="1"/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0" fillId="0" borderId="11" xfId="0" applyFont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shrinkToFit="1"/>
    </xf>
    <xf numFmtId="0" fontId="1" fillId="2" borderId="9" xfId="0" applyFont="1" applyFill="1" applyBorder="1" applyAlignment="1">
      <alignment horizontal="center" shrinkToFit="1"/>
    </xf>
    <xf numFmtId="0" fontId="1" fillId="2" borderId="10" xfId="0" applyFont="1" applyFill="1" applyBorder="1" applyAlignment="1">
      <alignment horizontal="center" shrinkToFit="1"/>
    </xf>
    <xf numFmtId="0" fontId="0" fillId="0" borderId="10" xfId="0" applyBorder="1" applyAlignment="1">
      <alignment horizontal="center" shrinkToFit="1"/>
    </xf>
    <xf numFmtId="0" fontId="0" fillId="0" borderId="0" xfId="0" applyFill="1" applyBorder="1" applyAlignment="1">
      <alignment shrinkToFit="1"/>
    </xf>
    <xf numFmtId="0" fontId="0" fillId="0" borderId="11" xfId="0" applyBorder="1" applyAlignment="1">
      <alignment horizontal="center" shrinkToFit="1"/>
    </xf>
    <xf numFmtId="0" fontId="6" fillId="0" borderId="0" xfId="0" applyFont="1" applyBorder="1" applyAlignment="1">
      <alignment shrinkToFit="1"/>
    </xf>
    <xf numFmtId="0" fontId="6" fillId="0" borderId="0" xfId="0" applyFont="1" applyBorder="1" applyAlignment="1">
      <alignment horizontal="center" shrinkToFit="1"/>
    </xf>
    <xf numFmtId="0" fontId="7" fillId="0" borderId="0" xfId="0" applyFont="1" applyBorder="1" applyAlignment="1">
      <alignment shrinkToFit="1"/>
    </xf>
    <xf numFmtId="0" fontId="7" fillId="0" borderId="0" xfId="0" applyFont="1" applyBorder="1"/>
    <xf numFmtId="0" fontId="1" fillId="0" borderId="0" xfId="0" applyFont="1" applyFill="1" applyBorder="1" applyAlignment="1">
      <alignment shrinkToFit="1"/>
    </xf>
    <xf numFmtId="0" fontId="1" fillId="0" borderId="0" xfId="0" applyFont="1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20" fontId="0" fillId="0" borderId="0" xfId="0" applyNumberFormat="1" applyFill="1" applyBorder="1" applyAlignment="1">
      <alignment horizontal="center" shrinkToFit="1"/>
    </xf>
    <xf numFmtId="0" fontId="0" fillId="0" borderId="0" xfId="0" applyFill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2" fillId="2" borderId="1" xfId="0" applyFont="1" applyFill="1" applyBorder="1"/>
    <xf numFmtId="0" fontId="12" fillId="2" borderId="2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 shrinkToFit="1"/>
    </xf>
    <xf numFmtId="0" fontId="12" fillId="0" borderId="0" xfId="0" applyFont="1" applyBorder="1"/>
    <xf numFmtId="0" fontId="13" fillId="0" borderId="0" xfId="0" applyFont="1"/>
    <xf numFmtId="0" fontId="12" fillId="2" borderId="4" xfId="0" applyFont="1" applyFill="1" applyBorder="1"/>
    <xf numFmtId="0" fontId="13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3" fillId="0" borderId="0" xfId="0" applyFont="1" applyBorder="1"/>
    <xf numFmtId="0" fontId="13" fillId="2" borderId="4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0" xfId="0" applyFont="1" applyFill="1" applyBorder="1"/>
    <xf numFmtId="0" fontId="13" fillId="0" borderId="7" xfId="0" applyFont="1" applyBorder="1"/>
    <xf numFmtId="0" fontId="13" fillId="0" borderId="7" xfId="0" applyFont="1" applyBorder="1" applyAlignment="1">
      <alignment horizontal="center"/>
    </xf>
    <xf numFmtId="0" fontId="13" fillId="0" borderId="11" xfId="0" applyFont="1" applyBorder="1"/>
    <xf numFmtId="0" fontId="12" fillId="2" borderId="3" xfId="0" applyFont="1" applyFill="1" applyBorder="1" applyAlignment="1">
      <alignment horizontal="center" shrinkToFit="1"/>
    </xf>
    <xf numFmtId="0" fontId="12" fillId="2" borderId="5" xfId="0" applyFont="1" applyFill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/>
    <xf numFmtId="0" fontId="13" fillId="0" borderId="5" xfId="0" applyFont="1" applyBorder="1"/>
    <xf numFmtId="0" fontId="13" fillId="0" borderId="8" xfId="0" applyFont="1" applyBorder="1"/>
    <xf numFmtId="0" fontId="13" fillId="0" borderId="1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/>
    </xf>
    <xf numFmtId="0" fontId="12" fillId="0" borderId="2" xfId="0" applyFont="1" applyBorder="1"/>
    <xf numFmtId="0" fontId="12" fillId="0" borderId="2" xfId="0" applyFont="1" applyBorder="1" applyAlignment="1">
      <alignment horizontal="center"/>
    </xf>
    <xf numFmtId="0" fontId="12" fillId="0" borderId="9" xfId="0" applyFont="1" applyBorder="1"/>
    <xf numFmtId="0" fontId="13" fillId="0" borderId="9" xfId="0" applyFont="1" applyBorder="1"/>
    <xf numFmtId="0" fontId="13" fillId="2" borderId="4" xfId="0" applyFont="1" applyFill="1" applyBorder="1"/>
    <xf numFmtId="0" fontId="13" fillId="2" borderId="6" xfId="0" applyFont="1" applyFill="1" applyBorder="1"/>
    <xf numFmtId="0" fontId="13" fillId="0" borderId="0" xfId="0" applyFont="1" applyAlignment="1">
      <alignment horizontal="center"/>
    </xf>
    <xf numFmtId="0" fontId="12" fillId="2" borderId="2" xfId="0" applyFont="1" applyFill="1" applyBorder="1"/>
    <xf numFmtId="0" fontId="12" fillId="2" borderId="9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0" fillId="2" borderId="4" xfId="0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0" borderId="7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2" borderId="6" xfId="0" applyFill="1" applyBorder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13" fillId="2" borderId="4" xfId="0" applyFont="1" applyFill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20" fontId="13" fillId="0" borderId="0" xfId="0" applyNumberFormat="1" applyFont="1" applyBorder="1" applyAlignment="1" applyProtection="1">
      <alignment horizontal="center"/>
      <protection locked="0"/>
    </xf>
    <xf numFmtId="0" fontId="13" fillId="0" borderId="0" xfId="0" applyFont="1" applyFill="1" applyBorder="1" applyProtection="1">
      <protection locked="0"/>
    </xf>
    <xf numFmtId="0" fontId="13" fillId="2" borderId="6" xfId="0" applyFont="1" applyFill="1" applyBorder="1" applyAlignment="1" applyProtection="1">
      <alignment horizontal="center"/>
      <protection locked="0"/>
    </xf>
    <xf numFmtId="0" fontId="13" fillId="0" borderId="7" xfId="0" applyFont="1" applyBorder="1" applyProtection="1">
      <protection locked="0"/>
    </xf>
    <xf numFmtId="0" fontId="13" fillId="0" borderId="7" xfId="0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3" fillId="3" borderId="4" xfId="0" applyFont="1" applyFill="1" applyBorder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20" fontId="13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20" fontId="13" fillId="0" borderId="0" xfId="0" quotePrefix="1" applyNumberFormat="1" applyFont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  <xf numFmtId="46" fontId="13" fillId="0" borderId="0" xfId="0" quotePrefix="1" applyNumberFormat="1" applyFont="1" applyAlignment="1" applyProtection="1">
      <alignment horizontal="center"/>
      <protection locked="0"/>
    </xf>
    <xf numFmtId="0" fontId="0" fillId="0" borderId="0" xfId="0" applyFont="1"/>
    <xf numFmtId="2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3" fillId="0" borderId="0" xfId="0" quotePrefix="1" applyFont="1" applyBorder="1" applyAlignment="1">
      <alignment horizontal="center"/>
    </xf>
    <xf numFmtId="0" fontId="15" fillId="0" borderId="0" xfId="0" applyFont="1" applyProtection="1">
      <protection locked="0"/>
    </xf>
  </cellXfs>
  <cellStyles count="8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Normal" xfId="0" builtinId="0"/>
  </cellStyles>
  <dxfs count="19">
    <dxf>
      <font>
        <b/>
        <i val="0"/>
        <strike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strike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  <dxf>
      <font>
        <b/>
        <i val="0"/>
        <color rgb="FFFF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R206"/>
  <sheetViews>
    <sheetView tabSelected="1" zoomScale="125" zoomScaleNormal="125" zoomScalePageLayoutView="125" workbookViewId="0">
      <selection activeCell="C2" sqref="C2"/>
    </sheetView>
  </sheetViews>
  <sheetFormatPr baseColWidth="10" defaultColWidth="11" defaultRowHeight="15" x14ac:dyDescent="0"/>
  <cols>
    <col min="2" max="2" width="13.83203125" customWidth="1"/>
    <col min="3" max="3" width="10.83203125" style="6" customWidth="1"/>
    <col min="4" max="4" width="12.5" customWidth="1"/>
    <col min="5" max="6" width="13.83203125" customWidth="1"/>
    <col min="7" max="7" width="13.1640625" customWidth="1"/>
    <col min="8" max="8" width="13.5" customWidth="1"/>
    <col min="9" max="9" width="13.1640625" customWidth="1"/>
    <col min="10" max="10" width="12" customWidth="1"/>
    <col min="11" max="11" width="18" customWidth="1"/>
    <col min="13" max="13" width="9" customWidth="1"/>
    <col min="14" max="14" width="4.33203125" customWidth="1"/>
    <col min="15" max="15" width="5.1640625" customWidth="1"/>
    <col min="16" max="16" width="4.1640625" customWidth="1"/>
    <col min="17" max="17" width="3.33203125" customWidth="1"/>
  </cols>
  <sheetData>
    <row r="2" spans="1:18" s="47" customFormat="1" ht="19" thickBot="1">
      <c r="A2" s="45" t="s">
        <v>41</v>
      </c>
      <c r="B2" s="45"/>
      <c r="C2" s="112">
        <v>2014</v>
      </c>
      <c r="G2" s="54"/>
      <c r="H2" s="54"/>
      <c r="I2" s="55"/>
      <c r="J2" s="56"/>
      <c r="K2" s="56"/>
      <c r="L2" s="57"/>
      <c r="M2" s="54"/>
      <c r="N2" s="54"/>
      <c r="O2" s="55"/>
      <c r="P2" s="56"/>
      <c r="Q2" s="56"/>
      <c r="R2" s="57"/>
    </row>
    <row r="3" spans="1:18">
      <c r="A3" s="11" t="s">
        <v>43</v>
      </c>
      <c r="B3" s="12" t="s">
        <v>27</v>
      </c>
      <c r="C3" s="12" t="s">
        <v>5</v>
      </c>
      <c r="D3" s="12" t="s">
        <v>23</v>
      </c>
      <c r="E3" s="49" t="s">
        <v>42</v>
      </c>
      <c r="G3" s="58"/>
      <c r="H3" s="59"/>
      <c r="I3" s="59"/>
      <c r="J3" s="59"/>
      <c r="K3" s="59"/>
      <c r="L3" s="19"/>
      <c r="M3" s="58"/>
      <c r="N3" s="59"/>
      <c r="O3" s="59"/>
      <c r="P3" s="59"/>
      <c r="Q3" s="59"/>
      <c r="R3" s="2"/>
    </row>
    <row r="4" spans="1:18">
      <c r="A4" s="14" t="s">
        <v>0</v>
      </c>
      <c r="B4" s="20"/>
      <c r="C4" s="20"/>
      <c r="D4" s="22"/>
      <c r="E4" s="50"/>
      <c r="G4" s="58"/>
      <c r="H4" s="60"/>
      <c r="I4" s="60"/>
      <c r="J4" s="59"/>
      <c r="K4" s="59"/>
      <c r="L4" s="19"/>
      <c r="M4" s="58"/>
      <c r="N4" s="60"/>
      <c r="O4" s="60"/>
      <c r="P4" s="59"/>
      <c r="Q4" s="59"/>
      <c r="R4" s="2"/>
    </row>
    <row r="5" spans="1:18">
      <c r="A5" s="102">
        <v>1</v>
      </c>
      <c r="B5" s="103" t="s">
        <v>8</v>
      </c>
      <c r="C5" s="104"/>
      <c r="D5" s="7">
        <f t="shared" ref="D5:D12" si="0">IF(A5="DNS",MAX(A$5:A$13)+1,A5)</f>
        <v>1</v>
      </c>
      <c r="E5" s="51">
        <f>D5</f>
        <v>1</v>
      </c>
      <c r="G5" s="60"/>
      <c r="H5" s="52"/>
      <c r="I5" s="61"/>
      <c r="J5" s="60"/>
      <c r="K5" s="60"/>
      <c r="L5" s="19"/>
      <c r="M5" s="60"/>
      <c r="N5" s="52"/>
      <c r="O5" s="61"/>
      <c r="P5" s="60"/>
      <c r="Q5" s="60"/>
      <c r="R5" s="2"/>
    </row>
    <row r="6" spans="1:18">
      <c r="A6" s="102">
        <f>A5+1</f>
        <v>2</v>
      </c>
      <c r="B6" s="103" t="s">
        <v>87</v>
      </c>
      <c r="C6" s="104"/>
      <c r="D6" s="7">
        <f t="shared" si="0"/>
        <v>2</v>
      </c>
      <c r="E6" s="51">
        <f t="shared" ref="E6:E12" si="1">D6</f>
        <v>2</v>
      </c>
      <c r="G6" s="60"/>
      <c r="H6" s="52"/>
      <c r="I6" s="61"/>
      <c r="J6" s="60"/>
      <c r="K6" s="60"/>
      <c r="L6" s="19"/>
      <c r="M6" s="60"/>
      <c r="N6" s="52"/>
      <c r="O6" s="61"/>
      <c r="P6" s="60"/>
      <c r="Q6" s="60"/>
      <c r="R6" s="2"/>
    </row>
    <row r="7" spans="1:18">
      <c r="A7" s="102">
        <f t="shared" ref="A7" si="2">A6+1</f>
        <v>3</v>
      </c>
      <c r="B7" s="103" t="s">
        <v>7</v>
      </c>
      <c r="C7" s="104"/>
      <c r="D7" s="7">
        <f t="shared" si="0"/>
        <v>3</v>
      </c>
      <c r="E7" s="51">
        <f t="shared" si="1"/>
        <v>3</v>
      </c>
      <c r="G7" s="60"/>
      <c r="H7" s="52"/>
      <c r="I7" s="61"/>
      <c r="J7" s="60"/>
      <c r="K7" s="60"/>
      <c r="L7" s="19"/>
      <c r="M7" s="60"/>
      <c r="N7" s="52"/>
      <c r="O7" s="61"/>
      <c r="P7" s="60"/>
      <c r="Q7" s="60"/>
      <c r="R7" s="2"/>
    </row>
    <row r="8" spans="1:18">
      <c r="A8" s="102">
        <v>4</v>
      </c>
      <c r="B8" s="105" t="s">
        <v>61</v>
      </c>
      <c r="C8" s="104"/>
      <c r="D8" s="7">
        <f t="shared" si="0"/>
        <v>4</v>
      </c>
      <c r="E8" s="51">
        <f t="shared" si="1"/>
        <v>4</v>
      </c>
      <c r="G8" s="60"/>
      <c r="H8" s="52"/>
      <c r="I8" s="61"/>
      <c r="J8" s="60"/>
      <c r="K8" s="60"/>
      <c r="L8" s="19"/>
      <c r="M8" s="60"/>
      <c r="N8" s="52"/>
      <c r="O8" s="61"/>
      <c r="P8" s="60"/>
      <c r="Q8" s="60"/>
      <c r="R8" s="2"/>
    </row>
    <row r="9" spans="1:18">
      <c r="A9" s="102" t="s">
        <v>18</v>
      </c>
      <c r="B9" s="105" t="s">
        <v>19</v>
      </c>
      <c r="C9" s="104"/>
      <c r="D9" s="7">
        <f t="shared" si="0"/>
        <v>5</v>
      </c>
      <c r="E9" s="51">
        <f>D9</f>
        <v>5</v>
      </c>
      <c r="G9" s="60"/>
      <c r="H9" s="52"/>
      <c r="I9" s="60"/>
      <c r="J9" s="60"/>
      <c r="K9" s="60"/>
      <c r="L9" s="19"/>
      <c r="M9" s="60"/>
      <c r="N9" s="52"/>
      <c r="O9" s="60"/>
      <c r="P9" s="60"/>
      <c r="Q9" s="60"/>
      <c r="R9" s="2"/>
    </row>
    <row r="10" spans="1:18">
      <c r="A10" s="102" t="s">
        <v>18</v>
      </c>
      <c r="B10" s="114" t="s">
        <v>20</v>
      </c>
      <c r="C10" s="104"/>
      <c r="D10" s="7">
        <f t="shared" si="0"/>
        <v>5</v>
      </c>
      <c r="E10" s="51">
        <f>D10</f>
        <v>5</v>
      </c>
      <c r="G10" s="60"/>
      <c r="H10" s="52"/>
      <c r="I10" s="60"/>
      <c r="J10" s="60"/>
      <c r="K10" s="60"/>
      <c r="L10" s="19"/>
      <c r="M10" s="60"/>
      <c r="N10" s="52"/>
      <c r="O10" s="60"/>
      <c r="P10" s="60"/>
      <c r="Q10" s="60"/>
      <c r="R10" s="2"/>
    </row>
    <row r="11" spans="1:18">
      <c r="A11" s="102" t="s">
        <v>18</v>
      </c>
      <c r="B11" s="116" t="s">
        <v>10</v>
      </c>
      <c r="C11" s="104"/>
      <c r="D11" s="7">
        <f t="shared" si="0"/>
        <v>5</v>
      </c>
      <c r="E11" s="51">
        <f t="shared" si="1"/>
        <v>5</v>
      </c>
      <c r="G11" s="60"/>
      <c r="H11" s="52"/>
      <c r="I11" s="61"/>
      <c r="J11" s="60"/>
      <c r="K11" s="60"/>
      <c r="L11" s="19"/>
      <c r="M11" s="60"/>
      <c r="N11" s="52"/>
      <c r="O11" s="61"/>
      <c r="P11" s="60"/>
      <c r="Q11" s="60"/>
      <c r="R11" s="2"/>
    </row>
    <row r="12" spans="1:18">
      <c r="A12" s="102" t="s">
        <v>18</v>
      </c>
      <c r="B12" s="103" t="s">
        <v>19</v>
      </c>
      <c r="C12" s="104"/>
      <c r="D12" s="7">
        <f t="shared" si="0"/>
        <v>5</v>
      </c>
      <c r="E12" s="51">
        <f t="shared" si="1"/>
        <v>5</v>
      </c>
      <c r="G12" s="60"/>
      <c r="H12" s="52"/>
      <c r="I12" s="60"/>
      <c r="J12" s="60"/>
      <c r="K12" s="60"/>
      <c r="L12" s="19"/>
      <c r="M12" s="60"/>
      <c r="N12" s="52"/>
      <c r="O12" s="60"/>
      <c r="P12" s="60"/>
      <c r="Q12" s="60"/>
      <c r="R12" s="2"/>
    </row>
    <row r="13" spans="1:18" ht="16" thickBot="1">
      <c r="A13" s="107"/>
      <c r="B13" s="108"/>
      <c r="C13" s="109"/>
      <c r="D13" s="8"/>
      <c r="E13" s="53"/>
      <c r="G13" s="52"/>
      <c r="H13" s="52"/>
      <c r="I13" s="60"/>
      <c r="J13" s="60"/>
      <c r="K13" s="60"/>
      <c r="L13" s="19"/>
      <c r="M13" s="19"/>
      <c r="N13" s="19"/>
      <c r="O13" s="19"/>
      <c r="P13" s="19"/>
      <c r="Q13" s="19"/>
      <c r="R13" s="2"/>
    </row>
    <row r="14" spans="1:18">
      <c r="A14" s="11" t="s">
        <v>4</v>
      </c>
      <c r="B14" s="12" t="str">
        <f>B3</f>
        <v>TEAMS</v>
      </c>
      <c r="C14" s="12" t="s">
        <v>5</v>
      </c>
      <c r="D14" s="12" t="str">
        <f>D3</f>
        <v>POINTS</v>
      </c>
      <c r="E14" s="49" t="str">
        <f>E3</f>
        <v>TOTAL CHAMP PTS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"/>
    </row>
    <row r="15" spans="1:18">
      <c r="A15" s="14" t="s">
        <v>1</v>
      </c>
      <c r="B15" s="20"/>
      <c r="C15" s="20"/>
      <c r="D15" s="22"/>
      <c r="E15" s="50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</row>
    <row r="16" spans="1:18">
      <c r="A16" s="102">
        <v>1</v>
      </c>
      <c r="B16" s="103" t="s">
        <v>7</v>
      </c>
      <c r="C16" s="104"/>
      <c r="D16" s="7">
        <f t="shared" ref="D16:D24" si="3">IF(A16="DNS",MAX(A$16:A$29)+1,A16)</f>
        <v>1</v>
      </c>
      <c r="E16" s="51">
        <f t="shared" ref="E16:E27" si="4">D16</f>
        <v>1</v>
      </c>
    </row>
    <row r="17" spans="1:8">
      <c r="A17" s="102">
        <f>A16+1</f>
        <v>2</v>
      </c>
      <c r="B17" s="103" t="s">
        <v>12</v>
      </c>
      <c r="C17" s="104"/>
      <c r="D17" s="7">
        <f t="shared" si="3"/>
        <v>2</v>
      </c>
      <c r="E17" s="51">
        <f t="shared" si="4"/>
        <v>2</v>
      </c>
    </row>
    <row r="18" spans="1:8">
      <c r="A18" s="102">
        <v>2</v>
      </c>
      <c r="B18" s="103" t="s">
        <v>15</v>
      </c>
      <c r="C18" s="104"/>
      <c r="D18" s="7">
        <f t="shared" si="3"/>
        <v>2</v>
      </c>
      <c r="E18" s="51">
        <f t="shared" si="4"/>
        <v>2</v>
      </c>
    </row>
    <row r="19" spans="1:8">
      <c r="A19" s="102">
        <v>4</v>
      </c>
      <c r="B19" s="105" t="s">
        <v>87</v>
      </c>
      <c r="C19" s="104"/>
      <c r="D19" s="7">
        <f t="shared" si="3"/>
        <v>4</v>
      </c>
      <c r="E19" s="51">
        <f t="shared" si="4"/>
        <v>4</v>
      </c>
      <c r="H19" s="48"/>
    </row>
    <row r="20" spans="1:8">
      <c r="A20" s="102">
        <f t="shared" ref="A20" si="5">A19+1</f>
        <v>5</v>
      </c>
      <c r="B20" s="103" t="s">
        <v>14</v>
      </c>
      <c r="C20" s="104"/>
      <c r="D20" s="7">
        <f t="shared" si="3"/>
        <v>5</v>
      </c>
      <c r="E20" s="51">
        <f t="shared" si="4"/>
        <v>5</v>
      </c>
    </row>
    <row r="21" spans="1:8">
      <c r="A21" s="102" t="s">
        <v>18</v>
      </c>
      <c r="B21" s="103" t="s">
        <v>19</v>
      </c>
      <c r="C21" s="104"/>
      <c r="D21" s="7">
        <f t="shared" si="3"/>
        <v>6</v>
      </c>
      <c r="E21" s="51">
        <f t="shared" si="4"/>
        <v>6</v>
      </c>
    </row>
    <row r="22" spans="1:8">
      <c r="A22" s="102" t="s">
        <v>18</v>
      </c>
      <c r="B22" s="116" t="s">
        <v>10</v>
      </c>
      <c r="C22" s="104"/>
      <c r="D22" s="7">
        <f t="shared" si="3"/>
        <v>6</v>
      </c>
      <c r="E22" s="51">
        <f t="shared" si="4"/>
        <v>6</v>
      </c>
    </row>
    <row r="23" spans="1:8">
      <c r="A23" s="102" t="s">
        <v>18</v>
      </c>
      <c r="B23" s="137" t="s">
        <v>61</v>
      </c>
      <c r="C23" s="104"/>
      <c r="D23" s="7">
        <f t="shared" si="3"/>
        <v>6</v>
      </c>
      <c r="E23" s="51">
        <f t="shared" si="4"/>
        <v>6</v>
      </c>
    </row>
    <row r="24" spans="1:8">
      <c r="A24" s="102"/>
      <c r="B24" s="105"/>
      <c r="C24" s="104"/>
      <c r="D24" s="7">
        <f t="shared" si="3"/>
        <v>0</v>
      </c>
      <c r="E24" s="51">
        <f t="shared" si="4"/>
        <v>0</v>
      </c>
    </row>
    <row r="25" spans="1:8">
      <c r="A25" s="102"/>
      <c r="B25" s="105"/>
      <c r="C25" s="104"/>
      <c r="D25" s="7">
        <f>IF(A25="DNS",MAX(A$16:A$29)+1,A25)</f>
        <v>0</v>
      </c>
      <c r="E25" s="51">
        <f t="shared" si="4"/>
        <v>0</v>
      </c>
    </row>
    <row r="26" spans="1:8">
      <c r="A26" s="102"/>
      <c r="B26" s="105"/>
      <c r="C26" s="104"/>
      <c r="D26" s="7">
        <f>IF(A26="DNS",MAX(A$16:A$29)+1,A26)</f>
        <v>0</v>
      </c>
      <c r="E26" s="51">
        <f t="shared" si="4"/>
        <v>0</v>
      </c>
    </row>
    <row r="27" spans="1:8">
      <c r="A27" s="102"/>
      <c r="B27" s="105"/>
      <c r="C27" s="104"/>
      <c r="D27" s="7">
        <f>IF(A27="DNS",MAX(A$16:A$29)+1,A27)</f>
        <v>0</v>
      </c>
      <c r="E27" s="51">
        <f t="shared" si="4"/>
        <v>0</v>
      </c>
    </row>
    <row r="28" spans="1:8">
      <c r="A28" s="102"/>
      <c r="B28" s="103"/>
      <c r="C28" s="106"/>
      <c r="D28" s="7"/>
      <c r="E28" s="51"/>
    </row>
    <row r="29" spans="1:8" ht="16" thickBot="1">
      <c r="A29" s="110"/>
      <c r="B29" s="108"/>
      <c r="C29" s="109"/>
      <c r="D29" s="8"/>
      <c r="E29" s="53"/>
    </row>
    <row r="30" spans="1:8">
      <c r="A30" s="16" t="s">
        <v>4</v>
      </c>
      <c r="B30" s="12" t="str">
        <f>B14</f>
        <v>TEAMS</v>
      </c>
      <c r="C30" s="18" t="s">
        <v>5</v>
      </c>
      <c r="D30" s="12" t="str">
        <f>D14</f>
        <v>POINTS</v>
      </c>
      <c r="E30" s="49" t="str">
        <f>E14</f>
        <v>TOTAL CHAMP PTS</v>
      </c>
    </row>
    <row r="31" spans="1:8">
      <c r="A31" s="14" t="s">
        <v>2</v>
      </c>
      <c r="B31" s="20"/>
      <c r="C31" s="22"/>
      <c r="D31" s="22"/>
      <c r="E31" s="26"/>
    </row>
    <row r="32" spans="1:8">
      <c r="A32" s="102">
        <v>1</v>
      </c>
      <c r="B32" s="103" t="s">
        <v>20</v>
      </c>
      <c r="C32" s="104"/>
      <c r="D32" s="7">
        <f>IF(A32="DNS",MAX(A$32:A$43)+1,A32)</f>
        <v>1</v>
      </c>
      <c r="E32" s="27">
        <f>D32</f>
        <v>1</v>
      </c>
      <c r="F32" s="7"/>
      <c r="G32" s="7"/>
      <c r="H32" s="7"/>
    </row>
    <row r="33" spans="1:8">
      <c r="A33" s="102">
        <f>A32+1</f>
        <v>2</v>
      </c>
      <c r="B33" s="103" t="s">
        <v>7</v>
      </c>
      <c r="C33" s="104"/>
      <c r="D33" s="7">
        <f t="shared" ref="D33:D41" si="6">IF(A33="DNS",MAX(A$32:A$43)+1,A33)</f>
        <v>2</v>
      </c>
      <c r="E33" s="27">
        <f t="shared" ref="E33:E41" si="7">D33</f>
        <v>2</v>
      </c>
      <c r="F33" s="7"/>
      <c r="G33" s="7"/>
      <c r="H33" s="7"/>
    </row>
    <row r="34" spans="1:8">
      <c r="A34" s="102">
        <f t="shared" ref="A34:A36" si="8">A33+1</f>
        <v>3</v>
      </c>
      <c r="B34" s="103" t="s">
        <v>16</v>
      </c>
      <c r="C34" s="104"/>
      <c r="D34" s="7">
        <f t="shared" si="6"/>
        <v>3</v>
      </c>
      <c r="E34" s="27">
        <f t="shared" si="7"/>
        <v>3</v>
      </c>
      <c r="F34" s="7"/>
      <c r="G34" s="7"/>
      <c r="H34" s="7"/>
    </row>
    <row r="35" spans="1:8">
      <c r="A35" s="102">
        <f t="shared" si="8"/>
        <v>4</v>
      </c>
      <c r="B35" s="103" t="s">
        <v>87</v>
      </c>
      <c r="C35" s="104"/>
      <c r="D35" s="7">
        <f t="shared" si="6"/>
        <v>4</v>
      </c>
      <c r="E35" s="27">
        <f t="shared" si="7"/>
        <v>4</v>
      </c>
      <c r="F35" s="7"/>
      <c r="G35" s="7"/>
      <c r="H35" s="7"/>
    </row>
    <row r="36" spans="1:8">
      <c r="A36" s="102">
        <f t="shared" si="8"/>
        <v>5</v>
      </c>
      <c r="B36" s="105" t="s">
        <v>80</v>
      </c>
      <c r="C36" s="104"/>
      <c r="D36" s="7">
        <f t="shared" si="6"/>
        <v>5</v>
      </c>
      <c r="E36" s="27">
        <f t="shared" si="7"/>
        <v>5</v>
      </c>
      <c r="F36" s="7"/>
      <c r="G36" s="7"/>
      <c r="H36" s="7"/>
    </row>
    <row r="37" spans="1:8">
      <c r="A37" s="102" t="s">
        <v>18</v>
      </c>
      <c r="B37" s="105" t="s">
        <v>10</v>
      </c>
      <c r="C37" s="104"/>
      <c r="D37" s="7">
        <f t="shared" si="6"/>
        <v>6</v>
      </c>
      <c r="E37" s="27">
        <f t="shared" si="7"/>
        <v>6</v>
      </c>
      <c r="F37" s="7"/>
      <c r="G37" s="7"/>
      <c r="H37" s="7"/>
    </row>
    <row r="38" spans="1:8">
      <c r="A38" s="102" t="s">
        <v>18</v>
      </c>
      <c r="B38" s="80" t="s">
        <v>19</v>
      </c>
      <c r="C38" s="104"/>
      <c r="D38" s="7">
        <f t="shared" si="6"/>
        <v>6</v>
      </c>
      <c r="E38" s="27">
        <f t="shared" si="7"/>
        <v>6</v>
      </c>
      <c r="F38" s="7"/>
      <c r="G38" s="7"/>
      <c r="H38" s="7"/>
    </row>
    <row r="39" spans="1:8">
      <c r="A39" s="102" t="s">
        <v>18</v>
      </c>
      <c r="B39" s="137" t="s">
        <v>61</v>
      </c>
      <c r="C39" s="104"/>
      <c r="D39" s="7">
        <f t="shared" si="6"/>
        <v>6</v>
      </c>
      <c r="E39" s="27">
        <f t="shared" si="7"/>
        <v>6</v>
      </c>
      <c r="F39" s="7"/>
      <c r="G39" s="7"/>
      <c r="H39" s="7"/>
    </row>
    <row r="40" spans="1:8">
      <c r="A40" s="102"/>
      <c r="B40" s="105"/>
      <c r="C40" s="104"/>
      <c r="D40" s="7">
        <f t="shared" si="6"/>
        <v>0</v>
      </c>
      <c r="E40" s="27">
        <f t="shared" si="7"/>
        <v>0</v>
      </c>
      <c r="F40" s="7"/>
      <c r="G40" s="7"/>
      <c r="H40" s="7"/>
    </row>
    <row r="41" spans="1:8">
      <c r="A41" s="102"/>
      <c r="B41" s="105"/>
      <c r="C41" s="104"/>
      <c r="D41" s="7">
        <f t="shared" si="6"/>
        <v>0</v>
      </c>
      <c r="E41" s="27">
        <f t="shared" si="7"/>
        <v>0</v>
      </c>
      <c r="F41" s="7"/>
      <c r="G41" s="7"/>
      <c r="H41" s="7"/>
    </row>
    <row r="42" spans="1:8">
      <c r="A42" s="102"/>
      <c r="B42" s="103"/>
      <c r="C42" s="106"/>
      <c r="D42" s="7"/>
      <c r="E42" s="27"/>
      <c r="F42" s="7"/>
      <c r="G42" s="7"/>
      <c r="H42" s="7"/>
    </row>
    <row r="43" spans="1:8" ht="16" thickBot="1">
      <c r="A43" s="110"/>
      <c r="B43" s="108"/>
      <c r="C43" s="109"/>
      <c r="D43" s="8"/>
      <c r="E43" s="28"/>
      <c r="F43" s="7"/>
      <c r="G43" s="7"/>
      <c r="H43" s="7"/>
    </row>
    <row r="44" spans="1:8">
      <c r="A44" s="16"/>
      <c r="B44" s="18"/>
      <c r="C44" s="12"/>
      <c r="D44" s="12"/>
      <c r="E44" s="25"/>
      <c r="F44" s="36"/>
      <c r="G44" s="36"/>
      <c r="H44" s="36"/>
    </row>
    <row r="45" spans="1:8">
      <c r="A45" s="14"/>
      <c r="B45" s="2"/>
      <c r="C45" s="7"/>
      <c r="D45" s="22"/>
      <c r="E45" s="26"/>
      <c r="F45" s="7"/>
      <c r="G45" s="7"/>
      <c r="H45" s="7"/>
    </row>
    <row r="46" spans="1:8">
      <c r="A46" s="15"/>
      <c r="B46" s="2"/>
      <c r="C46" s="7"/>
      <c r="D46" s="7"/>
      <c r="E46" s="27"/>
      <c r="F46" s="7"/>
      <c r="G46" s="7"/>
      <c r="H46" s="7"/>
    </row>
    <row r="47" spans="1:8">
      <c r="A47" s="15"/>
      <c r="B47" s="2"/>
      <c r="C47" s="7"/>
      <c r="D47" s="7"/>
      <c r="E47" s="27"/>
      <c r="F47" s="7"/>
      <c r="G47" s="7"/>
      <c r="H47" s="7"/>
    </row>
    <row r="48" spans="1:8">
      <c r="A48" s="15"/>
      <c r="B48" s="2"/>
      <c r="C48" s="7"/>
      <c r="D48" s="7"/>
      <c r="E48" s="27"/>
      <c r="F48" s="7"/>
      <c r="G48" s="7"/>
      <c r="H48" s="7"/>
    </row>
    <row r="49" spans="1:8" ht="16" thickBot="1">
      <c r="A49" s="17"/>
      <c r="B49" s="4"/>
      <c r="C49" s="8"/>
      <c r="D49" s="8"/>
      <c r="E49" s="28"/>
      <c r="F49" s="7"/>
      <c r="G49" s="7"/>
      <c r="H49" s="7"/>
    </row>
    <row r="53" spans="1:8" s="47" customFormat="1" ht="19" thickBot="1">
      <c r="A53" s="63" t="s">
        <v>39</v>
      </c>
      <c r="B53" s="63"/>
      <c r="C53" s="64">
        <f>C2</f>
        <v>2014</v>
      </c>
      <c r="D53" s="63"/>
      <c r="E53" s="63"/>
      <c r="F53" s="63"/>
    </row>
    <row r="54" spans="1:8">
      <c r="A54" s="66" t="s">
        <v>4</v>
      </c>
      <c r="B54" s="67" t="str">
        <f>B3</f>
        <v>TEAMS</v>
      </c>
      <c r="C54" s="67" t="s">
        <v>5</v>
      </c>
      <c r="D54" s="67" t="str">
        <f>D3</f>
        <v>POINTS</v>
      </c>
      <c r="E54" s="68" t="s">
        <v>44</v>
      </c>
      <c r="F54" s="69" t="s">
        <v>42</v>
      </c>
    </row>
    <row r="55" spans="1:8">
      <c r="A55" s="72" t="s">
        <v>0</v>
      </c>
      <c r="B55" s="74"/>
      <c r="C55" s="74"/>
      <c r="D55" s="74"/>
      <c r="E55" s="75"/>
      <c r="F55" s="75"/>
    </row>
    <row r="56" spans="1:8">
      <c r="A56" s="113">
        <v>0</v>
      </c>
      <c r="B56" s="114" t="s">
        <v>8</v>
      </c>
      <c r="C56" s="115"/>
      <c r="D56" s="78">
        <f>IF(A56="DNS",MAX(A$56:A$60)+1,A56)</f>
        <v>0</v>
      </c>
      <c r="E56" s="79">
        <f t="shared" ref="E56:E63" si="9">INDEX(D$5:D$12,MATCH(B56,B$5:B$12,0))</f>
        <v>1</v>
      </c>
      <c r="F56" s="79">
        <f>SUM(D56:E56)</f>
        <v>1</v>
      </c>
      <c r="G56" s="129"/>
    </row>
    <row r="57" spans="1:8">
      <c r="A57" s="113">
        <v>0</v>
      </c>
      <c r="B57" s="114" t="s">
        <v>7</v>
      </c>
      <c r="C57" s="115"/>
      <c r="D57" s="78">
        <f t="shared" ref="D57:D61" si="10">IF(A57="DNS",MAX(A$56:A$60)+1,A57)</f>
        <v>0</v>
      </c>
      <c r="E57" s="79">
        <f t="shared" si="9"/>
        <v>3</v>
      </c>
      <c r="F57" s="79">
        <f t="shared" ref="F57:F61" si="11">SUM(D57:E57)</f>
        <v>3</v>
      </c>
      <c r="G57" s="129"/>
    </row>
    <row r="58" spans="1:8">
      <c r="A58" s="113">
        <v>0</v>
      </c>
      <c r="B58" s="116" t="s">
        <v>87</v>
      </c>
      <c r="C58" s="115"/>
      <c r="D58" s="78">
        <f t="shared" si="10"/>
        <v>0</v>
      </c>
      <c r="E58" s="79">
        <f t="shared" si="9"/>
        <v>2</v>
      </c>
      <c r="F58" s="79">
        <f t="shared" si="11"/>
        <v>2</v>
      </c>
      <c r="G58" s="129"/>
    </row>
    <row r="59" spans="1:8">
      <c r="A59" s="113">
        <v>0</v>
      </c>
      <c r="B59" s="105" t="s">
        <v>61</v>
      </c>
      <c r="C59" s="115"/>
      <c r="D59" s="78">
        <f t="shared" si="10"/>
        <v>0</v>
      </c>
      <c r="E59" s="79">
        <f t="shared" si="9"/>
        <v>4</v>
      </c>
      <c r="F59" s="79">
        <f t="shared" si="11"/>
        <v>4</v>
      </c>
      <c r="G59" s="129"/>
    </row>
    <row r="60" spans="1:8">
      <c r="A60" s="113">
        <v>0</v>
      </c>
      <c r="B60" s="114" t="s">
        <v>20</v>
      </c>
      <c r="C60" s="115"/>
      <c r="D60" s="78">
        <f t="shared" si="10"/>
        <v>0</v>
      </c>
      <c r="E60" s="79">
        <f t="shared" si="9"/>
        <v>5</v>
      </c>
      <c r="F60" s="79">
        <f t="shared" si="11"/>
        <v>5</v>
      </c>
      <c r="G60" s="129"/>
    </row>
    <row r="61" spans="1:8">
      <c r="A61" s="113">
        <v>0</v>
      </c>
      <c r="B61" s="116" t="s">
        <v>10</v>
      </c>
      <c r="C61" s="115"/>
      <c r="D61" s="78">
        <f t="shared" si="10"/>
        <v>0</v>
      </c>
      <c r="E61" s="79">
        <f t="shared" si="9"/>
        <v>5</v>
      </c>
      <c r="F61" s="79">
        <f t="shared" si="11"/>
        <v>5</v>
      </c>
      <c r="G61" s="129"/>
    </row>
    <row r="62" spans="1:8">
      <c r="A62" s="113">
        <v>0</v>
      </c>
      <c r="B62" s="103" t="s">
        <v>19</v>
      </c>
      <c r="C62" s="115"/>
      <c r="D62" s="78">
        <f>IF(A62="DNS",MAX(A$56:A$60)+1,A62)</f>
        <v>0</v>
      </c>
      <c r="E62" s="79">
        <f t="shared" si="9"/>
        <v>5</v>
      </c>
      <c r="F62" s="79">
        <f t="shared" ref="F62:F63" si="12">SUM(D62:E62)</f>
        <v>5</v>
      </c>
      <c r="G62" s="129"/>
    </row>
    <row r="63" spans="1:8">
      <c r="A63" s="113"/>
      <c r="B63" s="116"/>
      <c r="C63" s="115"/>
      <c r="D63" s="78">
        <v>0</v>
      </c>
      <c r="E63" s="79" t="e">
        <f t="shared" si="9"/>
        <v>#N/A</v>
      </c>
      <c r="F63" s="79" t="e">
        <f t="shared" si="12"/>
        <v>#N/A</v>
      </c>
      <c r="G63" s="129"/>
    </row>
    <row r="64" spans="1:8" ht="16" thickBot="1">
      <c r="A64" s="117"/>
      <c r="B64" s="118"/>
      <c r="C64" s="119"/>
      <c r="D64" s="81"/>
      <c r="E64" s="83"/>
      <c r="F64" s="83"/>
      <c r="G64" s="129"/>
    </row>
    <row r="65" spans="1:6">
      <c r="A65" s="66" t="s">
        <v>4</v>
      </c>
      <c r="B65" s="67" t="str">
        <f>B54</f>
        <v>TEAMS</v>
      </c>
      <c r="C65" s="67" t="s">
        <v>5</v>
      </c>
      <c r="D65" s="67" t="str">
        <f>D14</f>
        <v>POINTS</v>
      </c>
      <c r="E65" s="68" t="str">
        <f>E54</f>
        <v>ERC SP PTS</v>
      </c>
      <c r="F65" s="84" t="str">
        <f>F54</f>
        <v>TOTAL CHAMP PTS</v>
      </c>
    </row>
    <row r="66" spans="1:6">
      <c r="A66" s="72" t="s">
        <v>1</v>
      </c>
      <c r="B66" s="74"/>
      <c r="C66" s="74"/>
      <c r="D66" s="74"/>
      <c r="E66" s="75"/>
      <c r="F66" s="85"/>
    </row>
    <row r="67" spans="1:6">
      <c r="A67" s="113">
        <v>0</v>
      </c>
      <c r="B67" s="116" t="s">
        <v>87</v>
      </c>
      <c r="C67" s="115"/>
      <c r="D67" s="78">
        <f t="shared" ref="D67:D76" si="13">IF(A67="DNS",MAX(A$67:A$80)+1,A67)</f>
        <v>0</v>
      </c>
      <c r="E67" s="86">
        <f t="shared" ref="E67:E76" si="14">INDEX(D$16:D$29,MATCH(B67,B$16:B$29,0))</f>
        <v>4</v>
      </c>
      <c r="F67" s="79">
        <f t="shared" ref="F67:F78" si="15">SUM(D67:E67)</f>
        <v>4</v>
      </c>
    </row>
    <row r="68" spans="1:6">
      <c r="A68" s="113">
        <v>0</v>
      </c>
      <c r="B68" s="114" t="s">
        <v>12</v>
      </c>
      <c r="C68" s="115"/>
      <c r="D68" s="78">
        <f t="shared" si="13"/>
        <v>0</v>
      </c>
      <c r="E68" s="86">
        <f t="shared" si="14"/>
        <v>2</v>
      </c>
      <c r="F68" s="79">
        <f t="shared" si="15"/>
        <v>2</v>
      </c>
    </row>
    <row r="69" spans="1:6">
      <c r="A69" s="113">
        <v>0</v>
      </c>
      <c r="B69" s="114" t="s">
        <v>15</v>
      </c>
      <c r="C69" s="115"/>
      <c r="D69" s="78">
        <f t="shared" si="13"/>
        <v>0</v>
      </c>
      <c r="E69" s="86">
        <f t="shared" si="14"/>
        <v>2</v>
      </c>
      <c r="F69" s="79">
        <f t="shared" si="15"/>
        <v>2</v>
      </c>
    </row>
    <row r="70" spans="1:6">
      <c r="A70" s="113">
        <v>0</v>
      </c>
      <c r="B70" s="114" t="s">
        <v>7</v>
      </c>
      <c r="C70" s="115"/>
      <c r="D70" s="78">
        <f t="shared" si="13"/>
        <v>0</v>
      </c>
      <c r="E70" s="86">
        <f t="shared" si="14"/>
        <v>1</v>
      </c>
      <c r="F70" s="79">
        <f t="shared" si="15"/>
        <v>1</v>
      </c>
    </row>
    <row r="71" spans="1:6">
      <c r="A71" s="113">
        <v>0</v>
      </c>
      <c r="B71" s="114" t="s">
        <v>14</v>
      </c>
      <c r="C71" s="115"/>
      <c r="D71" s="78">
        <f t="shared" si="13"/>
        <v>0</v>
      </c>
      <c r="E71" s="86">
        <f t="shared" si="14"/>
        <v>5</v>
      </c>
      <c r="F71" s="79">
        <f t="shared" si="15"/>
        <v>5</v>
      </c>
    </row>
    <row r="72" spans="1:6">
      <c r="A72" s="113">
        <v>0</v>
      </c>
      <c r="B72" s="114" t="s">
        <v>7</v>
      </c>
      <c r="C72" s="115"/>
      <c r="D72" s="78">
        <f t="shared" si="13"/>
        <v>0</v>
      </c>
      <c r="E72" s="86">
        <f t="shared" si="14"/>
        <v>1</v>
      </c>
      <c r="F72" s="79">
        <f t="shared" si="15"/>
        <v>1</v>
      </c>
    </row>
    <row r="73" spans="1:6">
      <c r="A73" s="113">
        <v>0</v>
      </c>
      <c r="B73" s="116" t="s">
        <v>19</v>
      </c>
      <c r="C73" s="115"/>
      <c r="D73" s="78">
        <f t="shared" si="13"/>
        <v>0</v>
      </c>
      <c r="E73" s="86">
        <f t="shared" si="14"/>
        <v>6</v>
      </c>
      <c r="F73" s="79">
        <f t="shared" si="15"/>
        <v>6</v>
      </c>
    </row>
    <row r="74" spans="1:6">
      <c r="A74" s="113">
        <v>0</v>
      </c>
      <c r="B74" s="116" t="s">
        <v>10</v>
      </c>
      <c r="C74" s="115"/>
      <c r="D74" s="78">
        <f t="shared" si="13"/>
        <v>0</v>
      </c>
      <c r="E74" s="86">
        <f t="shared" si="14"/>
        <v>6</v>
      </c>
      <c r="F74" s="79">
        <f t="shared" si="15"/>
        <v>6</v>
      </c>
    </row>
    <row r="75" spans="1:6">
      <c r="A75" s="113">
        <v>0</v>
      </c>
      <c r="B75" s="137" t="s">
        <v>61</v>
      </c>
      <c r="C75" s="115"/>
      <c r="D75" s="78">
        <f t="shared" si="13"/>
        <v>0</v>
      </c>
      <c r="E75" s="86">
        <f t="shared" si="14"/>
        <v>6</v>
      </c>
      <c r="F75" s="79">
        <f t="shared" si="15"/>
        <v>6</v>
      </c>
    </row>
    <row r="76" spans="1:6">
      <c r="A76" s="113"/>
      <c r="B76" s="105"/>
      <c r="C76" s="115"/>
      <c r="D76" s="78">
        <f t="shared" si="13"/>
        <v>0</v>
      </c>
      <c r="E76" s="86" t="e">
        <f t="shared" si="14"/>
        <v>#N/A</v>
      </c>
      <c r="F76" s="79" t="e">
        <f t="shared" si="15"/>
        <v>#N/A</v>
      </c>
    </row>
    <row r="77" spans="1:6">
      <c r="A77" s="113"/>
      <c r="B77" s="116"/>
      <c r="C77" s="115"/>
      <c r="D77" s="78">
        <f>IF(A77="DNS",MAX(A$67:A$80)+1,A77)</f>
        <v>0</v>
      </c>
      <c r="E77" s="86" t="e">
        <f>INDEX(D$16:D$29,MATCH(B77,B$16:B$29,0))</f>
        <v>#N/A</v>
      </c>
      <c r="F77" s="79" t="e">
        <f t="shared" si="15"/>
        <v>#N/A</v>
      </c>
    </row>
    <row r="78" spans="1:6">
      <c r="A78" s="113"/>
      <c r="B78" s="116"/>
      <c r="C78" s="115"/>
      <c r="D78" s="78">
        <f>IF(A78="DNS",MAX(A$67:A$80)+1,A78)</f>
        <v>0</v>
      </c>
      <c r="E78" s="86" t="e">
        <f>INDEX(D$16:D$29,MATCH(B78,B$16:B$29,0))</f>
        <v>#N/A</v>
      </c>
      <c r="F78" s="79" t="e">
        <f t="shared" si="15"/>
        <v>#N/A</v>
      </c>
    </row>
    <row r="79" spans="1:6">
      <c r="A79" s="113"/>
      <c r="B79" s="114"/>
      <c r="C79" s="120"/>
      <c r="D79" s="76"/>
      <c r="E79" s="87"/>
      <c r="F79" s="87"/>
    </row>
    <row r="80" spans="1:6" ht="16" thickBot="1">
      <c r="A80" s="117"/>
      <c r="B80" s="118"/>
      <c r="C80" s="119"/>
      <c r="D80" s="81"/>
      <c r="E80" s="83"/>
      <c r="F80" s="83"/>
    </row>
    <row r="81" spans="1:8">
      <c r="A81" s="66" t="s">
        <v>4</v>
      </c>
      <c r="B81" s="67" t="str">
        <f>B65</f>
        <v>TEAMS</v>
      </c>
      <c r="C81" s="67" t="s">
        <v>5</v>
      </c>
      <c r="D81" s="67" t="str">
        <f>D30</f>
        <v>POINTS</v>
      </c>
      <c r="E81" s="68" t="str">
        <f>E65</f>
        <v>ERC SP PTS</v>
      </c>
      <c r="F81" s="84" t="str">
        <f>F65</f>
        <v>TOTAL CHAMP PTS</v>
      </c>
    </row>
    <row r="82" spans="1:8">
      <c r="A82" s="72" t="s">
        <v>2</v>
      </c>
      <c r="B82" s="74"/>
      <c r="C82" s="74"/>
      <c r="D82" s="74"/>
      <c r="E82" s="75"/>
      <c r="F82" s="85"/>
    </row>
    <row r="83" spans="1:8">
      <c r="A83" s="113">
        <v>0</v>
      </c>
      <c r="B83" s="114" t="s">
        <v>20</v>
      </c>
      <c r="C83" s="115"/>
      <c r="D83" s="78">
        <f>IF(A83="DNS",MAX(A$83:A$94)+1,A83)</f>
        <v>0</v>
      </c>
      <c r="E83" s="86">
        <f>INDEX(D$32:D$43,MATCH(B83,B$32:B$43,0))</f>
        <v>1</v>
      </c>
      <c r="F83" s="79">
        <f t="shared" ref="F83:F92" si="16">SUM(D83:E83)</f>
        <v>1</v>
      </c>
      <c r="G83" s="2"/>
      <c r="H83" s="2"/>
    </row>
    <row r="84" spans="1:8">
      <c r="A84" s="113">
        <v>0</v>
      </c>
      <c r="B84" s="114" t="s">
        <v>7</v>
      </c>
      <c r="C84" s="115"/>
      <c r="D84" s="78">
        <f t="shared" ref="D84:D92" si="17">IF(A84="DNS",MAX(A$83:A$94)+1,A84)</f>
        <v>0</v>
      </c>
      <c r="E84" s="86">
        <f t="shared" ref="E84:E92" si="18">INDEX(D$32:D$43,MATCH(B84,B$32:B$43,0))</f>
        <v>2</v>
      </c>
      <c r="F84" s="79">
        <f t="shared" si="16"/>
        <v>2</v>
      </c>
      <c r="G84" s="2"/>
      <c r="H84" s="2"/>
    </row>
    <row r="85" spans="1:8">
      <c r="A85" s="113">
        <v>0</v>
      </c>
      <c r="B85" s="114" t="s">
        <v>16</v>
      </c>
      <c r="C85" s="115"/>
      <c r="D85" s="78">
        <f t="shared" si="17"/>
        <v>0</v>
      </c>
      <c r="E85" s="86">
        <f t="shared" si="18"/>
        <v>3</v>
      </c>
      <c r="F85" s="79">
        <f t="shared" si="16"/>
        <v>3</v>
      </c>
      <c r="G85" s="2"/>
      <c r="H85" s="2"/>
    </row>
    <row r="86" spans="1:8">
      <c r="A86" s="113">
        <v>0</v>
      </c>
      <c r="B86" s="114" t="s">
        <v>87</v>
      </c>
      <c r="C86" s="115"/>
      <c r="D86" s="78">
        <f t="shared" si="17"/>
        <v>0</v>
      </c>
      <c r="E86" s="86">
        <f t="shared" si="18"/>
        <v>4</v>
      </c>
      <c r="F86" s="79">
        <f t="shared" si="16"/>
        <v>4</v>
      </c>
      <c r="G86" s="2"/>
      <c r="H86" s="2"/>
    </row>
    <row r="87" spans="1:8">
      <c r="A87" s="113">
        <v>0</v>
      </c>
      <c r="B87" s="116" t="s">
        <v>10</v>
      </c>
      <c r="C87" s="115"/>
      <c r="D87" s="78">
        <f t="shared" si="17"/>
        <v>0</v>
      </c>
      <c r="E87" s="86">
        <f t="shared" si="18"/>
        <v>6</v>
      </c>
      <c r="F87" s="79">
        <f t="shared" si="16"/>
        <v>6</v>
      </c>
      <c r="G87" s="2"/>
      <c r="H87" s="2"/>
    </row>
    <row r="88" spans="1:8">
      <c r="A88" s="113">
        <v>0</v>
      </c>
      <c r="B88" s="114" t="s">
        <v>80</v>
      </c>
      <c r="C88" s="115"/>
      <c r="D88" s="78">
        <f t="shared" si="17"/>
        <v>0</v>
      </c>
      <c r="E88" s="86">
        <f t="shared" si="18"/>
        <v>5</v>
      </c>
      <c r="F88" s="79">
        <f t="shared" si="16"/>
        <v>5</v>
      </c>
      <c r="G88" s="2"/>
      <c r="H88" s="2"/>
    </row>
    <row r="89" spans="1:8">
      <c r="A89" s="113">
        <v>0</v>
      </c>
      <c r="B89" s="103" t="s">
        <v>19</v>
      </c>
      <c r="C89" s="115"/>
      <c r="D89" s="78">
        <f t="shared" si="17"/>
        <v>0</v>
      </c>
      <c r="E89" s="86">
        <f t="shared" si="18"/>
        <v>6</v>
      </c>
      <c r="F89" s="79">
        <f t="shared" si="16"/>
        <v>6</v>
      </c>
      <c r="G89" s="2"/>
      <c r="H89" s="2"/>
    </row>
    <row r="90" spans="1:8">
      <c r="A90" s="113">
        <v>0</v>
      </c>
      <c r="B90" s="137" t="s">
        <v>61</v>
      </c>
      <c r="C90" s="115"/>
      <c r="D90" s="78">
        <f t="shared" si="17"/>
        <v>0</v>
      </c>
      <c r="E90" s="86">
        <f t="shared" si="18"/>
        <v>6</v>
      </c>
      <c r="F90" s="79">
        <f t="shared" si="16"/>
        <v>6</v>
      </c>
      <c r="G90" s="2"/>
      <c r="H90" s="2"/>
    </row>
    <row r="91" spans="1:8">
      <c r="A91" s="113"/>
      <c r="B91" s="105"/>
      <c r="C91" s="115"/>
      <c r="D91" s="78">
        <f t="shared" si="17"/>
        <v>0</v>
      </c>
      <c r="E91" s="86" t="e">
        <f t="shared" si="18"/>
        <v>#N/A</v>
      </c>
      <c r="F91" s="79" t="e">
        <f t="shared" si="16"/>
        <v>#N/A</v>
      </c>
      <c r="G91" s="1"/>
      <c r="H91" s="2"/>
    </row>
    <row r="92" spans="1:8">
      <c r="A92" s="113"/>
      <c r="B92" s="116"/>
      <c r="C92" s="115"/>
      <c r="D92" s="78">
        <f t="shared" si="17"/>
        <v>0</v>
      </c>
      <c r="E92" s="86" t="e">
        <f t="shared" si="18"/>
        <v>#N/A</v>
      </c>
      <c r="F92" s="79" t="e">
        <f t="shared" si="16"/>
        <v>#N/A</v>
      </c>
      <c r="G92" s="2"/>
      <c r="H92" s="2"/>
    </row>
    <row r="93" spans="1:8">
      <c r="A93" s="113"/>
      <c r="B93" s="114"/>
      <c r="C93" s="120"/>
      <c r="D93" s="76"/>
      <c r="E93" s="87"/>
      <c r="F93" s="87"/>
      <c r="G93" s="2"/>
      <c r="H93" s="2"/>
    </row>
    <row r="94" spans="1:8" ht="16" thickBot="1">
      <c r="A94" s="117"/>
      <c r="B94" s="118"/>
      <c r="C94" s="119"/>
      <c r="D94" s="81"/>
      <c r="E94" s="83"/>
      <c r="F94" s="83"/>
      <c r="G94" s="2"/>
      <c r="H94" s="2"/>
    </row>
    <row r="95" spans="1:8">
      <c r="A95" s="66"/>
      <c r="B95" s="92"/>
      <c r="C95" s="93"/>
      <c r="D95" s="92"/>
      <c r="E95" s="94"/>
      <c r="F95" s="94"/>
      <c r="G95" s="23"/>
      <c r="H95" s="23"/>
    </row>
    <row r="96" spans="1:8">
      <c r="A96" s="72"/>
      <c r="B96" s="76"/>
      <c r="C96" s="78"/>
      <c r="D96" s="76"/>
      <c r="E96" s="87"/>
      <c r="F96" s="87"/>
      <c r="G96" s="2"/>
      <c r="H96" s="2"/>
    </row>
    <row r="97" spans="1:9">
      <c r="A97" s="96"/>
      <c r="B97" s="76"/>
      <c r="C97" s="78"/>
      <c r="D97" s="78"/>
      <c r="E97" s="87"/>
      <c r="F97" s="87"/>
      <c r="G97" s="2"/>
      <c r="H97" s="2"/>
    </row>
    <row r="98" spans="1:9">
      <c r="A98" s="96"/>
      <c r="B98" s="76"/>
      <c r="C98" s="78"/>
      <c r="D98" s="78"/>
      <c r="E98" s="87"/>
      <c r="F98" s="87"/>
      <c r="G98" s="2"/>
      <c r="H98" s="2"/>
    </row>
    <row r="99" spans="1:9">
      <c r="A99" s="96"/>
      <c r="B99" s="76"/>
      <c r="C99" s="78"/>
      <c r="D99" s="78"/>
      <c r="E99" s="87"/>
      <c r="F99" s="87"/>
      <c r="G99" s="2"/>
      <c r="H99" s="2"/>
    </row>
    <row r="100" spans="1:9" ht="16" thickBot="1">
      <c r="A100" s="97"/>
      <c r="B100" s="81"/>
      <c r="C100" s="82"/>
      <c r="D100" s="81"/>
      <c r="E100" s="83"/>
      <c r="F100" s="83"/>
      <c r="G100" s="2"/>
      <c r="H100" s="2"/>
    </row>
    <row r="101" spans="1:9">
      <c r="A101" s="71"/>
      <c r="B101" s="71"/>
      <c r="C101" s="98"/>
      <c r="D101" s="71"/>
      <c r="E101" s="71"/>
      <c r="F101" s="71"/>
    </row>
    <row r="102" spans="1:9">
      <c r="A102" s="71"/>
      <c r="B102" s="71"/>
      <c r="C102" s="98"/>
      <c r="D102" s="71"/>
      <c r="E102" s="71"/>
      <c r="F102" s="71"/>
    </row>
    <row r="103" spans="1:9">
      <c r="A103" s="71"/>
      <c r="B103" s="71"/>
      <c r="C103" s="98"/>
      <c r="D103" s="71"/>
      <c r="E103" s="71"/>
      <c r="F103" s="71"/>
    </row>
    <row r="104" spans="1:9" s="47" customFormat="1" ht="19" thickBot="1">
      <c r="A104" s="63" t="s">
        <v>38</v>
      </c>
      <c r="B104" s="63"/>
      <c r="C104" s="64">
        <f>C53</f>
        <v>2014</v>
      </c>
      <c r="D104" s="65"/>
      <c r="E104" s="65"/>
      <c r="F104" s="65"/>
      <c r="G104" s="65"/>
      <c r="H104" s="65"/>
      <c r="I104" s="65"/>
    </row>
    <row r="105" spans="1:9">
      <c r="A105" s="66" t="s">
        <v>4</v>
      </c>
      <c r="B105" s="67" t="str">
        <f>B54</f>
        <v>TEAMS</v>
      </c>
      <c r="C105" s="67" t="s">
        <v>5</v>
      </c>
      <c r="D105" s="67" t="str">
        <f>D54</f>
        <v>POINTS</v>
      </c>
      <c r="E105" s="68" t="str">
        <f>E54</f>
        <v>ERC SP PTS</v>
      </c>
      <c r="F105" s="68" t="s">
        <v>45</v>
      </c>
      <c r="G105" s="69" t="s">
        <v>42</v>
      </c>
      <c r="H105" s="70"/>
      <c r="I105" s="71"/>
    </row>
    <row r="106" spans="1:9">
      <c r="A106" s="72" t="s">
        <v>0</v>
      </c>
      <c r="B106" s="73"/>
      <c r="C106" s="73"/>
      <c r="D106" s="74"/>
      <c r="E106" s="75"/>
      <c r="F106" s="75"/>
      <c r="G106" s="75"/>
      <c r="H106" s="76"/>
      <c r="I106" s="71"/>
    </row>
    <row r="107" spans="1:9">
      <c r="A107" s="113">
        <v>1</v>
      </c>
      <c r="B107" s="114" t="s">
        <v>47</v>
      </c>
      <c r="C107" s="125" t="s">
        <v>88</v>
      </c>
      <c r="D107" s="78">
        <f t="shared" ref="D107:D114" si="19">IF(A107="DNS",MAX(A$107:A$115)+1,A107)</f>
        <v>1</v>
      </c>
      <c r="E107" s="79">
        <f>INDEX($D$5:$D$12,MATCH($B107,$B$5:$B$12,0))</f>
        <v>1</v>
      </c>
      <c r="F107" s="79">
        <f t="shared" ref="F107:F114" si="20">INDEX($D$56:$D$64,MATCH($B107,$B$56:$B$64,0))</f>
        <v>0</v>
      </c>
      <c r="G107" s="79">
        <f t="shared" ref="G107:G114" si="21">SUM(D107:F107)</f>
        <v>2</v>
      </c>
      <c r="H107" s="76"/>
      <c r="I107" s="71"/>
    </row>
    <row r="108" spans="1:9">
      <c r="A108" s="113">
        <f>A107+1</f>
        <v>2</v>
      </c>
      <c r="B108" s="114" t="s">
        <v>7</v>
      </c>
      <c r="C108" s="125" t="s">
        <v>89</v>
      </c>
      <c r="D108" s="78">
        <f t="shared" si="19"/>
        <v>2</v>
      </c>
      <c r="E108" s="79">
        <f t="shared" ref="E108:E114" si="22">INDEX(D$5:D$12,MATCH(B108,B$5:B$12,0))</f>
        <v>3</v>
      </c>
      <c r="F108" s="79">
        <f t="shared" si="20"/>
        <v>0</v>
      </c>
      <c r="G108" s="79">
        <f t="shared" si="21"/>
        <v>5</v>
      </c>
      <c r="H108" s="76"/>
      <c r="I108" s="71"/>
    </row>
    <row r="109" spans="1:9">
      <c r="A109" s="113">
        <f t="shared" ref="A109" si="23">A108+1</f>
        <v>3</v>
      </c>
      <c r="B109" s="114" t="s">
        <v>87</v>
      </c>
      <c r="C109" s="125" t="s">
        <v>90</v>
      </c>
      <c r="D109" s="78">
        <f t="shared" si="19"/>
        <v>3</v>
      </c>
      <c r="E109" s="79">
        <f t="shared" si="22"/>
        <v>2</v>
      </c>
      <c r="F109" s="79">
        <f t="shared" si="20"/>
        <v>0</v>
      </c>
      <c r="G109" s="79">
        <f t="shared" si="21"/>
        <v>5</v>
      </c>
      <c r="H109" s="76"/>
      <c r="I109" s="71"/>
    </row>
    <row r="110" spans="1:9">
      <c r="A110" s="113" t="s">
        <v>18</v>
      </c>
      <c r="B110" s="116" t="s">
        <v>61</v>
      </c>
      <c r="C110" s="115">
        <v>0</v>
      </c>
      <c r="D110" s="78">
        <f t="shared" si="19"/>
        <v>4</v>
      </c>
      <c r="E110" s="79">
        <f t="shared" si="22"/>
        <v>4</v>
      </c>
      <c r="F110" s="79">
        <f t="shared" si="20"/>
        <v>0</v>
      </c>
      <c r="G110" s="79">
        <f t="shared" si="21"/>
        <v>8</v>
      </c>
      <c r="H110" s="76"/>
      <c r="I110" s="71"/>
    </row>
    <row r="111" spans="1:9">
      <c r="A111" s="113" t="s">
        <v>18</v>
      </c>
      <c r="B111" s="114" t="s">
        <v>20</v>
      </c>
      <c r="C111" s="115">
        <v>0</v>
      </c>
      <c r="D111" s="78">
        <f t="shared" si="19"/>
        <v>4</v>
      </c>
      <c r="E111" s="79">
        <f t="shared" si="22"/>
        <v>5</v>
      </c>
      <c r="F111" s="79">
        <f t="shared" si="20"/>
        <v>0</v>
      </c>
      <c r="G111" s="79">
        <f t="shared" si="21"/>
        <v>9</v>
      </c>
      <c r="H111" s="76"/>
      <c r="I111" s="71"/>
    </row>
    <row r="112" spans="1:9">
      <c r="A112" s="113" t="s">
        <v>18</v>
      </c>
      <c r="B112" s="116" t="s">
        <v>10</v>
      </c>
      <c r="C112" s="115">
        <v>0</v>
      </c>
      <c r="D112" s="78">
        <f t="shared" si="19"/>
        <v>4</v>
      </c>
      <c r="E112" s="79">
        <f t="shared" si="22"/>
        <v>5</v>
      </c>
      <c r="F112" s="79">
        <f t="shared" si="20"/>
        <v>0</v>
      </c>
      <c r="G112" s="79">
        <f t="shared" si="21"/>
        <v>9</v>
      </c>
      <c r="H112" s="76"/>
      <c r="I112" s="71"/>
    </row>
    <row r="113" spans="1:9">
      <c r="A113" s="113" t="s">
        <v>18</v>
      </c>
      <c r="B113" s="103" t="s">
        <v>19</v>
      </c>
      <c r="C113" s="115">
        <v>0</v>
      </c>
      <c r="D113" s="78">
        <f t="shared" si="19"/>
        <v>4</v>
      </c>
      <c r="E113" s="79">
        <f t="shared" si="22"/>
        <v>5</v>
      </c>
      <c r="F113" s="79">
        <f t="shared" si="20"/>
        <v>0</v>
      </c>
      <c r="G113" s="79">
        <f t="shared" si="21"/>
        <v>9</v>
      </c>
      <c r="H113" s="76"/>
      <c r="I113" s="71"/>
    </row>
    <row r="114" spans="1:9">
      <c r="A114" s="113"/>
      <c r="B114" s="116"/>
      <c r="C114" s="115">
        <v>0</v>
      </c>
      <c r="D114" s="78">
        <f t="shared" si="19"/>
        <v>0</v>
      </c>
      <c r="E114" s="79" t="e">
        <f t="shared" si="22"/>
        <v>#N/A</v>
      </c>
      <c r="F114" s="79" t="e">
        <f t="shared" si="20"/>
        <v>#N/A</v>
      </c>
      <c r="G114" s="79" t="e">
        <f t="shared" si="21"/>
        <v>#N/A</v>
      </c>
      <c r="H114" s="76"/>
      <c r="I114" s="71"/>
    </row>
    <row r="115" spans="1:9" ht="16" thickBot="1">
      <c r="A115" s="117"/>
      <c r="B115" s="118"/>
      <c r="C115" s="119"/>
      <c r="D115" s="81"/>
      <c r="E115" s="83"/>
      <c r="F115" s="83"/>
      <c r="G115" s="83"/>
      <c r="H115" s="70"/>
      <c r="I115" s="71"/>
    </row>
    <row r="116" spans="1:9">
      <c r="A116" s="66" t="s">
        <v>4</v>
      </c>
      <c r="B116" s="67" t="str">
        <f>B65</f>
        <v>TEAMS</v>
      </c>
      <c r="C116" s="67" t="s">
        <v>5</v>
      </c>
      <c r="D116" s="67" t="str">
        <f>D65</f>
        <v>POINTS</v>
      </c>
      <c r="E116" s="68" t="str">
        <f t="shared" ref="E116:G116" si="24">E105</f>
        <v>ERC SP PTS</v>
      </c>
      <c r="F116" s="68" t="str">
        <f t="shared" si="24"/>
        <v>PP PTS</v>
      </c>
      <c r="G116" s="84" t="str">
        <f t="shared" si="24"/>
        <v>TOTAL CHAMP PTS</v>
      </c>
      <c r="H116" s="76"/>
      <c r="I116" s="71"/>
    </row>
    <row r="117" spans="1:9">
      <c r="A117" s="72" t="s">
        <v>1</v>
      </c>
      <c r="B117" s="73"/>
      <c r="C117" s="73"/>
      <c r="D117" s="74"/>
      <c r="E117" s="75"/>
      <c r="F117" s="75"/>
      <c r="G117" s="85"/>
      <c r="H117" s="76"/>
      <c r="I117" s="71"/>
    </row>
    <row r="118" spans="1:9">
      <c r="A118" s="113">
        <v>1</v>
      </c>
      <c r="B118" s="116" t="s">
        <v>87</v>
      </c>
      <c r="C118" s="125" t="s">
        <v>91</v>
      </c>
      <c r="D118" s="78">
        <f t="shared" ref="D118:D127" si="25">IF(A118="DNS",MAX(A$118:A$131)+1,A118)</f>
        <v>1</v>
      </c>
      <c r="E118" s="86">
        <f t="shared" ref="E118:E126" si="26">INDEX(D$16:D$29,MATCH(B118,B$16:B$29,0))</f>
        <v>4</v>
      </c>
      <c r="F118" s="79">
        <f t="shared" ref="F118:F126" si="27">INDEX($D$67:$D$79,MATCH($B118,$B$67:$B$79,0))</f>
        <v>0</v>
      </c>
      <c r="G118" s="79">
        <f t="shared" ref="G118:G129" si="28">SUM(D118:F118)</f>
        <v>5</v>
      </c>
      <c r="H118" s="76"/>
      <c r="I118" s="71"/>
    </row>
    <row r="119" spans="1:9">
      <c r="A119" s="113">
        <f>A118+1</f>
        <v>2</v>
      </c>
      <c r="B119" s="116" t="s">
        <v>15</v>
      </c>
      <c r="C119" s="125" t="s">
        <v>92</v>
      </c>
      <c r="D119" s="78">
        <f t="shared" si="25"/>
        <v>2</v>
      </c>
      <c r="E119" s="86">
        <f t="shared" si="26"/>
        <v>2</v>
      </c>
      <c r="F119" s="79">
        <f t="shared" si="27"/>
        <v>0</v>
      </c>
      <c r="G119" s="79">
        <f t="shared" si="28"/>
        <v>4</v>
      </c>
      <c r="H119" s="76"/>
      <c r="I119" s="71"/>
    </row>
    <row r="120" spans="1:9">
      <c r="A120" s="113">
        <f t="shared" ref="A120:A122" si="29">A119+1</f>
        <v>3</v>
      </c>
      <c r="B120" s="116" t="s">
        <v>7</v>
      </c>
      <c r="C120" s="125" t="s">
        <v>93</v>
      </c>
      <c r="D120" s="78">
        <f t="shared" si="25"/>
        <v>3</v>
      </c>
      <c r="E120" s="86">
        <f t="shared" si="26"/>
        <v>1</v>
      </c>
      <c r="F120" s="79">
        <f t="shared" si="27"/>
        <v>0</v>
      </c>
      <c r="G120" s="79">
        <f t="shared" si="28"/>
        <v>4</v>
      </c>
      <c r="H120" s="76"/>
      <c r="I120" s="71"/>
    </row>
    <row r="121" spans="1:9">
      <c r="A121" s="113">
        <f t="shared" si="29"/>
        <v>4</v>
      </c>
      <c r="B121" s="116" t="s">
        <v>12</v>
      </c>
      <c r="C121" s="125" t="s">
        <v>94</v>
      </c>
      <c r="D121" s="78">
        <f t="shared" si="25"/>
        <v>4</v>
      </c>
      <c r="E121" s="86">
        <f t="shared" si="26"/>
        <v>2</v>
      </c>
      <c r="F121" s="79">
        <f t="shared" si="27"/>
        <v>0</v>
      </c>
      <c r="G121" s="79">
        <f t="shared" si="28"/>
        <v>6</v>
      </c>
      <c r="H121" s="76"/>
      <c r="I121" s="71"/>
    </row>
    <row r="122" spans="1:9">
      <c r="A122" s="113">
        <f t="shared" si="29"/>
        <v>5</v>
      </c>
      <c r="B122" s="116" t="s">
        <v>14</v>
      </c>
      <c r="C122" s="125" t="s">
        <v>95</v>
      </c>
      <c r="D122" s="78">
        <f t="shared" si="25"/>
        <v>5</v>
      </c>
      <c r="E122" s="86">
        <f t="shared" si="26"/>
        <v>5</v>
      </c>
      <c r="F122" s="79">
        <f t="shared" si="27"/>
        <v>0</v>
      </c>
      <c r="G122" s="79">
        <f t="shared" si="28"/>
        <v>10</v>
      </c>
      <c r="H122" s="76"/>
      <c r="I122" s="71"/>
    </row>
    <row r="123" spans="1:9">
      <c r="A123" s="113" t="s">
        <v>18</v>
      </c>
      <c r="B123" s="116" t="s">
        <v>19</v>
      </c>
      <c r="C123" s="115">
        <v>0</v>
      </c>
      <c r="D123" s="78">
        <f t="shared" si="25"/>
        <v>6</v>
      </c>
      <c r="E123" s="86">
        <f t="shared" si="26"/>
        <v>6</v>
      </c>
      <c r="F123" s="79">
        <f t="shared" si="27"/>
        <v>0</v>
      </c>
      <c r="G123" s="79">
        <f t="shared" si="28"/>
        <v>12</v>
      </c>
      <c r="H123" s="76"/>
      <c r="I123" s="71"/>
    </row>
    <row r="124" spans="1:9">
      <c r="A124" s="113" t="s">
        <v>18</v>
      </c>
      <c r="B124" s="116" t="s">
        <v>10</v>
      </c>
      <c r="C124" s="115">
        <v>0</v>
      </c>
      <c r="D124" s="78">
        <f t="shared" si="25"/>
        <v>6</v>
      </c>
      <c r="E124" s="86">
        <f t="shared" si="26"/>
        <v>6</v>
      </c>
      <c r="F124" s="79">
        <f t="shared" si="27"/>
        <v>0</v>
      </c>
      <c r="G124" s="79">
        <f t="shared" si="28"/>
        <v>12</v>
      </c>
      <c r="H124" s="76"/>
      <c r="I124" s="71"/>
    </row>
    <row r="125" spans="1:9">
      <c r="A125" s="113" t="s">
        <v>18</v>
      </c>
      <c r="B125" s="137" t="s">
        <v>61</v>
      </c>
      <c r="C125" s="115">
        <v>0</v>
      </c>
      <c r="D125" s="78">
        <f t="shared" si="25"/>
        <v>6</v>
      </c>
      <c r="E125" s="86">
        <f t="shared" si="26"/>
        <v>6</v>
      </c>
      <c r="F125" s="79">
        <f t="shared" si="27"/>
        <v>0</v>
      </c>
      <c r="G125" s="79">
        <f t="shared" si="28"/>
        <v>12</v>
      </c>
      <c r="H125" s="76"/>
      <c r="I125" s="71"/>
    </row>
    <row r="126" spans="1:9">
      <c r="A126" s="113"/>
      <c r="B126" s="105"/>
      <c r="C126" s="115">
        <v>0</v>
      </c>
      <c r="D126" s="78">
        <f t="shared" si="25"/>
        <v>0</v>
      </c>
      <c r="E126" s="86" t="e">
        <f t="shared" si="26"/>
        <v>#N/A</v>
      </c>
      <c r="F126" s="79" t="e">
        <f t="shared" si="27"/>
        <v>#N/A</v>
      </c>
      <c r="G126" s="79" t="e">
        <f t="shared" si="28"/>
        <v>#N/A</v>
      </c>
      <c r="H126" s="76"/>
      <c r="I126" s="71"/>
    </row>
    <row r="127" spans="1:9">
      <c r="A127" s="113"/>
      <c r="B127" s="116"/>
      <c r="C127" s="115">
        <v>0</v>
      </c>
      <c r="D127" s="78">
        <f t="shared" si="25"/>
        <v>0</v>
      </c>
      <c r="E127" s="86" t="e">
        <f>INDEX(D$16:D$29,MATCH(B127,B$16:B$29,0))</f>
        <v>#N/A</v>
      </c>
      <c r="F127" s="79" t="e">
        <f>INDEX($D$67:$D$79,MATCH($B127,$B$67:$B$79,0))</f>
        <v>#N/A</v>
      </c>
      <c r="G127" s="79" t="e">
        <f t="shared" si="28"/>
        <v>#N/A</v>
      </c>
      <c r="H127" s="76"/>
      <c r="I127" s="71"/>
    </row>
    <row r="128" spans="1:9">
      <c r="A128" s="113"/>
      <c r="B128" s="116"/>
      <c r="C128" s="115">
        <v>0</v>
      </c>
      <c r="D128" s="78"/>
      <c r="E128" s="86" t="e">
        <f>INDEX(D$16:D$29,MATCH(B128,B$16:B$29,0))+1</f>
        <v>#N/A</v>
      </c>
      <c r="F128" s="79" t="e">
        <f>INDEX($D$67:$D$79,MATCH($B128,$B$67:$B$79,0))</f>
        <v>#N/A</v>
      </c>
      <c r="G128" s="79" t="e">
        <f t="shared" si="28"/>
        <v>#N/A</v>
      </c>
      <c r="H128" s="76"/>
      <c r="I128" s="71"/>
    </row>
    <row r="129" spans="1:9">
      <c r="A129" s="113"/>
      <c r="B129" s="116"/>
      <c r="C129" s="115">
        <v>0</v>
      </c>
      <c r="D129" s="78"/>
      <c r="E129" s="86" t="e">
        <f>INDEX(D$16:D$29,MATCH(B129,B$16:B$29,0))+1</f>
        <v>#N/A</v>
      </c>
      <c r="F129" s="79" t="e">
        <f>INDEX($D$67:$D$79,MATCH($B129,$B$67:$B$79,0))</f>
        <v>#N/A</v>
      </c>
      <c r="G129" s="79" t="e">
        <f t="shared" si="28"/>
        <v>#N/A</v>
      </c>
      <c r="H129" s="76"/>
      <c r="I129" s="71"/>
    </row>
    <row r="130" spans="1:9">
      <c r="A130" s="113"/>
      <c r="B130" s="114"/>
      <c r="C130" s="120"/>
      <c r="D130" s="76"/>
      <c r="E130" s="87"/>
      <c r="F130" s="87"/>
      <c r="G130" s="88"/>
      <c r="H130" s="76"/>
      <c r="I130" s="71"/>
    </row>
    <row r="131" spans="1:9" ht="16" thickBot="1">
      <c r="A131" s="117"/>
      <c r="B131" s="118"/>
      <c r="C131" s="119"/>
      <c r="D131" s="81"/>
      <c r="E131" s="83"/>
      <c r="F131" s="83"/>
      <c r="G131" s="89"/>
      <c r="H131" s="70"/>
      <c r="I131" s="71"/>
    </row>
    <row r="132" spans="1:9">
      <c r="A132" s="66" t="s">
        <v>4</v>
      </c>
      <c r="B132" s="67" t="str">
        <f>B81</f>
        <v>TEAMS</v>
      </c>
      <c r="C132" s="67" t="s">
        <v>5</v>
      </c>
      <c r="D132" s="67" t="str">
        <f>D81</f>
        <v>POINTS</v>
      </c>
      <c r="E132" s="68" t="str">
        <f t="shared" ref="E132:G132" si="30">E116</f>
        <v>ERC SP PTS</v>
      </c>
      <c r="F132" s="68" t="str">
        <f t="shared" si="30"/>
        <v>PP PTS</v>
      </c>
      <c r="G132" s="84" t="str">
        <f t="shared" si="30"/>
        <v>TOTAL CHAMP PTS</v>
      </c>
      <c r="H132" s="76"/>
      <c r="I132" s="71"/>
    </row>
    <row r="133" spans="1:9">
      <c r="A133" s="72" t="s">
        <v>2</v>
      </c>
      <c r="B133" s="73"/>
      <c r="C133" s="73"/>
      <c r="D133" s="74"/>
      <c r="E133" s="75"/>
      <c r="F133" s="75"/>
      <c r="G133" s="85"/>
      <c r="H133" s="76"/>
      <c r="I133" s="71"/>
    </row>
    <row r="134" spans="1:9">
      <c r="A134" s="113">
        <v>1</v>
      </c>
      <c r="B134" s="114" t="s">
        <v>20</v>
      </c>
      <c r="C134" s="125" t="s">
        <v>96</v>
      </c>
      <c r="D134" s="78">
        <f>IF(A134="DNS",MAX(A$134:A$145)+1,A134)</f>
        <v>1</v>
      </c>
      <c r="E134" s="86">
        <f>INDEX(D$32:D$43,MATCH(B134,B$32:B$43,0))</f>
        <v>1</v>
      </c>
      <c r="F134" s="79">
        <f>INDEX($D$83:$D$94,MATCH($B134,$B$83:$B$94,0))</f>
        <v>0</v>
      </c>
      <c r="G134" s="79">
        <f t="shared" ref="G134:G143" si="31">SUM(D134:F134)</f>
        <v>2</v>
      </c>
      <c r="H134" s="76"/>
      <c r="I134" s="71"/>
    </row>
    <row r="135" spans="1:9">
      <c r="A135" s="113">
        <f>A134+1</f>
        <v>2</v>
      </c>
      <c r="B135" s="114" t="s">
        <v>16</v>
      </c>
      <c r="C135" s="125" t="s">
        <v>97</v>
      </c>
      <c r="D135" s="78">
        <f t="shared" ref="D135:D143" si="32">IF(A135="DNS",MAX(A$134:A$145)+1,A135)</f>
        <v>2</v>
      </c>
      <c r="E135" s="90">
        <f t="shared" ref="E135:E143" si="33">INDEX(D$32:D$43,MATCH(B135,B$32:B$43,0))</f>
        <v>3</v>
      </c>
      <c r="F135" s="91">
        <f t="shared" ref="F135:F143" si="34">INDEX($D$83:$D$94,MATCH($B135,$B$83:$B$94,0))</f>
        <v>0</v>
      </c>
      <c r="G135" s="91">
        <f t="shared" si="31"/>
        <v>5</v>
      </c>
      <c r="H135" s="76"/>
      <c r="I135" s="71"/>
    </row>
    <row r="136" spans="1:9">
      <c r="A136" s="113">
        <f t="shared" ref="A136:A138" si="35">A135+1</f>
        <v>3</v>
      </c>
      <c r="B136" s="116" t="s">
        <v>80</v>
      </c>
      <c r="C136" s="125" t="s">
        <v>98</v>
      </c>
      <c r="D136" s="78">
        <f t="shared" si="32"/>
        <v>3</v>
      </c>
      <c r="E136" s="86">
        <f t="shared" si="33"/>
        <v>5</v>
      </c>
      <c r="F136" s="79">
        <f t="shared" si="34"/>
        <v>0</v>
      </c>
      <c r="G136" s="79">
        <f t="shared" si="31"/>
        <v>8</v>
      </c>
      <c r="H136" s="76"/>
      <c r="I136" s="71"/>
    </row>
    <row r="137" spans="1:9">
      <c r="A137" s="113">
        <f t="shared" si="35"/>
        <v>4</v>
      </c>
      <c r="B137" s="116" t="s">
        <v>7</v>
      </c>
      <c r="C137" s="125" t="s">
        <v>99</v>
      </c>
      <c r="D137" s="78">
        <f t="shared" si="32"/>
        <v>4</v>
      </c>
      <c r="E137" s="86">
        <f t="shared" si="33"/>
        <v>2</v>
      </c>
      <c r="F137" s="79">
        <f t="shared" si="34"/>
        <v>0</v>
      </c>
      <c r="G137" s="79">
        <f t="shared" si="31"/>
        <v>6</v>
      </c>
      <c r="H137" s="76"/>
      <c r="I137" s="71"/>
    </row>
    <row r="138" spans="1:9">
      <c r="A138" s="113">
        <f t="shared" si="35"/>
        <v>5</v>
      </c>
      <c r="B138" s="116" t="s">
        <v>87</v>
      </c>
      <c r="C138" s="125" t="s">
        <v>100</v>
      </c>
      <c r="D138" s="78">
        <f t="shared" si="32"/>
        <v>5</v>
      </c>
      <c r="E138" s="86">
        <f t="shared" si="33"/>
        <v>4</v>
      </c>
      <c r="F138" s="79">
        <f t="shared" si="34"/>
        <v>0</v>
      </c>
      <c r="G138" s="79">
        <f t="shared" si="31"/>
        <v>9</v>
      </c>
      <c r="H138" s="76"/>
      <c r="I138" s="71"/>
    </row>
    <row r="139" spans="1:9">
      <c r="A139" s="113" t="s">
        <v>18</v>
      </c>
      <c r="B139" s="116" t="s">
        <v>10</v>
      </c>
      <c r="C139" s="115">
        <v>0</v>
      </c>
      <c r="D139" s="78">
        <f t="shared" si="32"/>
        <v>6</v>
      </c>
      <c r="E139" s="86">
        <f t="shared" si="33"/>
        <v>6</v>
      </c>
      <c r="F139" s="79">
        <f t="shared" si="34"/>
        <v>0</v>
      </c>
      <c r="G139" s="79">
        <f t="shared" si="31"/>
        <v>12</v>
      </c>
      <c r="H139" s="76"/>
      <c r="I139" s="71"/>
    </row>
    <row r="140" spans="1:9">
      <c r="A140" s="113" t="s">
        <v>18</v>
      </c>
      <c r="B140" s="103" t="s">
        <v>19</v>
      </c>
      <c r="C140" s="115">
        <v>0</v>
      </c>
      <c r="D140" s="78">
        <f t="shared" si="32"/>
        <v>6</v>
      </c>
      <c r="E140" s="86">
        <f t="shared" si="33"/>
        <v>6</v>
      </c>
      <c r="F140" s="79">
        <f t="shared" si="34"/>
        <v>0</v>
      </c>
      <c r="G140" s="79">
        <f t="shared" si="31"/>
        <v>12</v>
      </c>
      <c r="H140" s="76"/>
      <c r="I140" s="71"/>
    </row>
    <row r="141" spans="1:9">
      <c r="A141" s="113" t="s">
        <v>18</v>
      </c>
      <c r="B141" s="137" t="s">
        <v>61</v>
      </c>
      <c r="C141" s="115">
        <v>0</v>
      </c>
      <c r="D141" s="78">
        <f t="shared" si="32"/>
        <v>6</v>
      </c>
      <c r="E141" s="86">
        <f t="shared" si="33"/>
        <v>6</v>
      </c>
      <c r="F141" s="79">
        <f t="shared" si="34"/>
        <v>0</v>
      </c>
      <c r="G141" s="79">
        <f t="shared" si="31"/>
        <v>12</v>
      </c>
      <c r="H141" s="76"/>
      <c r="I141" s="71"/>
    </row>
    <row r="142" spans="1:9">
      <c r="A142" s="121"/>
      <c r="B142" s="105"/>
      <c r="C142" s="123">
        <v>0</v>
      </c>
      <c r="D142" s="78">
        <f t="shared" si="32"/>
        <v>0</v>
      </c>
      <c r="E142" s="86" t="e">
        <f t="shared" si="33"/>
        <v>#N/A</v>
      </c>
      <c r="F142" s="79" t="e">
        <f t="shared" si="34"/>
        <v>#N/A</v>
      </c>
      <c r="G142" s="79" t="e">
        <f t="shared" si="31"/>
        <v>#N/A</v>
      </c>
      <c r="H142" s="76"/>
      <c r="I142" s="71"/>
    </row>
    <row r="143" spans="1:9">
      <c r="A143" s="121"/>
      <c r="B143" s="122"/>
      <c r="C143" s="123">
        <v>0</v>
      </c>
      <c r="D143" s="78">
        <f t="shared" si="32"/>
        <v>0</v>
      </c>
      <c r="E143" s="86" t="e">
        <f t="shared" si="33"/>
        <v>#N/A</v>
      </c>
      <c r="F143" s="79" t="e">
        <f t="shared" si="34"/>
        <v>#N/A</v>
      </c>
      <c r="G143" s="79" t="e">
        <f t="shared" si="31"/>
        <v>#N/A</v>
      </c>
      <c r="H143" s="76"/>
      <c r="I143" s="71"/>
    </row>
    <row r="144" spans="1:9">
      <c r="A144" s="113"/>
      <c r="B144" s="114"/>
      <c r="C144" s="120"/>
      <c r="D144" s="76"/>
      <c r="E144" s="87"/>
      <c r="F144" s="87"/>
      <c r="G144" s="88"/>
      <c r="H144" s="76"/>
      <c r="I144" s="71"/>
    </row>
    <row r="145" spans="1:9" ht="16" thickBot="1">
      <c r="A145" s="117"/>
      <c r="B145" s="118"/>
      <c r="C145" s="119"/>
      <c r="D145" s="81"/>
      <c r="E145" s="83"/>
      <c r="F145" s="83"/>
      <c r="G145" s="89"/>
      <c r="H145" s="76"/>
      <c r="I145" s="71"/>
    </row>
    <row r="146" spans="1:9">
      <c r="A146" s="66" t="s">
        <v>3</v>
      </c>
      <c r="B146" s="92"/>
      <c r="C146" s="93"/>
      <c r="D146" s="92"/>
      <c r="E146" s="94"/>
      <c r="F146" s="95"/>
      <c r="G146" s="94"/>
      <c r="H146" s="76"/>
      <c r="I146" s="71"/>
    </row>
    <row r="147" spans="1:9">
      <c r="A147" s="72">
        <v>1</v>
      </c>
      <c r="B147" s="76" t="s">
        <v>29</v>
      </c>
      <c r="C147" s="136" t="s">
        <v>101</v>
      </c>
      <c r="D147" s="76"/>
      <c r="E147" s="87"/>
      <c r="F147" s="87"/>
      <c r="G147" s="87"/>
      <c r="H147" s="76"/>
      <c r="I147" s="71"/>
    </row>
    <row r="148" spans="1:9">
      <c r="A148" s="96">
        <v>2</v>
      </c>
      <c r="B148" s="76" t="s">
        <v>50</v>
      </c>
      <c r="C148" s="136" t="s">
        <v>102</v>
      </c>
      <c r="D148" s="78"/>
      <c r="E148" s="87"/>
      <c r="F148" s="87"/>
      <c r="G148" s="87"/>
      <c r="H148" s="76"/>
      <c r="I148" s="71"/>
    </row>
    <row r="149" spans="1:9">
      <c r="A149" s="96"/>
      <c r="B149" s="76"/>
      <c r="C149" s="78"/>
      <c r="D149" s="78"/>
      <c r="E149" s="87"/>
      <c r="F149" s="87"/>
      <c r="G149" s="87"/>
      <c r="H149" s="76"/>
      <c r="I149" s="71"/>
    </row>
    <row r="150" spans="1:9">
      <c r="A150" s="96"/>
      <c r="B150" s="76"/>
      <c r="C150" s="78"/>
      <c r="D150" s="78"/>
      <c r="E150" s="87"/>
      <c r="F150" s="87"/>
      <c r="G150" s="87"/>
      <c r="H150" s="76"/>
      <c r="I150" s="71"/>
    </row>
    <row r="151" spans="1:9" ht="16" thickBot="1">
      <c r="A151" s="97"/>
      <c r="B151" s="81"/>
      <c r="C151" s="82"/>
      <c r="D151" s="81"/>
      <c r="E151" s="83"/>
      <c r="F151" s="83"/>
      <c r="G151" s="83"/>
      <c r="H151" s="71"/>
      <c r="I151" s="71"/>
    </row>
    <row r="152" spans="1:9">
      <c r="A152" s="71"/>
      <c r="B152" s="71"/>
      <c r="C152" s="98"/>
      <c r="D152" s="71"/>
      <c r="E152" s="71"/>
      <c r="F152" s="71"/>
      <c r="G152" s="71"/>
      <c r="H152" s="71"/>
      <c r="I152" s="71"/>
    </row>
    <row r="153" spans="1:9">
      <c r="A153" s="71"/>
      <c r="B153" s="71"/>
      <c r="C153" s="98"/>
      <c r="D153" s="71"/>
      <c r="E153" s="71"/>
      <c r="F153" s="71"/>
      <c r="G153" s="71"/>
      <c r="H153" s="71"/>
      <c r="I153" s="71"/>
    </row>
    <row r="154" spans="1:9">
      <c r="A154" s="71"/>
      <c r="B154" s="71"/>
      <c r="C154" s="98"/>
      <c r="D154" s="71"/>
      <c r="E154" s="71"/>
      <c r="F154" s="71"/>
      <c r="G154" s="71"/>
      <c r="H154" s="71"/>
      <c r="I154" s="71"/>
    </row>
    <row r="155" spans="1:9" s="47" customFormat="1" ht="19" thickBot="1">
      <c r="A155" s="63" t="s">
        <v>40</v>
      </c>
      <c r="B155" s="63"/>
      <c r="C155" s="64">
        <f>C104</f>
        <v>2014</v>
      </c>
      <c r="D155" s="63"/>
      <c r="E155" s="63"/>
      <c r="F155" s="63"/>
      <c r="G155" s="63"/>
      <c r="H155" s="63"/>
      <c r="I155" s="65"/>
    </row>
    <row r="156" spans="1:9">
      <c r="A156" s="66" t="s">
        <v>4</v>
      </c>
      <c r="B156" s="67" t="str">
        <f>B105</f>
        <v>TEAMS</v>
      </c>
      <c r="C156" s="67" t="s">
        <v>5</v>
      </c>
      <c r="D156" s="67" t="str">
        <f>D105</f>
        <v>POINTS</v>
      </c>
      <c r="E156" s="68" t="str">
        <f>E105</f>
        <v>ERC SP PTS</v>
      </c>
      <c r="F156" s="68" t="str">
        <f>F105</f>
        <v>PP PTS</v>
      </c>
      <c r="G156" s="68" t="s">
        <v>46</v>
      </c>
      <c r="H156" s="69" t="s">
        <v>42</v>
      </c>
      <c r="I156" s="68" t="s">
        <v>58</v>
      </c>
    </row>
    <row r="157" spans="1:9">
      <c r="A157" s="72" t="s">
        <v>0</v>
      </c>
      <c r="B157" s="74"/>
      <c r="C157" s="74"/>
      <c r="D157" s="74"/>
      <c r="E157" s="75"/>
      <c r="F157" s="75"/>
      <c r="G157" s="75"/>
      <c r="H157" s="75"/>
      <c r="I157" s="75"/>
    </row>
    <row r="158" spans="1:9">
      <c r="A158" s="113">
        <v>1</v>
      </c>
      <c r="B158" s="114" t="s">
        <v>8</v>
      </c>
      <c r="C158" s="125" t="s">
        <v>72</v>
      </c>
      <c r="D158" s="78">
        <f t="shared" ref="D158:D165" si="36">IF(A158="DNS",MAX(A$158:A$166)+1,A158)</f>
        <v>1</v>
      </c>
      <c r="E158" s="79">
        <f>INDEX($D$5:$D$12,MATCH($B158,$B$5:$B$12,0))</f>
        <v>1</v>
      </c>
      <c r="F158" s="79">
        <f t="shared" ref="F158:F165" si="37">INDEX($D$56:$D$64,MATCH($B158,$B$56:$B$64,0))</f>
        <v>0</v>
      </c>
      <c r="G158" s="79">
        <f t="shared" ref="G158:G165" si="38">INDEX($D$107:$D$115,MATCH($B158,$B$107:$B$115,0))</f>
        <v>1</v>
      </c>
      <c r="H158" s="79">
        <f>SUM(D158:G158)</f>
        <v>3</v>
      </c>
      <c r="I158" s="126">
        <v>1</v>
      </c>
    </row>
    <row r="159" spans="1:9">
      <c r="A159" s="113">
        <f>A158+1</f>
        <v>2</v>
      </c>
      <c r="B159" s="114" t="s">
        <v>7</v>
      </c>
      <c r="C159" s="125" t="s">
        <v>73</v>
      </c>
      <c r="D159" s="78">
        <f t="shared" si="36"/>
        <v>2</v>
      </c>
      <c r="E159" s="79">
        <f t="shared" ref="E159:E165" si="39">INDEX(D$5:D$12,MATCH(B159,B$5:B$12,0))</f>
        <v>3</v>
      </c>
      <c r="F159" s="79">
        <f t="shared" si="37"/>
        <v>0</v>
      </c>
      <c r="G159" s="79">
        <f t="shared" si="38"/>
        <v>2</v>
      </c>
      <c r="H159" s="79">
        <f t="shared" ref="H159:H165" si="40">SUM(D159:G159)</f>
        <v>7</v>
      </c>
      <c r="I159" s="126">
        <v>2</v>
      </c>
    </row>
    <row r="160" spans="1:9">
      <c r="A160" s="113">
        <f t="shared" ref="A160" si="41">A159+1</f>
        <v>3</v>
      </c>
      <c r="B160" s="116" t="s">
        <v>87</v>
      </c>
      <c r="C160" s="125" t="s">
        <v>74</v>
      </c>
      <c r="D160" s="78">
        <f t="shared" si="36"/>
        <v>3</v>
      </c>
      <c r="E160" s="79">
        <f t="shared" si="39"/>
        <v>2</v>
      </c>
      <c r="F160" s="79">
        <f t="shared" si="37"/>
        <v>0</v>
      </c>
      <c r="G160" s="79">
        <f t="shared" si="38"/>
        <v>3</v>
      </c>
      <c r="H160" s="79">
        <f t="shared" si="40"/>
        <v>8</v>
      </c>
      <c r="I160" s="126">
        <v>3</v>
      </c>
    </row>
    <row r="161" spans="1:9">
      <c r="A161" s="113" t="s">
        <v>18</v>
      </c>
      <c r="B161" s="105" t="s">
        <v>61</v>
      </c>
      <c r="C161" s="125" t="s">
        <v>48</v>
      </c>
      <c r="D161" s="78">
        <f t="shared" si="36"/>
        <v>4</v>
      </c>
      <c r="E161" s="79">
        <f t="shared" si="39"/>
        <v>4</v>
      </c>
      <c r="F161" s="79">
        <f t="shared" si="37"/>
        <v>0</v>
      </c>
      <c r="G161" s="79">
        <f t="shared" si="38"/>
        <v>4</v>
      </c>
      <c r="H161" s="79">
        <f t="shared" si="40"/>
        <v>12</v>
      </c>
      <c r="I161" s="126">
        <v>4</v>
      </c>
    </row>
    <row r="162" spans="1:9">
      <c r="A162" s="113" t="s">
        <v>18</v>
      </c>
      <c r="B162" s="114" t="s">
        <v>20</v>
      </c>
      <c r="C162" s="115">
        <v>0</v>
      </c>
      <c r="D162" s="78">
        <f t="shared" si="36"/>
        <v>4</v>
      </c>
      <c r="E162" s="79">
        <f t="shared" si="39"/>
        <v>5</v>
      </c>
      <c r="F162" s="79">
        <f t="shared" si="37"/>
        <v>0</v>
      </c>
      <c r="G162" s="79">
        <f t="shared" si="38"/>
        <v>4</v>
      </c>
      <c r="H162" s="79">
        <f t="shared" si="40"/>
        <v>13</v>
      </c>
      <c r="I162" s="126">
        <v>5</v>
      </c>
    </row>
    <row r="163" spans="1:9">
      <c r="A163" s="113" t="s">
        <v>18</v>
      </c>
      <c r="B163" s="116" t="s">
        <v>10</v>
      </c>
      <c r="C163" s="115">
        <v>0</v>
      </c>
      <c r="D163" s="78">
        <f t="shared" si="36"/>
        <v>4</v>
      </c>
      <c r="E163" s="79">
        <f t="shared" si="39"/>
        <v>5</v>
      </c>
      <c r="F163" s="79">
        <f t="shared" si="37"/>
        <v>0</v>
      </c>
      <c r="G163" s="79">
        <f t="shared" si="38"/>
        <v>4</v>
      </c>
      <c r="H163" s="79">
        <f t="shared" si="40"/>
        <v>13</v>
      </c>
      <c r="I163" s="126">
        <v>5</v>
      </c>
    </row>
    <row r="164" spans="1:9">
      <c r="A164" s="113" t="s">
        <v>18</v>
      </c>
      <c r="B164" s="103" t="s">
        <v>19</v>
      </c>
      <c r="C164" s="115">
        <v>0</v>
      </c>
      <c r="D164" s="78">
        <f t="shared" si="36"/>
        <v>4</v>
      </c>
      <c r="E164" s="79">
        <f t="shared" si="39"/>
        <v>5</v>
      </c>
      <c r="F164" s="79">
        <f t="shared" si="37"/>
        <v>0</v>
      </c>
      <c r="G164" s="79">
        <f t="shared" si="38"/>
        <v>4</v>
      </c>
      <c r="H164" s="79">
        <f t="shared" si="40"/>
        <v>13</v>
      </c>
      <c r="I164" s="126">
        <v>5</v>
      </c>
    </row>
    <row r="165" spans="1:9">
      <c r="A165" s="113"/>
      <c r="B165" s="116"/>
      <c r="C165" s="115">
        <v>0</v>
      </c>
      <c r="D165" s="78">
        <f t="shared" si="36"/>
        <v>0</v>
      </c>
      <c r="E165" s="79" t="e">
        <f t="shared" si="39"/>
        <v>#N/A</v>
      </c>
      <c r="F165" s="79" t="e">
        <f t="shared" si="37"/>
        <v>#N/A</v>
      </c>
      <c r="G165" s="79" t="e">
        <f t="shared" si="38"/>
        <v>#N/A</v>
      </c>
      <c r="H165" s="79" t="e">
        <f t="shared" si="40"/>
        <v>#N/A</v>
      </c>
      <c r="I165" s="126"/>
    </row>
    <row r="166" spans="1:9" ht="16" thickBot="1">
      <c r="A166" s="117"/>
      <c r="B166" s="118"/>
      <c r="C166" s="119"/>
      <c r="D166" s="81"/>
      <c r="E166" s="83"/>
      <c r="F166" s="83"/>
      <c r="G166" s="83"/>
      <c r="H166" s="83"/>
      <c r="I166" s="127"/>
    </row>
    <row r="167" spans="1:9">
      <c r="A167" s="66" t="s">
        <v>4</v>
      </c>
      <c r="B167" s="67" t="str">
        <f>B116</f>
        <v>TEAMS</v>
      </c>
      <c r="C167" s="67" t="s">
        <v>5</v>
      </c>
      <c r="D167" s="67" t="str">
        <f>D116</f>
        <v>POINTS</v>
      </c>
      <c r="E167" s="68" t="str">
        <f t="shared" ref="E167:G167" si="42">E156</f>
        <v>ERC SP PTS</v>
      </c>
      <c r="F167" s="68" t="str">
        <f t="shared" si="42"/>
        <v>PP PTS</v>
      </c>
      <c r="G167" s="68" t="str">
        <f t="shared" si="42"/>
        <v>STP PTS</v>
      </c>
      <c r="H167" s="84" t="str">
        <f>H156</f>
        <v>TOTAL CHAMP PTS</v>
      </c>
      <c r="I167" s="68" t="s">
        <v>58</v>
      </c>
    </row>
    <row r="168" spans="1:9">
      <c r="A168" s="72" t="s">
        <v>1</v>
      </c>
      <c r="B168" s="74"/>
      <c r="C168" s="74"/>
      <c r="D168" s="74"/>
      <c r="E168" s="75"/>
      <c r="F168" s="75"/>
      <c r="G168" s="75"/>
      <c r="H168" s="85"/>
      <c r="I168" s="75"/>
    </row>
    <row r="169" spans="1:9">
      <c r="A169" s="113">
        <v>1</v>
      </c>
      <c r="B169" s="116" t="s">
        <v>7</v>
      </c>
      <c r="C169" s="125" t="s">
        <v>81</v>
      </c>
      <c r="D169" s="78">
        <f t="shared" ref="D169:D178" si="43">IF(A169="DNS",MAX(A$169:A$180)+1,A169)</f>
        <v>1</v>
      </c>
      <c r="E169" s="86">
        <f t="shared" ref="E169:E177" si="44">INDEX(D$16:D$29,MATCH(B169,B$16:B$29,0))</f>
        <v>1</v>
      </c>
      <c r="F169" s="79">
        <f t="shared" ref="F169:F177" si="45">INDEX($D$67:$D$79,MATCH($B169,$B$67:$B$79,0))</f>
        <v>0</v>
      </c>
      <c r="G169" s="79">
        <f t="shared" ref="G169:G177" si="46">INDEX($D$118:$D$131,MATCH($B169,$B$118:$B$131,0))</f>
        <v>3</v>
      </c>
      <c r="H169" s="79">
        <f t="shared" ref="H169:H178" si="47">SUM(D169:G169)</f>
        <v>5</v>
      </c>
      <c r="I169" s="126">
        <v>1</v>
      </c>
    </row>
    <row r="170" spans="1:9">
      <c r="A170" s="113">
        <f>A169+1</f>
        <v>2</v>
      </c>
      <c r="B170" s="116" t="s">
        <v>87</v>
      </c>
      <c r="C170" s="125" t="s">
        <v>82</v>
      </c>
      <c r="D170" s="78">
        <f t="shared" si="43"/>
        <v>2</v>
      </c>
      <c r="E170" s="86">
        <f t="shared" si="44"/>
        <v>4</v>
      </c>
      <c r="F170" s="79">
        <f t="shared" si="45"/>
        <v>0</v>
      </c>
      <c r="G170" s="79">
        <f t="shared" si="46"/>
        <v>1</v>
      </c>
      <c r="H170" s="79">
        <f t="shared" si="47"/>
        <v>7</v>
      </c>
      <c r="I170" s="126">
        <v>2</v>
      </c>
    </row>
    <row r="171" spans="1:9">
      <c r="A171" s="113">
        <f t="shared" ref="A171:A174" si="48">A170+1</f>
        <v>3</v>
      </c>
      <c r="B171" s="116" t="s">
        <v>15</v>
      </c>
      <c r="C171" s="125" t="s">
        <v>83</v>
      </c>
      <c r="D171" s="78">
        <f t="shared" si="43"/>
        <v>3</v>
      </c>
      <c r="E171" s="86">
        <f t="shared" si="44"/>
        <v>2</v>
      </c>
      <c r="F171" s="79">
        <f t="shared" si="45"/>
        <v>0</v>
      </c>
      <c r="G171" s="79">
        <f t="shared" si="46"/>
        <v>2</v>
      </c>
      <c r="H171" s="79">
        <f t="shared" si="47"/>
        <v>7</v>
      </c>
      <c r="I171" s="126">
        <v>2</v>
      </c>
    </row>
    <row r="172" spans="1:9">
      <c r="A172" s="113">
        <f t="shared" si="48"/>
        <v>4</v>
      </c>
      <c r="B172" s="116" t="s">
        <v>12</v>
      </c>
      <c r="C172" s="125" t="s">
        <v>84</v>
      </c>
      <c r="D172" s="78">
        <f t="shared" si="43"/>
        <v>4</v>
      </c>
      <c r="E172" s="86">
        <f t="shared" si="44"/>
        <v>2</v>
      </c>
      <c r="F172" s="79">
        <f t="shared" si="45"/>
        <v>0</v>
      </c>
      <c r="G172" s="79">
        <f t="shared" si="46"/>
        <v>4</v>
      </c>
      <c r="H172" s="79">
        <f t="shared" si="47"/>
        <v>10</v>
      </c>
      <c r="I172" s="126">
        <v>4</v>
      </c>
    </row>
    <row r="173" spans="1:9">
      <c r="A173" s="113">
        <f t="shared" si="48"/>
        <v>5</v>
      </c>
      <c r="B173" s="116" t="s">
        <v>14</v>
      </c>
      <c r="C173" s="125" t="s">
        <v>85</v>
      </c>
      <c r="D173" s="78">
        <f t="shared" si="43"/>
        <v>5</v>
      </c>
      <c r="E173" s="86">
        <f t="shared" si="44"/>
        <v>5</v>
      </c>
      <c r="F173" s="79">
        <f t="shared" si="45"/>
        <v>0</v>
      </c>
      <c r="G173" s="79">
        <f t="shared" si="46"/>
        <v>5</v>
      </c>
      <c r="H173" s="79">
        <f t="shared" si="47"/>
        <v>15</v>
      </c>
      <c r="I173" s="126">
        <v>5</v>
      </c>
    </row>
    <row r="174" spans="1:9">
      <c r="A174" s="113">
        <f t="shared" si="48"/>
        <v>6</v>
      </c>
      <c r="B174" s="116" t="s">
        <v>19</v>
      </c>
      <c r="C174" s="125" t="s">
        <v>86</v>
      </c>
      <c r="D174" s="78">
        <f t="shared" si="43"/>
        <v>6</v>
      </c>
      <c r="E174" s="86">
        <f t="shared" si="44"/>
        <v>6</v>
      </c>
      <c r="F174" s="79">
        <f t="shared" si="45"/>
        <v>0</v>
      </c>
      <c r="G174" s="79">
        <f t="shared" si="46"/>
        <v>6</v>
      </c>
      <c r="H174" s="79">
        <f t="shared" si="47"/>
        <v>18</v>
      </c>
      <c r="I174" s="126">
        <v>6</v>
      </c>
    </row>
    <row r="175" spans="1:9">
      <c r="A175" s="113" t="s">
        <v>18</v>
      </c>
      <c r="B175" s="116" t="s">
        <v>10</v>
      </c>
      <c r="C175" s="125" t="s">
        <v>49</v>
      </c>
      <c r="D175" s="78">
        <f t="shared" si="43"/>
        <v>7</v>
      </c>
      <c r="E175" s="86">
        <f t="shared" si="44"/>
        <v>6</v>
      </c>
      <c r="F175" s="79">
        <f t="shared" si="45"/>
        <v>0</v>
      </c>
      <c r="G175" s="79">
        <f t="shared" si="46"/>
        <v>6</v>
      </c>
      <c r="H175" s="79">
        <f t="shared" si="47"/>
        <v>19</v>
      </c>
      <c r="I175" s="126">
        <v>7</v>
      </c>
    </row>
    <row r="176" spans="1:9">
      <c r="A176" s="113" t="s">
        <v>18</v>
      </c>
      <c r="B176" s="137" t="s">
        <v>61</v>
      </c>
      <c r="C176" s="115">
        <v>0</v>
      </c>
      <c r="D176" s="78">
        <f t="shared" si="43"/>
        <v>7</v>
      </c>
      <c r="E176" s="86">
        <f t="shared" si="44"/>
        <v>6</v>
      </c>
      <c r="F176" s="79">
        <f t="shared" si="45"/>
        <v>0</v>
      </c>
      <c r="G176" s="79">
        <f t="shared" si="46"/>
        <v>6</v>
      </c>
      <c r="H176" s="79">
        <f t="shared" si="47"/>
        <v>19</v>
      </c>
      <c r="I176" s="126">
        <v>7</v>
      </c>
    </row>
    <row r="177" spans="1:10">
      <c r="A177" s="113"/>
      <c r="B177" s="105"/>
      <c r="C177" s="115">
        <v>0</v>
      </c>
      <c r="D177" s="78">
        <f t="shared" si="43"/>
        <v>0</v>
      </c>
      <c r="E177" s="86" t="e">
        <f t="shared" si="44"/>
        <v>#N/A</v>
      </c>
      <c r="F177" s="79" t="e">
        <f t="shared" si="45"/>
        <v>#N/A</v>
      </c>
      <c r="G177" s="79" t="e">
        <f t="shared" si="46"/>
        <v>#N/A</v>
      </c>
      <c r="H177" s="79" t="e">
        <f t="shared" si="47"/>
        <v>#N/A</v>
      </c>
      <c r="I177" s="126"/>
    </row>
    <row r="178" spans="1:10">
      <c r="A178" s="113"/>
      <c r="B178" s="116"/>
      <c r="C178" s="115">
        <v>0</v>
      </c>
      <c r="D178" s="78">
        <f t="shared" si="43"/>
        <v>0</v>
      </c>
      <c r="E178" s="86" t="e">
        <f>INDEX(D$16:D$29,MATCH(B178,B$16:B$29,0))</f>
        <v>#N/A</v>
      </c>
      <c r="F178" s="79" t="e">
        <f>INDEX($D$67:$D$79,MATCH($B178,$B$67:$B$79,0))</f>
        <v>#N/A</v>
      </c>
      <c r="G178" s="79" t="e">
        <f>INDEX($D$118:$D$131,MATCH($B178,$B$118:$B$131,0))</f>
        <v>#N/A</v>
      </c>
      <c r="H178" s="79" t="e">
        <f t="shared" si="47"/>
        <v>#N/A</v>
      </c>
      <c r="I178" s="126"/>
    </row>
    <row r="179" spans="1:10">
      <c r="A179" s="113"/>
      <c r="B179" s="116"/>
      <c r="C179" s="115"/>
      <c r="D179" s="78"/>
      <c r="E179" s="86"/>
      <c r="F179" s="79"/>
      <c r="G179" s="79"/>
      <c r="H179" s="79"/>
      <c r="I179" s="126"/>
    </row>
    <row r="180" spans="1:10" ht="16" thickBot="1">
      <c r="A180" s="117"/>
      <c r="B180" s="118"/>
      <c r="C180" s="119"/>
      <c r="D180" s="81"/>
      <c r="E180" s="83"/>
      <c r="F180" s="83"/>
      <c r="G180" s="83"/>
      <c r="H180" s="89"/>
      <c r="I180" s="127"/>
    </row>
    <row r="181" spans="1:10">
      <c r="A181" s="66" t="s">
        <v>4</v>
      </c>
      <c r="B181" s="67" t="str">
        <f>B132</f>
        <v>TEAMS</v>
      </c>
      <c r="C181" s="67" t="s">
        <v>5</v>
      </c>
      <c r="D181" s="67" t="str">
        <f>D132</f>
        <v>POINTS</v>
      </c>
      <c r="E181" s="68" t="str">
        <f>E167</f>
        <v>ERC SP PTS</v>
      </c>
      <c r="F181" s="68" t="str">
        <f>F167</f>
        <v>PP PTS</v>
      </c>
      <c r="G181" s="68" t="str">
        <f>G167</f>
        <v>STP PTS</v>
      </c>
      <c r="H181" s="84" t="str">
        <f>H167</f>
        <v>TOTAL CHAMP PTS</v>
      </c>
      <c r="I181" s="68" t="s">
        <v>58</v>
      </c>
    </row>
    <row r="182" spans="1:10">
      <c r="A182" s="72" t="s">
        <v>2</v>
      </c>
      <c r="B182" s="74"/>
      <c r="C182" s="74"/>
      <c r="D182" s="74"/>
      <c r="E182" s="75"/>
      <c r="F182" s="75"/>
      <c r="G182" s="75"/>
      <c r="H182" s="85"/>
      <c r="I182" s="75"/>
    </row>
    <row r="183" spans="1:10">
      <c r="A183" s="113">
        <v>1</v>
      </c>
      <c r="B183" s="114" t="s">
        <v>20</v>
      </c>
      <c r="C183" s="125" t="s">
        <v>75</v>
      </c>
      <c r="D183" s="78">
        <f t="shared" ref="D183:D192" si="49">IF(A183="DNS",MAX(A$183:A$194)+1,A183)</f>
        <v>1</v>
      </c>
      <c r="E183" s="86">
        <f>INDEX(D$32:D$43,MATCH(B183,B$32:B$43,0))</f>
        <v>1</v>
      </c>
      <c r="F183" s="79">
        <f t="shared" ref="F183:F192" si="50">INDEX($D$83:$D$94,MATCH($B183,$B$83:$B$94,0))</f>
        <v>0</v>
      </c>
      <c r="G183" s="79">
        <f t="shared" ref="G183:G192" si="51">INDEX($D$134:$D$145,MATCH($B183,$B$134:$B$145,0))</f>
        <v>1</v>
      </c>
      <c r="H183" s="79">
        <f t="shared" ref="H183:H192" si="52">SUM(D183:G183)</f>
        <v>3</v>
      </c>
      <c r="I183" s="126">
        <v>1</v>
      </c>
    </row>
    <row r="184" spans="1:10">
      <c r="A184" s="113">
        <f>A183+1</f>
        <v>2</v>
      </c>
      <c r="B184" s="114" t="s">
        <v>16</v>
      </c>
      <c r="C184" s="125" t="s">
        <v>76</v>
      </c>
      <c r="D184" s="78">
        <f t="shared" si="49"/>
        <v>2</v>
      </c>
      <c r="E184" s="90">
        <f>INDEX(D$32:D$43,MATCH(B184,B$32:B$43,0))</f>
        <v>3</v>
      </c>
      <c r="F184" s="91">
        <f t="shared" si="50"/>
        <v>0</v>
      </c>
      <c r="G184" s="79">
        <f t="shared" si="51"/>
        <v>2</v>
      </c>
      <c r="H184" s="79">
        <f t="shared" si="52"/>
        <v>7</v>
      </c>
      <c r="I184" s="126">
        <v>2</v>
      </c>
    </row>
    <row r="185" spans="1:10">
      <c r="A185" s="113">
        <f t="shared" ref="A185:A187" si="53">A184+1</f>
        <v>3</v>
      </c>
      <c r="B185" s="116" t="s">
        <v>87</v>
      </c>
      <c r="C185" s="125" t="s">
        <v>77</v>
      </c>
      <c r="D185" s="78">
        <f t="shared" si="49"/>
        <v>3</v>
      </c>
      <c r="E185" s="90">
        <f>INDEX(D$32:D$43,MATCH(B185,B$32:B$43,0))</f>
        <v>4</v>
      </c>
      <c r="F185" s="91">
        <f t="shared" si="50"/>
        <v>0</v>
      </c>
      <c r="G185" s="79">
        <f t="shared" si="51"/>
        <v>5</v>
      </c>
      <c r="H185" s="79">
        <f t="shared" si="52"/>
        <v>12</v>
      </c>
      <c r="I185" s="126">
        <v>4</v>
      </c>
    </row>
    <row r="186" spans="1:10">
      <c r="A186" s="113">
        <f t="shared" si="53"/>
        <v>4</v>
      </c>
      <c r="B186" s="116" t="s">
        <v>7</v>
      </c>
      <c r="C186" s="125" t="s">
        <v>78</v>
      </c>
      <c r="D186" s="78">
        <f t="shared" si="49"/>
        <v>4</v>
      </c>
      <c r="E186" s="86">
        <f>INDEX(D$32:D$43,MATCH(B186,B$32:B$43,0))</f>
        <v>2</v>
      </c>
      <c r="F186" s="79">
        <f t="shared" si="50"/>
        <v>0</v>
      </c>
      <c r="G186" s="79">
        <f t="shared" si="51"/>
        <v>4</v>
      </c>
      <c r="H186" s="79">
        <f t="shared" si="52"/>
        <v>10</v>
      </c>
      <c r="I186" s="126">
        <v>3</v>
      </c>
      <c r="J186" s="124"/>
    </row>
    <row r="187" spans="1:10">
      <c r="A187" s="113">
        <f t="shared" si="53"/>
        <v>5</v>
      </c>
      <c r="B187" s="116" t="s">
        <v>10</v>
      </c>
      <c r="C187" s="128" t="s">
        <v>79</v>
      </c>
      <c r="D187" s="78">
        <f t="shared" si="49"/>
        <v>5</v>
      </c>
      <c r="E187" s="86">
        <f>INDEX(D$32:D$43,MATCH(B187,B$32:B$43,0))</f>
        <v>6</v>
      </c>
      <c r="F187" s="79">
        <f t="shared" si="50"/>
        <v>0</v>
      </c>
      <c r="G187" s="79">
        <f t="shared" si="51"/>
        <v>6</v>
      </c>
      <c r="H187" s="79">
        <f t="shared" si="52"/>
        <v>17</v>
      </c>
      <c r="I187" s="126">
        <v>6</v>
      </c>
    </row>
    <row r="188" spans="1:10">
      <c r="A188" s="113" t="s">
        <v>18</v>
      </c>
      <c r="B188" s="116" t="s">
        <v>80</v>
      </c>
      <c r="C188" s="115">
        <v>0</v>
      </c>
      <c r="D188" s="78">
        <f t="shared" si="49"/>
        <v>6</v>
      </c>
      <c r="E188" s="86">
        <f t="shared" ref="E188" si="54">INDEX(D$32:D$43,MATCH(B188,B$32:B$43,0))</f>
        <v>5</v>
      </c>
      <c r="F188" s="79">
        <f t="shared" si="50"/>
        <v>0</v>
      </c>
      <c r="G188" s="79">
        <f t="shared" si="51"/>
        <v>3</v>
      </c>
      <c r="H188" s="79">
        <f t="shared" si="52"/>
        <v>14</v>
      </c>
      <c r="I188" s="126">
        <v>5</v>
      </c>
    </row>
    <row r="189" spans="1:10">
      <c r="A189" s="113" t="s">
        <v>18</v>
      </c>
      <c r="B189" s="103" t="s">
        <v>19</v>
      </c>
      <c r="C189" s="115">
        <v>0</v>
      </c>
      <c r="D189" s="78">
        <f t="shared" si="49"/>
        <v>6</v>
      </c>
      <c r="E189" s="86">
        <f>INDEX(D$32:D$43,MATCH(B189,B$32:B$43,0))</f>
        <v>6</v>
      </c>
      <c r="F189" s="79">
        <f t="shared" si="50"/>
        <v>0</v>
      </c>
      <c r="G189" s="79">
        <f t="shared" si="51"/>
        <v>6</v>
      </c>
      <c r="H189" s="79">
        <f t="shared" si="52"/>
        <v>18</v>
      </c>
      <c r="I189" s="126">
        <v>7</v>
      </c>
    </row>
    <row r="190" spans="1:10">
      <c r="A190" s="113" t="s">
        <v>18</v>
      </c>
      <c r="B190" s="137" t="s">
        <v>61</v>
      </c>
      <c r="C190" s="115">
        <v>0</v>
      </c>
      <c r="D190" s="78">
        <f t="shared" si="49"/>
        <v>6</v>
      </c>
      <c r="E190" s="86">
        <f>INDEX(D$32:D$43,MATCH(B190,B$32:B$43,0))</f>
        <v>6</v>
      </c>
      <c r="F190" s="79">
        <f t="shared" si="50"/>
        <v>0</v>
      </c>
      <c r="G190" s="79">
        <f t="shared" si="51"/>
        <v>6</v>
      </c>
      <c r="H190" s="79">
        <f t="shared" si="52"/>
        <v>18</v>
      </c>
      <c r="I190" s="126">
        <v>7</v>
      </c>
    </row>
    <row r="191" spans="1:10">
      <c r="A191" s="113"/>
      <c r="B191" s="105"/>
      <c r="C191" s="115">
        <v>0</v>
      </c>
      <c r="D191" s="78">
        <f t="shared" si="49"/>
        <v>0</v>
      </c>
      <c r="E191" s="86" t="e">
        <f>INDEX(D$32:D$43,MATCH(B191,B$32:B$43,0))</f>
        <v>#N/A</v>
      </c>
      <c r="F191" s="79" t="e">
        <f t="shared" si="50"/>
        <v>#N/A</v>
      </c>
      <c r="G191" s="79" t="e">
        <f t="shared" si="51"/>
        <v>#N/A</v>
      </c>
      <c r="H191" s="79" t="e">
        <f t="shared" si="52"/>
        <v>#N/A</v>
      </c>
      <c r="I191" s="126"/>
    </row>
    <row r="192" spans="1:10">
      <c r="A192" s="113"/>
      <c r="B192" s="116"/>
      <c r="C192" s="115">
        <v>0</v>
      </c>
      <c r="D192" s="78">
        <f t="shared" si="49"/>
        <v>0</v>
      </c>
      <c r="E192" s="86" t="e">
        <f>INDEX(D$32:D$43,MATCH(B192,B$32:B$43,0))</f>
        <v>#N/A</v>
      </c>
      <c r="F192" s="79" t="e">
        <f t="shared" si="50"/>
        <v>#N/A</v>
      </c>
      <c r="G192" s="79" t="e">
        <f t="shared" si="51"/>
        <v>#N/A</v>
      </c>
      <c r="H192" s="79" t="e">
        <f t="shared" si="52"/>
        <v>#N/A</v>
      </c>
      <c r="I192" s="126"/>
    </row>
    <row r="193" spans="1:9">
      <c r="A193" s="113"/>
      <c r="B193" s="116"/>
      <c r="C193" s="115"/>
      <c r="D193" s="76"/>
      <c r="E193" s="87"/>
      <c r="F193" s="87"/>
      <c r="G193" s="87"/>
      <c r="H193" s="88"/>
      <c r="I193" s="126"/>
    </row>
    <row r="194" spans="1:9" ht="16" thickBot="1">
      <c r="A194" s="117"/>
      <c r="B194" s="118"/>
      <c r="C194" s="119"/>
      <c r="D194" s="81"/>
      <c r="E194" s="83"/>
      <c r="F194" s="83"/>
      <c r="G194" s="83"/>
      <c r="H194" s="89"/>
      <c r="I194" s="126"/>
    </row>
    <row r="195" spans="1:9">
      <c r="A195" s="66" t="s">
        <v>57</v>
      </c>
      <c r="B195" s="99"/>
      <c r="C195" s="67"/>
      <c r="D195" s="99"/>
      <c r="E195" s="100" t="s">
        <v>53</v>
      </c>
      <c r="F195" s="100" t="s">
        <v>54</v>
      </c>
      <c r="G195" s="100" t="s">
        <v>55</v>
      </c>
      <c r="H195" s="100" t="s">
        <v>56</v>
      </c>
      <c r="I195" s="68" t="s">
        <v>58</v>
      </c>
    </row>
    <row r="196" spans="1:9">
      <c r="A196" s="96"/>
      <c r="B196" s="80" t="s">
        <v>10</v>
      </c>
      <c r="C196" s="78"/>
      <c r="D196" s="76"/>
      <c r="E196" s="79">
        <f t="shared" ref="E196:E202" si="55">INDEX(H$158:H$165,MATCH(B196,B$158:B$165,0))</f>
        <v>13</v>
      </c>
      <c r="F196" s="79">
        <f t="shared" ref="F196:F202" si="56">INDEX($H$169:$H$178,MATCH($B196,$B$169:$B$178,0))</f>
        <v>19</v>
      </c>
      <c r="G196" s="79">
        <f>INDEX($H$183:$H$194,MATCH($B196,$B$183:$B$194,0))</f>
        <v>17</v>
      </c>
      <c r="H196" s="79">
        <f t="shared" ref="H196:H205" si="57">SUM(E196:G196)</f>
        <v>49</v>
      </c>
      <c r="I196" s="126">
        <v>5</v>
      </c>
    </row>
    <row r="197" spans="1:9">
      <c r="A197" s="96"/>
      <c r="B197" s="76" t="s">
        <v>7</v>
      </c>
      <c r="C197" s="78"/>
      <c r="D197" s="76"/>
      <c r="E197" s="79">
        <f t="shared" si="55"/>
        <v>7</v>
      </c>
      <c r="F197" s="79">
        <f t="shared" si="56"/>
        <v>5</v>
      </c>
      <c r="G197" s="79">
        <f t="shared" ref="G197:G202" si="58">INDEX($H$183:$H$194,MATCH($B197,$B$183:$B$194,0))</f>
        <v>10</v>
      </c>
      <c r="H197" s="79">
        <f t="shared" si="57"/>
        <v>22</v>
      </c>
      <c r="I197" s="126">
        <v>3</v>
      </c>
    </row>
    <row r="198" spans="1:9">
      <c r="A198" s="77"/>
      <c r="B198" s="76" t="s">
        <v>87</v>
      </c>
      <c r="C198" s="78"/>
      <c r="D198" s="76"/>
      <c r="E198" s="79">
        <f t="shared" si="55"/>
        <v>8</v>
      </c>
      <c r="F198" s="79">
        <f t="shared" si="56"/>
        <v>7</v>
      </c>
      <c r="G198" s="79">
        <f t="shared" si="58"/>
        <v>12</v>
      </c>
      <c r="H198" s="79">
        <f t="shared" si="57"/>
        <v>27</v>
      </c>
      <c r="I198" s="126">
        <v>4</v>
      </c>
    </row>
    <row r="199" spans="1:9">
      <c r="A199" s="77"/>
      <c r="B199" s="80" t="s">
        <v>19</v>
      </c>
      <c r="C199" s="78"/>
      <c r="D199" s="78"/>
      <c r="E199" s="79">
        <f t="shared" si="55"/>
        <v>13</v>
      </c>
      <c r="F199" s="79">
        <f t="shared" si="56"/>
        <v>18</v>
      </c>
      <c r="G199" s="79">
        <f t="shared" si="58"/>
        <v>18</v>
      </c>
      <c r="H199" s="79">
        <f t="shared" si="57"/>
        <v>49</v>
      </c>
      <c r="I199" s="126">
        <v>5</v>
      </c>
    </row>
    <row r="200" spans="1:9">
      <c r="A200" s="77"/>
      <c r="B200" s="137" t="s">
        <v>61</v>
      </c>
      <c r="C200" s="78"/>
      <c r="D200" s="78"/>
      <c r="E200" s="79">
        <f t="shared" si="55"/>
        <v>12</v>
      </c>
      <c r="F200" s="79">
        <f t="shared" si="56"/>
        <v>19</v>
      </c>
      <c r="G200" s="79">
        <f t="shared" si="58"/>
        <v>18</v>
      </c>
      <c r="H200" s="79">
        <f t="shared" si="57"/>
        <v>49</v>
      </c>
      <c r="I200" s="126">
        <v>5</v>
      </c>
    </row>
    <row r="201" spans="1:9">
      <c r="A201" s="77"/>
      <c r="B201" s="80" t="s">
        <v>29</v>
      </c>
      <c r="C201" s="78"/>
      <c r="D201" s="78"/>
      <c r="E201" s="79" t="e">
        <f t="shared" si="55"/>
        <v>#N/A</v>
      </c>
      <c r="F201" s="79" t="e">
        <f t="shared" si="56"/>
        <v>#N/A</v>
      </c>
      <c r="G201" s="79" t="e">
        <f t="shared" si="58"/>
        <v>#N/A</v>
      </c>
      <c r="H201" s="79" t="e">
        <f t="shared" si="57"/>
        <v>#N/A</v>
      </c>
      <c r="I201" s="126"/>
    </row>
    <row r="202" spans="1:9">
      <c r="A202" s="77"/>
      <c r="B202" s="80" t="s">
        <v>52</v>
      </c>
      <c r="C202" s="78"/>
      <c r="D202" s="78"/>
      <c r="E202" s="79" t="e">
        <f t="shared" si="55"/>
        <v>#N/A</v>
      </c>
      <c r="F202" s="79" t="e">
        <f t="shared" si="56"/>
        <v>#N/A</v>
      </c>
      <c r="G202" s="79" t="e">
        <f t="shared" si="58"/>
        <v>#N/A</v>
      </c>
      <c r="H202" s="79" t="e">
        <f t="shared" si="57"/>
        <v>#N/A</v>
      </c>
      <c r="I202" s="126"/>
    </row>
    <row r="203" spans="1:9">
      <c r="A203" s="77"/>
      <c r="B203" s="80" t="s">
        <v>51</v>
      </c>
      <c r="C203" s="78"/>
      <c r="D203" s="78"/>
      <c r="E203" s="79">
        <f>H162</f>
        <v>13</v>
      </c>
      <c r="F203" s="79">
        <f>H172</f>
        <v>10</v>
      </c>
      <c r="G203" s="79">
        <f>H183</f>
        <v>3</v>
      </c>
      <c r="H203" s="79">
        <f t="shared" si="57"/>
        <v>26</v>
      </c>
      <c r="I203" s="126">
        <v>2</v>
      </c>
    </row>
    <row r="204" spans="1:9">
      <c r="A204" s="77"/>
      <c r="B204" s="80" t="s">
        <v>50</v>
      </c>
      <c r="C204" s="78"/>
      <c r="D204" s="78"/>
      <c r="E204" s="79">
        <f>H158</f>
        <v>3</v>
      </c>
      <c r="F204" s="79">
        <f>H172</f>
        <v>10</v>
      </c>
      <c r="G204" s="79">
        <f>H184</f>
        <v>7</v>
      </c>
      <c r="H204" s="79">
        <f t="shared" si="57"/>
        <v>20</v>
      </c>
      <c r="I204" s="126">
        <v>1</v>
      </c>
    </row>
    <row r="205" spans="1:9">
      <c r="A205" s="96"/>
      <c r="B205" s="76" t="s">
        <v>11</v>
      </c>
      <c r="C205" s="78"/>
      <c r="D205" s="78"/>
      <c r="E205" s="79" t="e">
        <f>INDEX(H$158:H$165,MATCH(B205,B$158:B$165,0))</f>
        <v>#N/A</v>
      </c>
      <c r="F205" s="79" t="e">
        <f>INDEX($H$169:$H$178,MATCH($B205,$B$169:$B$178,0))</f>
        <v>#N/A</v>
      </c>
      <c r="G205" s="79" t="e">
        <f>INDEX($H$183:$H$194,MATCH($B205,$B$183:$B$194,0))</f>
        <v>#N/A</v>
      </c>
      <c r="H205" s="79" t="e">
        <f t="shared" si="57"/>
        <v>#N/A</v>
      </c>
      <c r="I205" s="126"/>
    </row>
    <row r="206" spans="1:9" ht="16" thickBot="1">
      <c r="A206" s="97"/>
      <c r="B206" s="81"/>
      <c r="C206" s="82"/>
      <c r="D206" s="81"/>
      <c r="E206" s="83"/>
      <c r="F206" s="83"/>
      <c r="G206" s="83"/>
      <c r="H206" s="101"/>
      <c r="I206" s="127"/>
    </row>
  </sheetData>
  <sheetProtection sheet="1" objects="1" scenarios="1" selectLockedCells="1"/>
  <conditionalFormatting sqref="I158:I165">
    <cfRule type="cellIs" dxfId="18" priority="4" operator="lessThan">
      <formula>4</formula>
    </cfRule>
  </conditionalFormatting>
  <conditionalFormatting sqref="I169:I180">
    <cfRule type="cellIs" dxfId="17" priority="3" operator="lessThan">
      <formula>4</formula>
    </cfRule>
  </conditionalFormatting>
  <conditionalFormatting sqref="I183:I194">
    <cfRule type="cellIs" dxfId="16" priority="2" operator="lessThan">
      <formula>4</formula>
    </cfRule>
  </conditionalFormatting>
  <conditionalFormatting sqref="I196:I206">
    <cfRule type="cellIs" dxfId="15" priority="1" operator="lessThan">
      <formula>4</formula>
    </cfRule>
  </conditionalFormatting>
  <pageMargins left="0.75" right="0.75" top="1" bottom="1" header="0.5" footer="0.5"/>
  <pageSetup scale="20" orientation="portrait" horizontalDpi="4294967292" verticalDpi="4294967292"/>
  <headerFooter>
    <oddHeader>&amp;C&amp;"Calibri,Bold"&amp;14&amp;K000000&amp;F_x000D_&amp;A</oddHeader>
  </headerFooter>
  <rowBreaks count="2" manualBreakCount="2">
    <brk id="49" max="16383" man="1"/>
    <brk id="100" max="16383" man="1"/>
  </rowBreaks>
  <legacyDrawing r:id="rId1"/>
  <extLst>
    <ext xmlns:mx="http://schemas.microsoft.com/office/mac/excel/2008/main" uri="{64002731-A6B0-56B0-2670-7721B7C09600}">
      <mx:PLV Mode="0" OnePage="0" WScale="84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L263"/>
  <sheetViews>
    <sheetView zoomScale="125" zoomScaleNormal="125" zoomScalePageLayoutView="125" workbookViewId="0">
      <selection activeCell="B221" sqref="B221"/>
    </sheetView>
  </sheetViews>
  <sheetFormatPr baseColWidth="10" defaultColWidth="11" defaultRowHeight="15" x14ac:dyDescent="0"/>
  <cols>
    <col min="2" max="2" width="13.83203125" customWidth="1"/>
    <col min="3" max="3" width="10.83203125" style="6" customWidth="1"/>
    <col min="4" max="4" width="9.33203125" customWidth="1"/>
    <col min="5" max="5" width="13.5" customWidth="1"/>
    <col min="6" max="6" width="13.1640625" customWidth="1"/>
    <col min="7" max="7" width="14.1640625" customWidth="1"/>
    <col min="8" max="8" width="13.83203125" customWidth="1"/>
    <col min="9" max="9" width="14.1640625" customWidth="1"/>
  </cols>
  <sheetData>
    <row r="2" spans="1:5" s="47" customFormat="1" ht="19" thickBot="1">
      <c r="A2" s="45" t="s">
        <v>6</v>
      </c>
      <c r="B2" s="45"/>
      <c r="C2" s="112">
        <v>2014</v>
      </c>
    </row>
    <row r="3" spans="1:5">
      <c r="A3" s="11" t="s">
        <v>4</v>
      </c>
      <c r="B3" s="12" t="s">
        <v>27</v>
      </c>
      <c r="C3" s="12" t="s">
        <v>5</v>
      </c>
      <c r="D3" s="12" t="s">
        <v>24</v>
      </c>
      <c r="E3" s="25" t="s">
        <v>22</v>
      </c>
    </row>
    <row r="4" spans="1:5">
      <c r="A4" s="14" t="s">
        <v>0</v>
      </c>
      <c r="B4" s="20"/>
      <c r="C4" s="20"/>
      <c r="D4" s="22" t="s">
        <v>23</v>
      </c>
      <c r="E4" s="26" t="s">
        <v>21</v>
      </c>
    </row>
    <row r="5" spans="1:5">
      <c r="A5" s="102">
        <v>1</v>
      </c>
      <c r="B5" s="103" t="s">
        <v>47</v>
      </c>
      <c r="C5" s="104">
        <v>0.69930555555555562</v>
      </c>
      <c r="D5" s="7">
        <f>IF(A5="DNS",MAX(A$5:A$11)+1,A5)</f>
        <v>1</v>
      </c>
      <c r="E5" s="27">
        <f>D5</f>
        <v>1</v>
      </c>
    </row>
    <row r="6" spans="1:5">
      <c r="A6" s="102">
        <f>A5+1</f>
        <v>2</v>
      </c>
      <c r="B6" s="124" t="s">
        <v>66</v>
      </c>
      <c r="C6" s="104">
        <v>0.72916666666666663</v>
      </c>
      <c r="D6" s="7">
        <f t="shared" ref="D6:D9" si="0">IF(A6="DNS",MAX(A$5:A$11)+1,A6)</f>
        <v>2</v>
      </c>
      <c r="E6" s="27">
        <f t="shared" ref="E6:E9" si="1">D6</f>
        <v>2</v>
      </c>
    </row>
    <row r="7" spans="1:5">
      <c r="A7" s="102" t="s">
        <v>18</v>
      </c>
      <c r="B7" s="103" t="s">
        <v>7</v>
      </c>
      <c r="C7" s="104">
        <v>0</v>
      </c>
      <c r="D7" s="7">
        <f t="shared" si="0"/>
        <v>3</v>
      </c>
      <c r="E7" s="27">
        <f t="shared" si="1"/>
        <v>3</v>
      </c>
    </row>
    <row r="8" spans="1:5">
      <c r="A8" s="102" t="s">
        <v>18</v>
      </c>
      <c r="B8" s="105" t="s">
        <v>11</v>
      </c>
      <c r="C8" s="104">
        <v>0</v>
      </c>
      <c r="D8" s="7">
        <f t="shared" si="0"/>
        <v>3</v>
      </c>
      <c r="E8" s="27">
        <f t="shared" si="1"/>
        <v>3</v>
      </c>
    </row>
    <row r="9" spans="1:5">
      <c r="A9" s="102" t="s">
        <v>18</v>
      </c>
      <c r="B9" s="131" t="s">
        <v>61</v>
      </c>
      <c r="C9" s="104">
        <v>0</v>
      </c>
      <c r="D9" s="7">
        <f t="shared" si="0"/>
        <v>3</v>
      </c>
      <c r="E9" s="27">
        <f t="shared" si="1"/>
        <v>3</v>
      </c>
    </row>
    <row r="10" spans="1:5">
      <c r="A10" s="102"/>
      <c r="B10" s="131"/>
      <c r="C10" s="104"/>
      <c r="D10" s="7"/>
      <c r="E10" s="27"/>
    </row>
    <row r="11" spans="1:5" ht="16" thickBot="1">
      <c r="A11" s="107"/>
      <c r="B11" s="108"/>
      <c r="C11" s="109"/>
      <c r="D11" s="8"/>
      <c r="E11" s="28"/>
    </row>
    <row r="12" spans="1:5">
      <c r="A12" s="11" t="s">
        <v>4</v>
      </c>
      <c r="B12" s="12" t="str">
        <f>B3</f>
        <v>TEAMS</v>
      </c>
      <c r="C12" s="12" t="s">
        <v>5</v>
      </c>
      <c r="D12" s="12" t="str">
        <f>D3</f>
        <v>RACE</v>
      </c>
      <c r="E12" s="25" t="str">
        <f t="shared" ref="E12:E13" si="2">E3</f>
        <v>TOT</v>
      </c>
    </row>
    <row r="13" spans="1:5">
      <c r="A13" s="14" t="s">
        <v>1</v>
      </c>
      <c r="B13" s="20"/>
      <c r="C13" s="20"/>
      <c r="D13" s="22" t="str">
        <f t="shared" ref="D13" si="3">D4</f>
        <v>POINTS</v>
      </c>
      <c r="E13" s="26" t="str">
        <f t="shared" si="2"/>
        <v>CHAMP POINTS</v>
      </c>
    </row>
    <row r="14" spans="1:5">
      <c r="A14" s="102">
        <v>1</v>
      </c>
      <c r="B14" s="103" t="s">
        <v>12</v>
      </c>
      <c r="C14" s="104">
        <v>0.65694444444444444</v>
      </c>
      <c r="D14" s="7">
        <f t="shared" ref="D14:D21" si="4">IF(A14="DNS",MAX(A$14:A$25)+1,A14)</f>
        <v>1</v>
      </c>
      <c r="E14" s="27">
        <f t="shared" ref="E14:E21" si="5">D14</f>
        <v>1</v>
      </c>
    </row>
    <row r="15" spans="1:5">
      <c r="A15" s="102">
        <f>A14+1</f>
        <v>2</v>
      </c>
      <c r="B15" s="103" t="s">
        <v>66</v>
      </c>
      <c r="C15" s="104">
        <v>0.66249999999999998</v>
      </c>
      <c r="D15" s="7">
        <f t="shared" si="4"/>
        <v>2</v>
      </c>
      <c r="E15" s="27">
        <f t="shared" si="5"/>
        <v>2</v>
      </c>
    </row>
    <row r="16" spans="1:5">
      <c r="A16" s="102">
        <f t="shared" ref="A16:A19" si="6">A15+1</f>
        <v>3</v>
      </c>
      <c r="B16" s="103" t="s">
        <v>68</v>
      </c>
      <c r="C16" s="104">
        <v>0.6791666666666667</v>
      </c>
      <c r="D16" s="7">
        <f t="shared" si="4"/>
        <v>3</v>
      </c>
      <c r="E16" s="27">
        <f t="shared" si="5"/>
        <v>3</v>
      </c>
    </row>
    <row r="17" spans="1:8">
      <c r="A17" s="102">
        <f t="shared" si="6"/>
        <v>4</v>
      </c>
      <c r="B17" s="103" t="s">
        <v>7</v>
      </c>
      <c r="C17" s="104">
        <v>0.7006944444444444</v>
      </c>
      <c r="D17" s="7">
        <f t="shared" si="4"/>
        <v>4</v>
      </c>
      <c r="E17" s="27">
        <f t="shared" si="5"/>
        <v>4</v>
      </c>
    </row>
    <row r="18" spans="1:8">
      <c r="A18" s="102">
        <f t="shared" si="6"/>
        <v>5</v>
      </c>
      <c r="B18" s="103" t="s">
        <v>69</v>
      </c>
      <c r="C18" s="104">
        <v>0.71180555555555547</v>
      </c>
      <c r="D18" s="7">
        <f t="shared" si="4"/>
        <v>5</v>
      </c>
      <c r="E18" s="27">
        <f t="shared" si="5"/>
        <v>5</v>
      </c>
    </row>
    <row r="19" spans="1:8">
      <c r="A19" s="102">
        <f t="shared" si="6"/>
        <v>6</v>
      </c>
      <c r="B19" s="103" t="s">
        <v>11</v>
      </c>
      <c r="C19" s="104">
        <v>0.73125000000000007</v>
      </c>
      <c r="D19" s="7">
        <f t="shared" si="4"/>
        <v>6</v>
      </c>
      <c r="E19" s="27">
        <f t="shared" si="5"/>
        <v>6</v>
      </c>
    </row>
    <row r="20" spans="1:8">
      <c r="A20" s="102" t="s">
        <v>18</v>
      </c>
      <c r="B20" s="105" t="s">
        <v>67</v>
      </c>
      <c r="C20" s="104">
        <v>0</v>
      </c>
      <c r="D20" s="7">
        <f t="shared" si="4"/>
        <v>7</v>
      </c>
      <c r="E20" s="27">
        <f t="shared" si="5"/>
        <v>7</v>
      </c>
    </row>
    <row r="21" spans="1:8">
      <c r="A21" s="102" t="s">
        <v>18</v>
      </c>
      <c r="B21" s="105" t="s">
        <v>19</v>
      </c>
      <c r="C21" s="104">
        <v>0</v>
      </c>
      <c r="D21" s="7">
        <f t="shared" si="4"/>
        <v>7</v>
      </c>
      <c r="E21" s="27">
        <f t="shared" si="5"/>
        <v>7</v>
      </c>
    </row>
    <row r="22" spans="1:8">
      <c r="A22" s="102"/>
      <c r="B22" s="105"/>
      <c r="C22" s="104"/>
      <c r="D22" s="7"/>
      <c r="E22" s="27"/>
    </row>
    <row r="23" spans="1:8">
      <c r="A23" s="102"/>
      <c r="B23" s="105"/>
      <c r="C23" s="104"/>
      <c r="D23" s="7"/>
      <c r="E23" s="27"/>
    </row>
    <row r="24" spans="1:8">
      <c r="A24" s="102"/>
      <c r="B24" s="103"/>
      <c r="C24" s="106"/>
      <c r="D24" s="7"/>
      <c r="E24" s="27"/>
    </row>
    <row r="25" spans="1:8" ht="16" thickBot="1">
      <c r="A25" s="110"/>
      <c r="B25" s="108"/>
      <c r="C25" s="109"/>
      <c r="D25" s="8"/>
      <c r="E25" s="28"/>
    </row>
    <row r="26" spans="1:8">
      <c r="A26" s="16" t="s">
        <v>4</v>
      </c>
      <c r="B26" s="12" t="str">
        <f>B12</f>
        <v>TEAMS</v>
      </c>
      <c r="C26" s="18" t="s">
        <v>5</v>
      </c>
      <c r="D26" s="12" t="str">
        <f>D12</f>
        <v>RACE</v>
      </c>
      <c r="E26" s="25" t="str">
        <f>E12</f>
        <v>TOT</v>
      </c>
    </row>
    <row r="27" spans="1:8">
      <c r="A27" s="14" t="s">
        <v>2</v>
      </c>
      <c r="B27" s="20">
        <f>MAX(A28:A39)</f>
        <v>8</v>
      </c>
      <c r="C27" s="37"/>
      <c r="D27" s="22" t="str">
        <f>D13</f>
        <v>POINTS</v>
      </c>
      <c r="E27" s="26" t="str">
        <f>E13</f>
        <v>CHAMP POINTS</v>
      </c>
    </row>
    <row r="28" spans="1:8">
      <c r="A28" s="102">
        <v>1</v>
      </c>
      <c r="B28" s="103" t="s">
        <v>70</v>
      </c>
      <c r="C28" s="104">
        <v>0.69027777777777777</v>
      </c>
      <c r="D28" s="7">
        <f>IF(A28="DNS",MAX(A$28:A$39)+1,A28)</f>
        <v>1</v>
      </c>
      <c r="E28" s="27">
        <f>D28</f>
        <v>1</v>
      </c>
      <c r="F28" s="7"/>
      <c r="G28" s="7"/>
      <c r="H28" s="7"/>
    </row>
    <row r="29" spans="1:8">
      <c r="A29" s="102">
        <f>A28+1</f>
        <v>2</v>
      </c>
      <c r="B29" s="103" t="s">
        <v>20</v>
      </c>
      <c r="C29" s="104">
        <v>0.69930555555555562</v>
      </c>
      <c r="D29" s="7">
        <f t="shared" ref="D29:D36" si="7">IF(A29="DNS",MAX(A$28:A$39)+1,A29)</f>
        <v>2</v>
      </c>
      <c r="E29" s="27">
        <f t="shared" ref="E29:E36" si="8">D29</f>
        <v>2</v>
      </c>
      <c r="F29" s="7"/>
      <c r="G29" s="7"/>
      <c r="H29" s="7"/>
    </row>
    <row r="30" spans="1:8">
      <c r="A30" s="102">
        <f t="shared" ref="A30:A33" si="9">A29+1</f>
        <v>3</v>
      </c>
      <c r="B30" s="105" t="s">
        <v>7</v>
      </c>
      <c r="C30" s="104">
        <v>0.74375000000000002</v>
      </c>
      <c r="D30" s="7">
        <f t="shared" si="7"/>
        <v>3</v>
      </c>
      <c r="E30" s="27">
        <f t="shared" si="8"/>
        <v>3</v>
      </c>
      <c r="F30" s="7"/>
      <c r="G30" s="7"/>
      <c r="H30" s="7"/>
    </row>
    <row r="31" spans="1:8">
      <c r="A31" s="102">
        <f t="shared" si="9"/>
        <v>4</v>
      </c>
      <c r="B31" s="105" t="s">
        <v>13</v>
      </c>
      <c r="C31" s="104">
        <v>0.75069444444444444</v>
      </c>
      <c r="D31" s="7">
        <f t="shared" si="7"/>
        <v>4</v>
      </c>
      <c r="E31" s="27">
        <f t="shared" si="8"/>
        <v>4</v>
      </c>
      <c r="F31" s="7"/>
      <c r="G31" s="7"/>
      <c r="H31" s="7"/>
    </row>
    <row r="32" spans="1:8">
      <c r="A32" s="102">
        <f t="shared" si="9"/>
        <v>5</v>
      </c>
      <c r="B32" s="103" t="s">
        <v>66</v>
      </c>
      <c r="C32" s="104">
        <v>0.76041666666666663</v>
      </c>
      <c r="D32" s="7">
        <f t="shared" si="7"/>
        <v>5</v>
      </c>
      <c r="E32" s="27">
        <f t="shared" si="8"/>
        <v>5</v>
      </c>
      <c r="F32" s="7"/>
      <c r="G32" s="7"/>
      <c r="H32" s="7"/>
    </row>
    <row r="33" spans="1:8">
      <c r="A33" s="102">
        <f t="shared" si="9"/>
        <v>6</v>
      </c>
      <c r="B33" s="103" t="s">
        <v>11</v>
      </c>
      <c r="C33" s="104">
        <v>0.77569444444444446</v>
      </c>
      <c r="D33" s="7">
        <f t="shared" si="7"/>
        <v>6</v>
      </c>
      <c r="E33" s="27">
        <f t="shared" si="8"/>
        <v>6</v>
      </c>
      <c r="F33" s="7"/>
      <c r="G33" s="7"/>
      <c r="H33" s="7"/>
    </row>
    <row r="34" spans="1:8">
      <c r="A34" s="102">
        <v>7</v>
      </c>
      <c r="B34" s="105" t="s">
        <v>10</v>
      </c>
      <c r="C34" s="104">
        <v>0.77777777777777779</v>
      </c>
      <c r="D34" s="7">
        <f t="shared" si="7"/>
        <v>7</v>
      </c>
      <c r="E34" s="27">
        <f t="shared" si="8"/>
        <v>7</v>
      </c>
      <c r="F34" s="7"/>
      <c r="G34" s="7"/>
      <c r="H34" s="7"/>
    </row>
    <row r="35" spans="1:8">
      <c r="A35" s="102">
        <v>8</v>
      </c>
      <c r="B35" s="105" t="s">
        <v>67</v>
      </c>
      <c r="C35" s="104">
        <v>0.78888888888888886</v>
      </c>
      <c r="D35" s="7">
        <f t="shared" si="7"/>
        <v>8</v>
      </c>
      <c r="E35" s="27">
        <f t="shared" si="8"/>
        <v>8</v>
      </c>
      <c r="F35" s="7"/>
      <c r="G35" s="7"/>
      <c r="H35" s="7"/>
    </row>
    <row r="36" spans="1:8">
      <c r="A36" s="102" t="s">
        <v>18</v>
      </c>
      <c r="B36" s="105" t="s">
        <v>29</v>
      </c>
      <c r="C36" s="104">
        <v>0</v>
      </c>
      <c r="D36" s="7">
        <f t="shared" si="7"/>
        <v>9</v>
      </c>
      <c r="E36" s="27">
        <f t="shared" si="8"/>
        <v>9</v>
      </c>
      <c r="F36" s="7"/>
      <c r="G36" s="7"/>
      <c r="H36" s="7"/>
    </row>
    <row r="37" spans="1:8">
      <c r="A37" s="102" t="s">
        <v>18</v>
      </c>
      <c r="B37" s="131" t="s">
        <v>61</v>
      </c>
      <c r="C37" s="104">
        <v>0</v>
      </c>
      <c r="D37" s="7">
        <f t="shared" ref="D37" si="10">IF(A37="DNS",MAX(A$28:A$39)+1,A37)</f>
        <v>9</v>
      </c>
      <c r="E37" s="27">
        <f t="shared" ref="E37" si="11">D37</f>
        <v>9</v>
      </c>
      <c r="F37" s="7"/>
      <c r="G37" s="7"/>
      <c r="H37" s="7"/>
    </row>
    <row r="38" spans="1:8">
      <c r="A38" s="102" t="s">
        <v>18</v>
      </c>
      <c r="B38" s="105" t="s">
        <v>71</v>
      </c>
      <c r="C38" s="104">
        <v>0</v>
      </c>
      <c r="D38" s="7">
        <f t="shared" ref="D38" si="12">IF(A38="DNS",MAX(A$28:A$39)+1,A38)</f>
        <v>9</v>
      </c>
      <c r="E38" s="27">
        <f t="shared" ref="E38" si="13">D38</f>
        <v>9</v>
      </c>
      <c r="F38" s="7"/>
      <c r="G38" s="7"/>
      <c r="H38" s="7"/>
    </row>
    <row r="39" spans="1:8" ht="16" thickBot="1">
      <c r="A39" s="110"/>
      <c r="B39" s="108"/>
      <c r="C39" s="109"/>
      <c r="D39" s="8"/>
      <c r="E39" s="28"/>
      <c r="F39" s="7"/>
      <c r="G39" s="7"/>
      <c r="H39" s="7"/>
    </row>
    <row r="40" spans="1:8">
      <c r="A40" s="16" t="s">
        <v>4</v>
      </c>
      <c r="B40" s="18" t="s">
        <v>27</v>
      </c>
      <c r="C40" s="12"/>
      <c r="D40" s="12" t="str">
        <f>D26</f>
        <v>RACE</v>
      </c>
      <c r="E40" s="25" t="str">
        <f>E26</f>
        <v>TOT</v>
      </c>
      <c r="F40" s="36"/>
      <c r="G40" s="36"/>
      <c r="H40" s="36"/>
    </row>
    <row r="41" spans="1:8">
      <c r="A41" s="14" t="s">
        <v>3</v>
      </c>
      <c r="B41" s="2"/>
      <c r="C41" s="7"/>
      <c r="D41" s="22" t="str">
        <f>D27</f>
        <v>POINTS</v>
      </c>
      <c r="E41" s="26" t="str">
        <f>E27</f>
        <v>CHAMP POINTS</v>
      </c>
      <c r="F41" s="7"/>
      <c r="G41" s="7"/>
      <c r="H41" s="7"/>
    </row>
    <row r="42" spans="1:8">
      <c r="A42" s="102">
        <v>1</v>
      </c>
      <c r="B42" s="103" t="s">
        <v>59</v>
      </c>
      <c r="C42" s="104">
        <v>0.20694444444444446</v>
      </c>
      <c r="D42" s="7">
        <f t="shared" ref="D42:D44" si="14">A42</f>
        <v>1</v>
      </c>
      <c r="E42" s="27">
        <f t="shared" ref="E42:E44" si="15">D42</f>
        <v>1</v>
      </c>
      <c r="F42" s="7"/>
      <c r="G42" s="7"/>
      <c r="H42" s="7"/>
    </row>
    <row r="43" spans="1:8">
      <c r="A43" s="102">
        <f>A42+1</f>
        <v>2</v>
      </c>
      <c r="B43" s="103" t="s">
        <v>9</v>
      </c>
      <c r="C43" s="104">
        <v>0.21944444444444444</v>
      </c>
      <c r="D43" s="7">
        <f t="shared" si="14"/>
        <v>2</v>
      </c>
      <c r="E43" s="27">
        <f t="shared" si="15"/>
        <v>2</v>
      </c>
      <c r="F43" s="7"/>
      <c r="G43" s="7"/>
      <c r="H43" s="7"/>
    </row>
    <row r="44" spans="1:8">
      <c r="A44" s="102">
        <f t="shared" ref="A44" si="16">A43+1</f>
        <v>3</v>
      </c>
      <c r="B44" s="103" t="s">
        <v>60</v>
      </c>
      <c r="C44" s="104">
        <v>0.23333333333333331</v>
      </c>
      <c r="D44" s="7">
        <f t="shared" si="14"/>
        <v>3</v>
      </c>
      <c r="E44" s="27">
        <f t="shared" si="15"/>
        <v>3</v>
      </c>
      <c r="F44" s="7"/>
      <c r="G44" s="7"/>
      <c r="H44" s="7"/>
    </row>
    <row r="45" spans="1:8" ht="16" thickBot="1">
      <c r="A45" s="111"/>
      <c r="B45" s="108"/>
      <c r="C45" s="109"/>
      <c r="D45" s="8"/>
      <c r="E45" s="28"/>
      <c r="F45" s="7"/>
      <c r="G45" s="7"/>
      <c r="H45" s="7"/>
    </row>
    <row r="49" spans="1:6" s="47" customFormat="1" ht="19" thickBot="1">
      <c r="A49" s="45" t="s">
        <v>17</v>
      </c>
      <c r="B49" s="45"/>
      <c r="C49" s="46">
        <f>C2</f>
        <v>2014</v>
      </c>
    </row>
    <row r="50" spans="1:6">
      <c r="A50" s="11" t="s">
        <v>4</v>
      </c>
      <c r="B50" s="12" t="str">
        <f>B3</f>
        <v>TEAMS</v>
      </c>
      <c r="C50" s="12" t="s">
        <v>5</v>
      </c>
      <c r="D50" s="12" t="str">
        <f>D3</f>
        <v>RACE</v>
      </c>
      <c r="E50" s="25" t="s">
        <v>26</v>
      </c>
      <c r="F50" s="25" t="s">
        <v>22</v>
      </c>
    </row>
    <row r="51" spans="1:6">
      <c r="A51" s="14" t="s">
        <v>0</v>
      </c>
      <c r="B51" s="20"/>
      <c r="C51" s="20"/>
      <c r="D51" s="22" t="str">
        <f>D4</f>
        <v>POINTS</v>
      </c>
      <c r="E51" s="26" t="s">
        <v>25</v>
      </c>
      <c r="F51" s="26" t="s">
        <v>21</v>
      </c>
    </row>
    <row r="52" spans="1:6">
      <c r="A52" s="102">
        <v>1</v>
      </c>
      <c r="B52" s="103" t="s">
        <v>8</v>
      </c>
      <c r="C52" s="104">
        <v>0.70000000000000007</v>
      </c>
      <c r="D52" s="7">
        <f>IF(A52="DNS",MAX(A$52:A$56)+1,A52)</f>
        <v>1</v>
      </c>
      <c r="E52" s="27">
        <f>INDEX(D$5:D$10,MATCH(B52,B$5:B$10,0))</f>
        <v>1</v>
      </c>
      <c r="F52" s="27">
        <f>SUM(D52:E52)</f>
        <v>2</v>
      </c>
    </row>
    <row r="53" spans="1:6">
      <c r="A53" s="102">
        <f>A52+1</f>
        <v>2</v>
      </c>
      <c r="B53" s="103" t="s">
        <v>66</v>
      </c>
      <c r="C53" s="104">
        <v>0.7104166666666667</v>
      </c>
      <c r="D53" s="7">
        <f t="shared" ref="D53:D56" si="17">IF(A53="DNS",MAX(A$52:A$56)+1,A53)</f>
        <v>2</v>
      </c>
      <c r="E53" s="27">
        <f>INDEX(D$5:D$10,MATCH(B53,B$5:B$10,0))</f>
        <v>2</v>
      </c>
      <c r="F53" s="27">
        <f t="shared" ref="F53:F55" si="18">SUM(D53:E53)</f>
        <v>4</v>
      </c>
    </row>
    <row r="54" spans="1:6">
      <c r="A54" s="102">
        <f t="shared" ref="A54" si="19">A53+1</f>
        <v>3</v>
      </c>
      <c r="B54" s="103" t="s">
        <v>7</v>
      </c>
      <c r="C54" s="104">
        <v>0.74861111111111101</v>
      </c>
      <c r="D54" s="7">
        <f t="shared" si="17"/>
        <v>3</v>
      </c>
      <c r="E54" s="27">
        <f t="shared" ref="E54:E55" si="20">INDEX(D$5:D$10,MATCH(B54,B$5:B$10,0))</f>
        <v>3</v>
      </c>
      <c r="F54" s="27">
        <f t="shared" si="18"/>
        <v>6</v>
      </c>
    </row>
    <row r="55" spans="1:6">
      <c r="A55" s="102">
        <v>4</v>
      </c>
      <c r="B55" s="105" t="s">
        <v>11</v>
      </c>
      <c r="C55" s="104">
        <v>0.79375000000000007</v>
      </c>
      <c r="D55" s="7">
        <f t="shared" si="17"/>
        <v>4</v>
      </c>
      <c r="E55" s="27">
        <f t="shared" si="20"/>
        <v>3</v>
      </c>
      <c r="F55" s="27">
        <f t="shared" si="18"/>
        <v>7</v>
      </c>
    </row>
    <row r="56" spans="1:6">
      <c r="A56" s="102">
        <v>5</v>
      </c>
      <c r="B56" s="131" t="s">
        <v>61</v>
      </c>
      <c r="C56" s="104">
        <v>0.84930555555555554</v>
      </c>
      <c r="D56" s="7">
        <f t="shared" si="17"/>
        <v>5</v>
      </c>
      <c r="E56" s="27">
        <f t="shared" ref="E56" si="21">INDEX(D$5:D$10,MATCH(B56,B$5:B$10,0))</f>
        <v>3</v>
      </c>
      <c r="F56" s="27">
        <f t="shared" ref="F56" si="22">SUM(D56:E56)</f>
        <v>8</v>
      </c>
    </row>
    <row r="57" spans="1:6">
      <c r="A57" s="102"/>
      <c r="B57" s="105"/>
      <c r="C57" s="104"/>
      <c r="D57" s="7"/>
      <c r="E57" s="27"/>
      <c r="F57" s="27"/>
    </row>
    <row r="58" spans="1:6" ht="16" thickBot="1">
      <c r="A58" s="110"/>
      <c r="B58" s="108"/>
      <c r="C58" s="109"/>
      <c r="D58" s="4"/>
      <c r="E58" s="29"/>
      <c r="F58" s="29"/>
    </row>
    <row r="59" spans="1:6">
      <c r="A59" s="11" t="s">
        <v>4</v>
      </c>
      <c r="B59" s="12" t="str">
        <f>B12</f>
        <v>TEAMS</v>
      </c>
      <c r="C59" s="12" t="s">
        <v>5</v>
      </c>
      <c r="D59" s="12" t="str">
        <f>D12</f>
        <v>RACE</v>
      </c>
      <c r="E59" s="25" t="str">
        <f>E50</f>
        <v>SK</v>
      </c>
      <c r="F59" s="13" t="str">
        <f>F50</f>
        <v>TOT</v>
      </c>
    </row>
    <row r="60" spans="1:6">
      <c r="A60" s="14" t="s">
        <v>1</v>
      </c>
      <c r="B60" s="20"/>
      <c r="C60" s="20"/>
      <c r="D60" s="22" t="str">
        <f>D13</f>
        <v>POINTS</v>
      </c>
      <c r="E60" s="26" t="str">
        <f>E51</f>
        <v>Points</v>
      </c>
      <c r="F60" s="24" t="str">
        <f>F51</f>
        <v>CHAMP POINTS</v>
      </c>
    </row>
    <row r="61" spans="1:6">
      <c r="A61" s="102">
        <v>1</v>
      </c>
      <c r="B61" s="103" t="s">
        <v>66</v>
      </c>
      <c r="C61" s="104">
        <v>0.77708333333333324</v>
      </c>
      <c r="D61" s="7">
        <f>IF(A61="DNS",MAX(A$61:A$72)+1,A61)</f>
        <v>1</v>
      </c>
      <c r="E61" s="33">
        <f t="shared" ref="E61:E68" si="23">INDEX(D$14:D$25,MATCH(B61,B$14:B$25,0))</f>
        <v>2</v>
      </c>
      <c r="F61" s="27">
        <f t="shared" ref="F61:F68" si="24">SUM(D61:E61)</f>
        <v>3</v>
      </c>
    </row>
    <row r="62" spans="1:6">
      <c r="A62" s="102">
        <f>A61+1</f>
        <v>2</v>
      </c>
      <c r="B62" s="105" t="s">
        <v>12</v>
      </c>
      <c r="C62" s="104">
        <v>0.78680555555555554</v>
      </c>
      <c r="D62" s="7">
        <f t="shared" ref="D62:D68" si="25">IF(A62="DNS",MAX(A$61:A$72)+1,A62)</f>
        <v>2</v>
      </c>
      <c r="E62" s="33">
        <f t="shared" si="23"/>
        <v>1</v>
      </c>
      <c r="F62" s="27">
        <f t="shared" si="24"/>
        <v>3</v>
      </c>
    </row>
    <row r="63" spans="1:6">
      <c r="A63" s="102">
        <f t="shared" ref="A63:A68" si="26">A62+1</f>
        <v>3</v>
      </c>
      <c r="B63" s="105" t="s">
        <v>7</v>
      </c>
      <c r="C63" s="104">
        <v>0.79513888888888884</v>
      </c>
      <c r="D63" s="7">
        <f t="shared" si="25"/>
        <v>3</v>
      </c>
      <c r="E63" s="33">
        <f t="shared" si="23"/>
        <v>4</v>
      </c>
      <c r="F63" s="27">
        <f t="shared" si="24"/>
        <v>7</v>
      </c>
    </row>
    <row r="64" spans="1:6">
      <c r="A64" s="102">
        <f t="shared" si="26"/>
        <v>4</v>
      </c>
      <c r="B64" s="103" t="s">
        <v>68</v>
      </c>
      <c r="C64" s="104">
        <v>0.80138888888888893</v>
      </c>
      <c r="D64" s="7">
        <f t="shared" si="25"/>
        <v>4</v>
      </c>
      <c r="E64" s="33">
        <f t="shared" si="23"/>
        <v>3</v>
      </c>
      <c r="F64" s="27">
        <f t="shared" si="24"/>
        <v>7</v>
      </c>
    </row>
    <row r="65" spans="1:8">
      <c r="A65" s="102">
        <f t="shared" si="26"/>
        <v>5</v>
      </c>
      <c r="B65" s="105" t="s">
        <v>67</v>
      </c>
      <c r="C65" s="104">
        <v>0.82430555555555562</v>
      </c>
      <c r="D65" s="7">
        <f t="shared" si="25"/>
        <v>5</v>
      </c>
      <c r="E65" s="33">
        <f t="shared" si="23"/>
        <v>7</v>
      </c>
      <c r="F65" s="27">
        <f t="shared" si="24"/>
        <v>12</v>
      </c>
    </row>
    <row r="66" spans="1:8">
      <c r="A66" s="102">
        <f t="shared" si="26"/>
        <v>6</v>
      </c>
      <c r="B66" s="105" t="s">
        <v>11</v>
      </c>
      <c r="C66" s="104">
        <v>0.83819444444444446</v>
      </c>
      <c r="D66" s="7">
        <f t="shared" si="25"/>
        <v>6</v>
      </c>
      <c r="E66" s="33">
        <f t="shared" si="23"/>
        <v>6</v>
      </c>
      <c r="F66" s="27">
        <f t="shared" si="24"/>
        <v>12</v>
      </c>
    </row>
    <row r="67" spans="1:8">
      <c r="A67" s="102">
        <f t="shared" si="26"/>
        <v>7</v>
      </c>
      <c r="B67" s="103" t="s">
        <v>69</v>
      </c>
      <c r="C67" s="104">
        <v>0.84513888888888899</v>
      </c>
      <c r="D67" s="7">
        <f t="shared" si="25"/>
        <v>7</v>
      </c>
      <c r="E67" s="33">
        <f t="shared" si="23"/>
        <v>5</v>
      </c>
      <c r="F67" s="27">
        <f t="shared" si="24"/>
        <v>12</v>
      </c>
    </row>
    <row r="68" spans="1:8">
      <c r="A68" s="102">
        <f t="shared" si="26"/>
        <v>8</v>
      </c>
      <c r="B68" s="105" t="s">
        <v>19</v>
      </c>
      <c r="C68" s="104">
        <v>0.9458333333333333</v>
      </c>
      <c r="D68" s="7">
        <f t="shared" si="25"/>
        <v>8</v>
      </c>
      <c r="E68" s="33">
        <f t="shared" si="23"/>
        <v>7</v>
      </c>
      <c r="F68" s="27">
        <f t="shared" si="24"/>
        <v>15</v>
      </c>
    </row>
    <row r="69" spans="1:8">
      <c r="A69" s="102"/>
      <c r="B69" s="105"/>
      <c r="C69" s="104"/>
      <c r="D69" s="7"/>
      <c r="E69" s="33"/>
      <c r="F69" s="27"/>
    </row>
    <row r="70" spans="1:8">
      <c r="A70" s="102"/>
      <c r="B70" s="105"/>
      <c r="C70" s="104"/>
      <c r="D70" s="7"/>
      <c r="E70" s="33"/>
      <c r="F70" s="27"/>
    </row>
    <row r="71" spans="1:8">
      <c r="A71" s="102"/>
      <c r="B71" s="105"/>
      <c r="C71" s="104"/>
      <c r="D71" s="7"/>
      <c r="E71" s="33"/>
      <c r="F71" s="27"/>
    </row>
    <row r="72" spans="1:8" ht="16" thickBot="1">
      <c r="A72" s="110"/>
      <c r="B72" s="108"/>
      <c r="C72" s="109"/>
      <c r="D72" s="4"/>
      <c r="E72" s="35"/>
      <c r="F72" s="29"/>
    </row>
    <row r="73" spans="1:8">
      <c r="A73" s="16" t="s">
        <v>4</v>
      </c>
      <c r="B73" s="12" t="str">
        <f>B26</f>
        <v>TEAMS</v>
      </c>
      <c r="C73" s="18" t="s">
        <v>5</v>
      </c>
      <c r="D73" s="12" t="str">
        <f>D26</f>
        <v>RACE</v>
      </c>
      <c r="E73" s="25" t="str">
        <f>E59</f>
        <v>SK</v>
      </c>
      <c r="F73" s="13" t="str">
        <f>F59</f>
        <v>TOT</v>
      </c>
    </row>
    <row r="74" spans="1:8">
      <c r="A74" s="14" t="s">
        <v>2</v>
      </c>
      <c r="B74" s="20"/>
      <c r="C74" s="20"/>
      <c r="D74" s="22" t="str">
        <f>D27</f>
        <v>POINTS</v>
      </c>
      <c r="E74" s="26" t="str">
        <f>E60</f>
        <v>Points</v>
      </c>
      <c r="F74" s="24" t="str">
        <f>F60</f>
        <v>CHAMP POINTS</v>
      </c>
    </row>
    <row r="75" spans="1:8">
      <c r="A75" s="102">
        <v>1</v>
      </c>
      <c r="B75" s="103" t="s">
        <v>20</v>
      </c>
      <c r="C75" s="104">
        <v>0.73888888888888893</v>
      </c>
      <c r="D75" s="7">
        <f>IF(A75="DNS",MAX(A$75:A$86)+1,A75)</f>
        <v>1</v>
      </c>
      <c r="E75" s="33">
        <f>INDEX(D$28:D$39,MATCH(B75,B$28:B$39,0))</f>
        <v>2</v>
      </c>
      <c r="F75" s="27">
        <f t="shared" ref="F75:F84" si="27">SUM(D75:E75)</f>
        <v>3</v>
      </c>
      <c r="G75" s="2"/>
      <c r="H75" s="2"/>
    </row>
    <row r="76" spans="1:8">
      <c r="A76" s="102">
        <f>A75+1</f>
        <v>2</v>
      </c>
      <c r="B76" s="103" t="s">
        <v>66</v>
      </c>
      <c r="C76" s="104">
        <v>0.75416666666666676</v>
      </c>
      <c r="D76" s="7">
        <f t="shared" ref="D76:D83" si="28">IF(A76="DNS",MAX(A$75:A$86)+1,A76)</f>
        <v>2</v>
      </c>
      <c r="E76" s="33">
        <f t="shared" ref="E76:E83" si="29">INDEX(D$28:D$39,MATCH(B76,B$28:B$39,0))</f>
        <v>5</v>
      </c>
      <c r="F76" s="27">
        <f t="shared" si="27"/>
        <v>7</v>
      </c>
      <c r="G76" s="2"/>
      <c r="H76" s="2"/>
    </row>
    <row r="77" spans="1:8">
      <c r="A77" s="102">
        <f t="shared" ref="A77:A80" si="30">A76+1</f>
        <v>3</v>
      </c>
      <c r="B77" s="105" t="s">
        <v>7</v>
      </c>
      <c r="C77" s="104">
        <v>0.76527777777777783</v>
      </c>
      <c r="D77" s="7">
        <f t="shared" si="28"/>
        <v>3</v>
      </c>
      <c r="E77" s="33">
        <f t="shared" si="29"/>
        <v>3</v>
      </c>
      <c r="F77" s="27">
        <f t="shared" si="27"/>
        <v>6</v>
      </c>
      <c r="G77" s="2"/>
      <c r="H77" s="2"/>
    </row>
    <row r="78" spans="1:8">
      <c r="A78" s="102">
        <f t="shared" si="30"/>
        <v>4</v>
      </c>
      <c r="B78" s="103" t="s">
        <v>70</v>
      </c>
      <c r="C78" s="104">
        <v>0.77569444444444446</v>
      </c>
      <c r="D78" s="7">
        <f t="shared" si="28"/>
        <v>4</v>
      </c>
      <c r="E78" s="33">
        <f t="shared" si="29"/>
        <v>1</v>
      </c>
      <c r="F78" s="27">
        <f t="shared" si="27"/>
        <v>5</v>
      </c>
      <c r="G78" s="2"/>
      <c r="H78" s="2"/>
    </row>
    <row r="79" spans="1:8">
      <c r="A79" s="102">
        <f t="shared" si="30"/>
        <v>5</v>
      </c>
      <c r="B79" s="105" t="s">
        <v>11</v>
      </c>
      <c r="C79" s="104">
        <v>0.81319444444444444</v>
      </c>
      <c r="D79" s="7">
        <f t="shared" si="28"/>
        <v>5</v>
      </c>
      <c r="E79" s="33">
        <f t="shared" si="29"/>
        <v>6</v>
      </c>
      <c r="F79" s="27">
        <f t="shared" si="27"/>
        <v>11</v>
      </c>
      <c r="G79" s="2"/>
      <c r="H79" s="2"/>
    </row>
    <row r="80" spans="1:8">
      <c r="A80" s="102">
        <f t="shared" si="30"/>
        <v>6</v>
      </c>
      <c r="B80" s="105" t="s">
        <v>10</v>
      </c>
      <c r="C80" s="104">
        <v>0.85138888888888886</v>
      </c>
      <c r="D80" s="7">
        <f t="shared" si="28"/>
        <v>6</v>
      </c>
      <c r="E80" s="33">
        <f t="shared" si="29"/>
        <v>7</v>
      </c>
      <c r="F80" s="27">
        <f t="shared" si="27"/>
        <v>13</v>
      </c>
      <c r="G80" s="2"/>
      <c r="H80" s="2"/>
    </row>
    <row r="81" spans="1:8">
      <c r="A81" s="102">
        <v>7</v>
      </c>
      <c r="B81" s="105" t="s">
        <v>29</v>
      </c>
      <c r="C81" s="104">
        <v>1.0055555555555555</v>
      </c>
      <c r="D81" s="7">
        <f t="shared" si="28"/>
        <v>7</v>
      </c>
      <c r="E81" s="33">
        <f t="shared" si="29"/>
        <v>9</v>
      </c>
      <c r="F81" s="27">
        <f t="shared" si="27"/>
        <v>16</v>
      </c>
      <c r="G81" s="2"/>
      <c r="H81" s="2"/>
    </row>
    <row r="82" spans="1:8">
      <c r="A82" s="102" t="s">
        <v>18</v>
      </c>
      <c r="B82" s="105" t="s">
        <v>13</v>
      </c>
      <c r="C82" s="104">
        <v>0</v>
      </c>
      <c r="D82" s="7">
        <f t="shared" si="28"/>
        <v>8</v>
      </c>
      <c r="E82" s="33">
        <f t="shared" si="29"/>
        <v>4</v>
      </c>
      <c r="F82" s="27">
        <f t="shared" si="27"/>
        <v>12</v>
      </c>
      <c r="G82" s="2"/>
      <c r="H82" s="2"/>
    </row>
    <row r="83" spans="1:8">
      <c r="A83" s="102" t="s">
        <v>18</v>
      </c>
      <c r="B83" s="105" t="s">
        <v>67</v>
      </c>
      <c r="C83" s="104">
        <v>0</v>
      </c>
      <c r="D83" s="7">
        <f t="shared" si="28"/>
        <v>8</v>
      </c>
      <c r="E83" s="33">
        <f t="shared" si="29"/>
        <v>8</v>
      </c>
      <c r="F83" s="27">
        <f t="shared" si="27"/>
        <v>16</v>
      </c>
      <c r="G83" s="1"/>
      <c r="H83" s="2"/>
    </row>
    <row r="84" spans="1:8">
      <c r="A84" s="102" t="s">
        <v>18</v>
      </c>
      <c r="B84" s="105" t="s">
        <v>71</v>
      </c>
      <c r="C84" s="104">
        <v>0</v>
      </c>
      <c r="D84" s="7">
        <f t="shared" ref="D84" si="31">IF(A84="DNS",MAX(A$28:A$39)+1,A84)</f>
        <v>9</v>
      </c>
      <c r="E84" s="27">
        <f t="shared" ref="E84" si="32">D84</f>
        <v>9</v>
      </c>
      <c r="F84" s="27">
        <f t="shared" si="27"/>
        <v>18</v>
      </c>
      <c r="G84" s="2"/>
      <c r="H84" s="2"/>
    </row>
    <row r="85" spans="1:8">
      <c r="A85" s="102"/>
      <c r="B85" s="103"/>
      <c r="C85" s="106"/>
      <c r="D85" s="2"/>
      <c r="E85" s="30"/>
      <c r="F85" s="30"/>
      <c r="G85" s="2"/>
      <c r="H85" s="2"/>
    </row>
    <row r="86" spans="1:8" ht="16" thickBot="1">
      <c r="A86" s="110"/>
      <c r="B86" s="108"/>
      <c r="C86" s="109"/>
      <c r="D86" s="4"/>
      <c r="E86" s="29"/>
      <c r="F86" s="29"/>
      <c r="G86" s="2"/>
      <c r="H86" s="2"/>
    </row>
    <row r="87" spans="1:8">
      <c r="A87" s="16"/>
      <c r="B87" s="10"/>
      <c r="C87" s="9"/>
      <c r="D87" s="10"/>
      <c r="E87" s="31"/>
      <c r="F87" s="31"/>
      <c r="G87" s="23"/>
      <c r="H87" s="23"/>
    </row>
    <row r="88" spans="1:8">
      <c r="A88" s="14"/>
      <c r="B88" s="2"/>
      <c r="C88" s="7"/>
      <c r="D88" s="2"/>
      <c r="E88" s="30"/>
      <c r="F88" s="30"/>
      <c r="G88" s="2"/>
      <c r="H88" s="2"/>
    </row>
    <row r="89" spans="1:8">
      <c r="A89" s="21"/>
      <c r="B89" s="2"/>
      <c r="C89" s="7"/>
      <c r="D89" s="7"/>
      <c r="E89" s="30"/>
      <c r="F89" s="30"/>
      <c r="G89" s="2"/>
      <c r="H89" s="2"/>
    </row>
    <row r="90" spans="1:8">
      <c r="A90" s="21"/>
      <c r="B90" s="2"/>
      <c r="C90" s="7"/>
      <c r="D90" s="7"/>
      <c r="E90" s="30"/>
      <c r="F90" s="30"/>
      <c r="G90" s="2"/>
      <c r="H90" s="2"/>
    </row>
    <row r="91" spans="1:8">
      <c r="A91" s="21"/>
      <c r="B91" s="2"/>
      <c r="C91" s="7"/>
      <c r="D91" s="7"/>
      <c r="E91" s="30"/>
      <c r="F91" s="30"/>
      <c r="G91" s="2"/>
      <c r="H91" s="2"/>
    </row>
    <row r="92" spans="1:8" ht="16" thickBot="1">
      <c r="A92" s="17"/>
      <c r="B92" s="4"/>
      <c r="C92" s="8"/>
      <c r="D92" s="4"/>
      <c r="E92" s="29"/>
      <c r="F92" s="29"/>
      <c r="G92" s="2"/>
      <c r="H92" s="2"/>
    </row>
    <row r="96" spans="1:8" s="47" customFormat="1" ht="19" thickBot="1">
      <c r="A96" s="45" t="s">
        <v>34</v>
      </c>
      <c r="B96" s="45"/>
      <c r="C96" s="46">
        <f>C49</f>
        <v>2014</v>
      </c>
    </row>
    <row r="97" spans="1:8">
      <c r="A97" s="11" t="s">
        <v>4</v>
      </c>
      <c r="B97" s="12" t="str">
        <f>B50</f>
        <v>TEAMS</v>
      </c>
      <c r="C97" s="12" t="s">
        <v>5</v>
      </c>
      <c r="D97" s="12" t="str">
        <f>D50</f>
        <v>RACE</v>
      </c>
      <c r="E97" s="25" t="s">
        <v>26</v>
      </c>
      <c r="F97" s="25" t="s">
        <v>28</v>
      </c>
      <c r="G97" s="25" t="s">
        <v>22</v>
      </c>
      <c r="H97" s="23"/>
    </row>
    <row r="98" spans="1:8">
      <c r="A98" s="14" t="s">
        <v>0</v>
      </c>
      <c r="B98" s="20"/>
      <c r="C98" s="20"/>
      <c r="D98" s="22" t="str">
        <f>D51</f>
        <v>POINTS</v>
      </c>
      <c r="E98" s="26" t="s">
        <v>25</v>
      </c>
      <c r="F98" s="26" t="s">
        <v>25</v>
      </c>
      <c r="G98" s="26" t="s">
        <v>21</v>
      </c>
      <c r="H98" s="2"/>
    </row>
    <row r="99" spans="1:8">
      <c r="A99" s="135">
        <v>1</v>
      </c>
      <c r="B99" s="131" t="s">
        <v>47</v>
      </c>
      <c r="C99" s="130">
        <v>0.18680555555555556</v>
      </c>
      <c r="D99" s="7">
        <f>IF(A99="DNS",MAX(A$99:A$105)+1,A99)</f>
        <v>1</v>
      </c>
      <c r="E99" s="27">
        <f>INDEX($D$5:$D$10,MATCH($B99,$B$5:$B$10,0))</f>
        <v>1</v>
      </c>
      <c r="F99" s="27">
        <f t="shared" ref="F99:F103" si="33">INDEX($D$52:$D$58,MATCH($B99,$B$52:$B$58,0))</f>
        <v>1</v>
      </c>
      <c r="G99" s="27">
        <f>SUM(D99:F99)</f>
        <v>3</v>
      </c>
      <c r="H99" s="2"/>
    </row>
    <row r="100" spans="1:8">
      <c r="A100" s="135">
        <v>2</v>
      </c>
      <c r="B100" s="131" t="s">
        <v>66</v>
      </c>
      <c r="C100" s="130">
        <v>0.1875</v>
      </c>
      <c r="D100" s="7">
        <f t="shared" ref="D100:D103" si="34">IF(A100="DNS",MAX(A$99:A$105)+1,A100)</f>
        <v>2</v>
      </c>
      <c r="E100" s="27">
        <f>INDEX(D$5:D$10,MATCH(B100,B$5:B$10,0))</f>
        <v>2</v>
      </c>
      <c r="F100" s="27">
        <f t="shared" si="33"/>
        <v>2</v>
      </c>
      <c r="G100" s="27">
        <f>SUM(D100:F100)</f>
        <v>6</v>
      </c>
      <c r="H100" s="2"/>
    </row>
    <row r="101" spans="1:8">
      <c r="A101" s="135">
        <v>3</v>
      </c>
      <c r="B101" s="131" t="s">
        <v>7</v>
      </c>
      <c r="C101" s="130">
        <v>0.19236111111111112</v>
      </c>
      <c r="D101" s="7">
        <f t="shared" si="34"/>
        <v>3</v>
      </c>
      <c r="E101" s="27">
        <f t="shared" ref="E101:E103" si="35">INDEX(D$5:D$10,MATCH(B101,B$5:B$10,0))</f>
        <v>3</v>
      </c>
      <c r="F101" s="27">
        <f t="shared" si="33"/>
        <v>3</v>
      </c>
      <c r="G101" s="27">
        <f>SUM(D101:F101)</f>
        <v>9</v>
      </c>
      <c r="H101" s="2"/>
    </row>
    <row r="102" spans="1:8">
      <c r="A102" s="135">
        <v>4</v>
      </c>
      <c r="B102" s="131" t="s">
        <v>11</v>
      </c>
      <c r="C102" s="130">
        <v>0.20694444444444446</v>
      </c>
      <c r="D102" s="7">
        <f t="shared" si="34"/>
        <v>4</v>
      </c>
      <c r="E102" s="27">
        <f t="shared" si="35"/>
        <v>3</v>
      </c>
      <c r="F102" s="27">
        <f t="shared" si="33"/>
        <v>4</v>
      </c>
      <c r="G102" s="27">
        <f>SUM(D102:F102)</f>
        <v>11</v>
      </c>
      <c r="H102" s="2"/>
    </row>
    <row r="103" spans="1:8">
      <c r="A103" s="135">
        <v>5</v>
      </c>
      <c r="B103" s="131" t="s">
        <v>61</v>
      </c>
      <c r="C103" s="130">
        <v>0.21180555555555555</v>
      </c>
      <c r="D103" s="7">
        <f t="shared" si="34"/>
        <v>5</v>
      </c>
      <c r="E103" s="27">
        <f t="shared" si="35"/>
        <v>3</v>
      </c>
      <c r="F103" s="27">
        <f t="shared" si="33"/>
        <v>5</v>
      </c>
      <c r="G103" s="27">
        <f>SUM(D103:F103)</f>
        <v>13</v>
      </c>
      <c r="H103" s="2"/>
    </row>
    <row r="104" spans="1:8">
      <c r="A104" s="102"/>
      <c r="B104" s="105"/>
      <c r="C104" s="104"/>
      <c r="D104" s="7"/>
      <c r="E104" s="27"/>
      <c r="F104" s="30"/>
      <c r="G104" s="27"/>
      <c r="H104" s="2"/>
    </row>
    <row r="105" spans="1:8" ht="16" thickBot="1">
      <c r="A105" s="110"/>
      <c r="B105" s="108"/>
      <c r="C105" s="109"/>
      <c r="D105" s="4"/>
      <c r="E105" s="29"/>
      <c r="F105" s="29"/>
      <c r="G105" s="29"/>
      <c r="H105" s="23"/>
    </row>
    <row r="106" spans="1:8">
      <c r="A106" s="11" t="s">
        <v>4</v>
      </c>
      <c r="B106" s="12" t="str">
        <f>B59</f>
        <v>TEAMS</v>
      </c>
      <c r="C106" s="12" t="s">
        <v>5</v>
      </c>
      <c r="D106" s="12" t="str">
        <f>D59</f>
        <v>RACE</v>
      </c>
      <c r="E106" s="25" t="str">
        <f t="shared" ref="E106:G107" si="36">E97</f>
        <v>SK</v>
      </c>
      <c r="F106" s="25" t="str">
        <f t="shared" si="36"/>
        <v>CGC</v>
      </c>
      <c r="G106" s="13" t="str">
        <f t="shared" si="36"/>
        <v>TOT</v>
      </c>
      <c r="H106" s="2"/>
    </row>
    <row r="107" spans="1:8">
      <c r="A107" s="14" t="s">
        <v>1</v>
      </c>
      <c r="B107" s="20"/>
      <c r="C107" s="20"/>
      <c r="D107" s="22" t="str">
        <f>D60</f>
        <v>POINTS</v>
      </c>
      <c r="E107" s="26" t="str">
        <f t="shared" si="36"/>
        <v>Points</v>
      </c>
      <c r="F107" s="26" t="str">
        <f t="shared" si="36"/>
        <v>Points</v>
      </c>
      <c r="G107" s="24" t="str">
        <f t="shared" si="36"/>
        <v>CHAMP POINTS</v>
      </c>
      <c r="H107" s="2"/>
    </row>
    <row r="108" spans="1:8">
      <c r="A108" s="135">
        <v>1</v>
      </c>
      <c r="B108" s="131" t="s">
        <v>66</v>
      </c>
      <c r="C108" s="130">
        <v>0.20208333333333331</v>
      </c>
      <c r="D108" s="7">
        <f>IF(A108="DNS",MAX(A$108:A$119)+1,A108)</f>
        <v>1</v>
      </c>
      <c r="E108" s="33">
        <f t="shared" ref="E108:E115" si="37">INDEX(D$14:D$25,MATCH(B108,B$14:B$25,0))</f>
        <v>2</v>
      </c>
      <c r="F108" s="27">
        <f>INDEX($D$61:$D$71,MATCH($B108,$B$61:$B$71,0))</f>
        <v>1</v>
      </c>
      <c r="G108" s="27">
        <f t="shared" ref="G108:G115" si="38">SUM(D108:F108)</f>
        <v>4</v>
      </c>
      <c r="H108" s="2"/>
    </row>
    <row r="109" spans="1:8">
      <c r="A109" s="135">
        <v>2</v>
      </c>
      <c r="B109" s="131" t="s">
        <v>12</v>
      </c>
      <c r="C109" s="130">
        <v>0.20416666666666669</v>
      </c>
      <c r="D109" s="7">
        <f t="shared" ref="D109:D115" si="39">IF(A109="DNS",MAX(A$108:A$119)+1,A109)</f>
        <v>2</v>
      </c>
      <c r="E109" s="33">
        <f t="shared" si="37"/>
        <v>1</v>
      </c>
      <c r="F109" s="27">
        <f t="shared" ref="F109:F115" si="40">INDEX($D$61:$D$71,MATCH($B109,$B$61:$B$71,0))</f>
        <v>2</v>
      </c>
      <c r="G109" s="27">
        <f t="shared" si="38"/>
        <v>5</v>
      </c>
      <c r="H109" s="2"/>
    </row>
    <row r="110" spans="1:8">
      <c r="A110" s="135">
        <v>3</v>
      </c>
      <c r="B110" s="131" t="s">
        <v>7</v>
      </c>
      <c r="C110" s="130">
        <v>0.21041666666666667</v>
      </c>
      <c r="D110" s="7">
        <f t="shared" si="39"/>
        <v>3</v>
      </c>
      <c r="E110" s="33">
        <f t="shared" si="37"/>
        <v>4</v>
      </c>
      <c r="F110" s="27">
        <f t="shared" si="40"/>
        <v>3</v>
      </c>
      <c r="G110" s="27">
        <f t="shared" si="38"/>
        <v>10</v>
      </c>
      <c r="H110" s="2"/>
    </row>
    <row r="111" spans="1:8">
      <c r="A111" s="135">
        <v>4</v>
      </c>
      <c r="B111" s="103" t="s">
        <v>68</v>
      </c>
      <c r="C111" s="130">
        <v>0.21111111111111111</v>
      </c>
      <c r="D111" s="7">
        <f t="shared" si="39"/>
        <v>4</v>
      </c>
      <c r="E111" s="33">
        <f t="shared" si="37"/>
        <v>3</v>
      </c>
      <c r="F111" s="27">
        <f t="shared" si="40"/>
        <v>4</v>
      </c>
      <c r="G111" s="27">
        <f t="shared" si="38"/>
        <v>11</v>
      </c>
      <c r="H111" s="2"/>
    </row>
    <row r="112" spans="1:8">
      <c r="A112" s="135">
        <v>5</v>
      </c>
      <c r="B112" s="103" t="s">
        <v>69</v>
      </c>
      <c r="C112" s="130">
        <v>0.22013888888888888</v>
      </c>
      <c r="D112" s="7">
        <f t="shared" si="39"/>
        <v>5</v>
      </c>
      <c r="E112" s="33">
        <f t="shared" si="37"/>
        <v>5</v>
      </c>
      <c r="F112" s="27">
        <f t="shared" si="40"/>
        <v>7</v>
      </c>
      <c r="G112" s="27">
        <f t="shared" si="38"/>
        <v>17</v>
      </c>
      <c r="H112" s="2"/>
    </row>
    <row r="113" spans="1:8">
      <c r="A113" s="135">
        <v>6</v>
      </c>
      <c r="B113" s="131" t="s">
        <v>67</v>
      </c>
      <c r="C113" s="130">
        <v>0.22430555555555556</v>
      </c>
      <c r="D113" s="7">
        <f t="shared" si="39"/>
        <v>6</v>
      </c>
      <c r="E113" s="33">
        <f t="shared" si="37"/>
        <v>7</v>
      </c>
      <c r="F113" s="27">
        <f t="shared" si="40"/>
        <v>5</v>
      </c>
      <c r="G113" s="27">
        <f t="shared" si="38"/>
        <v>18</v>
      </c>
      <c r="H113" s="2"/>
    </row>
    <row r="114" spans="1:8">
      <c r="A114" s="135">
        <v>7</v>
      </c>
      <c r="B114" s="131" t="s">
        <v>11</v>
      </c>
      <c r="C114" s="130">
        <v>0.23194444444444443</v>
      </c>
      <c r="D114" s="7">
        <f t="shared" si="39"/>
        <v>7</v>
      </c>
      <c r="E114" s="33">
        <f t="shared" si="37"/>
        <v>6</v>
      </c>
      <c r="F114" s="27">
        <f t="shared" si="40"/>
        <v>6</v>
      </c>
      <c r="G114" s="27">
        <f t="shared" si="38"/>
        <v>19</v>
      </c>
      <c r="H114" s="2"/>
    </row>
    <row r="115" spans="1:8">
      <c r="A115" s="135">
        <v>8</v>
      </c>
      <c r="B115" s="131" t="s">
        <v>19</v>
      </c>
      <c r="C115" s="130">
        <v>0.27152777777777776</v>
      </c>
      <c r="D115" s="7">
        <f t="shared" si="39"/>
        <v>8</v>
      </c>
      <c r="E115" s="33">
        <f t="shared" si="37"/>
        <v>7</v>
      </c>
      <c r="F115" s="27">
        <f t="shared" si="40"/>
        <v>8</v>
      </c>
      <c r="G115" s="27">
        <f t="shared" si="38"/>
        <v>23</v>
      </c>
      <c r="H115" s="2"/>
    </row>
    <row r="116" spans="1:8">
      <c r="A116" s="102"/>
      <c r="B116" s="105"/>
      <c r="C116" s="104"/>
      <c r="D116" s="7"/>
      <c r="E116" s="33"/>
      <c r="F116" s="27"/>
      <c r="G116" s="27"/>
      <c r="H116" s="2"/>
    </row>
    <row r="117" spans="1:8">
      <c r="A117" s="102"/>
      <c r="B117" s="105"/>
      <c r="C117" s="104"/>
      <c r="D117" s="7"/>
      <c r="E117" s="33"/>
      <c r="F117" s="27"/>
      <c r="G117" s="27"/>
      <c r="H117" s="2"/>
    </row>
    <row r="118" spans="1:8">
      <c r="A118" s="102"/>
      <c r="B118" s="103"/>
      <c r="C118" s="106"/>
      <c r="D118" s="2"/>
      <c r="E118" s="34"/>
      <c r="F118" s="30"/>
      <c r="G118" s="3"/>
      <c r="H118" s="2"/>
    </row>
    <row r="119" spans="1:8" ht="16" thickBot="1">
      <c r="A119" s="110"/>
      <c r="B119" s="108"/>
      <c r="C119" s="109"/>
      <c r="D119" s="4"/>
      <c r="E119" s="35"/>
      <c r="F119" s="29"/>
      <c r="G119" s="5"/>
      <c r="H119" s="23"/>
    </row>
    <row r="120" spans="1:8">
      <c r="A120" s="16" t="s">
        <v>4</v>
      </c>
      <c r="B120" s="12" t="str">
        <f>B73</f>
        <v>TEAMS</v>
      </c>
      <c r="C120" s="18" t="s">
        <v>5</v>
      </c>
      <c r="D120" s="12" t="str">
        <f>D73</f>
        <v>RACE</v>
      </c>
      <c r="E120" s="25" t="str">
        <f t="shared" ref="E120:G121" si="41">E106</f>
        <v>SK</v>
      </c>
      <c r="F120" s="25" t="str">
        <f t="shared" si="41"/>
        <v>CGC</v>
      </c>
      <c r="G120" s="13" t="str">
        <f t="shared" si="41"/>
        <v>TOT</v>
      </c>
      <c r="H120" s="2"/>
    </row>
    <row r="121" spans="1:8">
      <c r="A121" s="14" t="s">
        <v>2</v>
      </c>
      <c r="B121" s="20"/>
      <c r="C121" s="20"/>
      <c r="D121" s="22" t="str">
        <f>D74</f>
        <v>POINTS</v>
      </c>
      <c r="E121" s="26" t="str">
        <f t="shared" si="41"/>
        <v>Points</v>
      </c>
      <c r="F121" s="26" t="str">
        <f t="shared" si="41"/>
        <v>Points</v>
      </c>
      <c r="G121" s="24" t="str">
        <f t="shared" si="41"/>
        <v>CHAMP POINTS</v>
      </c>
      <c r="H121" s="2"/>
    </row>
    <row r="122" spans="1:8">
      <c r="A122" s="135">
        <v>1</v>
      </c>
      <c r="B122" s="103" t="s">
        <v>20</v>
      </c>
      <c r="C122" s="130">
        <v>0.19305555555555554</v>
      </c>
      <c r="D122" s="7">
        <f>IF(A122="DNS",MAX(A$122:A$133)+1,A122)</f>
        <v>1</v>
      </c>
      <c r="E122" s="33">
        <f>INDEX(D$28:D$39,MATCH(B122,B$28:B$39,0))</f>
        <v>2</v>
      </c>
      <c r="F122" s="27">
        <f>INDEX($D$75:$D$86,MATCH($B122,$B$75:$B$86,0))</f>
        <v>1</v>
      </c>
      <c r="G122" s="27">
        <f t="shared" ref="G122:G131" si="42">SUM(D122:F122)</f>
        <v>4</v>
      </c>
      <c r="H122" s="2"/>
    </row>
    <row r="123" spans="1:8">
      <c r="A123" s="135">
        <v>2</v>
      </c>
      <c r="B123" s="103" t="s">
        <v>70</v>
      </c>
      <c r="C123" s="130">
        <v>0.19513888888888889</v>
      </c>
      <c r="D123" s="7">
        <f t="shared" ref="D123:D131" si="43">IF(A123="DNS",MAX(A$122:A$133)+1,A123)</f>
        <v>2</v>
      </c>
      <c r="E123" s="38">
        <f t="shared" ref="E123:E131" si="44">INDEX(D$28:D$39,MATCH(B123,B$28:B$39,0))</f>
        <v>1</v>
      </c>
      <c r="F123" s="39">
        <f t="shared" ref="F123:F131" si="45">INDEX($D$75:$D$86,MATCH($B123,$B$75:$B$86,0))</f>
        <v>4</v>
      </c>
      <c r="G123" s="39">
        <f t="shared" si="42"/>
        <v>7</v>
      </c>
      <c r="H123" s="2"/>
    </row>
    <row r="124" spans="1:8">
      <c r="A124" s="135">
        <v>3</v>
      </c>
      <c r="B124" s="131" t="s">
        <v>7</v>
      </c>
      <c r="C124" s="130">
        <v>0.19722222222222222</v>
      </c>
      <c r="D124" s="7">
        <f t="shared" si="43"/>
        <v>3</v>
      </c>
      <c r="E124" s="33">
        <f t="shared" si="44"/>
        <v>3</v>
      </c>
      <c r="F124" s="27">
        <f t="shared" si="45"/>
        <v>3</v>
      </c>
      <c r="G124" s="27">
        <f t="shared" si="42"/>
        <v>9</v>
      </c>
      <c r="H124" s="2"/>
    </row>
    <row r="125" spans="1:8">
      <c r="A125" s="135">
        <v>4</v>
      </c>
      <c r="B125" s="105" t="s">
        <v>10</v>
      </c>
      <c r="C125" s="130">
        <v>0.19791666666666666</v>
      </c>
      <c r="D125" s="7">
        <f t="shared" si="43"/>
        <v>4</v>
      </c>
      <c r="E125" s="33">
        <f t="shared" si="44"/>
        <v>7</v>
      </c>
      <c r="F125" s="27">
        <f t="shared" si="45"/>
        <v>6</v>
      </c>
      <c r="G125" s="27">
        <f t="shared" si="42"/>
        <v>17</v>
      </c>
      <c r="H125" s="2"/>
    </row>
    <row r="126" spans="1:8">
      <c r="A126" s="135">
        <v>5</v>
      </c>
      <c r="B126" s="131" t="s">
        <v>66</v>
      </c>
      <c r="C126" s="130">
        <v>0.20069444444444443</v>
      </c>
      <c r="D126" s="7">
        <f t="shared" si="43"/>
        <v>5</v>
      </c>
      <c r="E126" s="33">
        <f t="shared" si="44"/>
        <v>5</v>
      </c>
      <c r="F126" s="27">
        <f t="shared" si="45"/>
        <v>2</v>
      </c>
      <c r="G126" s="27">
        <f t="shared" si="42"/>
        <v>12</v>
      </c>
      <c r="H126" s="2"/>
    </row>
    <row r="127" spans="1:8">
      <c r="A127" s="135">
        <v>6</v>
      </c>
      <c r="B127" s="131" t="s">
        <v>13</v>
      </c>
      <c r="C127" s="130">
        <v>0.21458333333333335</v>
      </c>
      <c r="D127" s="7">
        <f t="shared" si="43"/>
        <v>6</v>
      </c>
      <c r="E127" s="33">
        <f t="shared" si="44"/>
        <v>4</v>
      </c>
      <c r="F127" s="27">
        <f t="shared" si="45"/>
        <v>8</v>
      </c>
      <c r="G127" s="27">
        <f t="shared" si="42"/>
        <v>18</v>
      </c>
      <c r="H127" s="2"/>
    </row>
    <row r="128" spans="1:8">
      <c r="A128" s="102" t="s">
        <v>18</v>
      </c>
      <c r="B128" s="105" t="s">
        <v>29</v>
      </c>
      <c r="C128" s="104">
        <v>0</v>
      </c>
      <c r="D128" s="7">
        <f t="shared" si="43"/>
        <v>7</v>
      </c>
      <c r="E128" s="33">
        <f t="shared" si="44"/>
        <v>9</v>
      </c>
      <c r="F128" s="27">
        <f t="shared" si="45"/>
        <v>7</v>
      </c>
      <c r="G128" s="27">
        <f t="shared" si="42"/>
        <v>23</v>
      </c>
      <c r="H128" s="2"/>
    </row>
    <row r="129" spans="1:8">
      <c r="A129" s="102" t="s">
        <v>18</v>
      </c>
      <c r="B129" s="105" t="s">
        <v>71</v>
      </c>
      <c r="C129" s="104">
        <v>0</v>
      </c>
      <c r="D129" s="7">
        <f t="shared" si="43"/>
        <v>7</v>
      </c>
      <c r="E129" s="33">
        <f t="shared" si="44"/>
        <v>9</v>
      </c>
      <c r="F129" s="27">
        <f t="shared" si="45"/>
        <v>9</v>
      </c>
      <c r="G129" s="27">
        <f t="shared" si="42"/>
        <v>25</v>
      </c>
      <c r="H129" s="2"/>
    </row>
    <row r="130" spans="1:8">
      <c r="A130" s="102" t="s">
        <v>18</v>
      </c>
      <c r="B130" s="105" t="s">
        <v>67</v>
      </c>
      <c r="C130" s="104">
        <v>0</v>
      </c>
      <c r="D130" s="7">
        <f t="shared" si="43"/>
        <v>7</v>
      </c>
      <c r="E130" s="33">
        <f t="shared" si="44"/>
        <v>8</v>
      </c>
      <c r="F130" s="27">
        <f t="shared" si="45"/>
        <v>8</v>
      </c>
      <c r="G130" s="27">
        <f t="shared" si="42"/>
        <v>23</v>
      </c>
      <c r="H130" s="2"/>
    </row>
    <row r="131" spans="1:8">
      <c r="A131" s="102" t="s">
        <v>18</v>
      </c>
      <c r="B131" s="103" t="s">
        <v>11</v>
      </c>
      <c r="C131" s="104">
        <v>0</v>
      </c>
      <c r="D131" s="37">
        <f t="shared" si="43"/>
        <v>7</v>
      </c>
      <c r="E131" s="33">
        <f t="shared" si="44"/>
        <v>6</v>
      </c>
      <c r="F131" s="27">
        <f t="shared" si="45"/>
        <v>5</v>
      </c>
      <c r="G131" s="27">
        <f t="shared" si="42"/>
        <v>18</v>
      </c>
      <c r="H131" s="2"/>
    </row>
    <row r="132" spans="1:8">
      <c r="A132" s="102"/>
      <c r="B132" s="103"/>
      <c r="C132" s="106"/>
      <c r="D132" s="2"/>
      <c r="E132" s="30"/>
      <c r="F132" s="30"/>
      <c r="G132" s="3"/>
      <c r="H132" s="2"/>
    </row>
    <row r="133" spans="1:8" ht="16" thickBot="1">
      <c r="A133" s="110"/>
      <c r="B133" s="108"/>
      <c r="C133" s="109"/>
      <c r="D133" s="4"/>
      <c r="E133" s="29"/>
      <c r="F133" s="29"/>
      <c r="G133" s="5"/>
      <c r="H133" s="2"/>
    </row>
    <row r="134" spans="1:8">
      <c r="A134" s="16"/>
      <c r="B134" s="10"/>
      <c r="C134" s="9"/>
      <c r="D134" s="10"/>
      <c r="E134" s="31"/>
      <c r="F134" s="32"/>
      <c r="G134" s="31"/>
      <c r="H134" s="2"/>
    </row>
    <row r="135" spans="1:8">
      <c r="A135" s="14"/>
      <c r="B135" s="2"/>
      <c r="C135" s="7"/>
      <c r="D135" s="2"/>
      <c r="E135" s="30"/>
      <c r="F135" s="30"/>
      <c r="G135" s="30"/>
      <c r="H135" s="2"/>
    </row>
    <row r="136" spans="1:8">
      <c r="A136" s="21"/>
      <c r="B136" s="2"/>
      <c r="C136" s="7"/>
      <c r="D136" s="7"/>
      <c r="E136" s="30"/>
      <c r="F136" s="30"/>
      <c r="G136" s="30"/>
      <c r="H136" s="2"/>
    </row>
    <row r="137" spans="1:8">
      <c r="A137" s="21"/>
      <c r="B137" s="2"/>
      <c r="C137" s="7"/>
      <c r="D137" s="7"/>
      <c r="E137" s="30"/>
      <c r="F137" s="30"/>
      <c r="G137" s="30"/>
      <c r="H137" s="2"/>
    </row>
    <row r="138" spans="1:8">
      <c r="A138" s="21"/>
      <c r="B138" s="2"/>
      <c r="C138" s="7"/>
      <c r="D138" s="7"/>
      <c r="E138" s="30"/>
      <c r="F138" s="30"/>
      <c r="G138" s="30"/>
      <c r="H138" s="2"/>
    </row>
    <row r="139" spans="1:8" ht="16" thickBot="1">
      <c r="A139" s="17"/>
      <c r="B139" s="4"/>
      <c r="C139" s="8"/>
      <c r="D139" s="4"/>
      <c r="E139" s="29"/>
      <c r="F139" s="29"/>
      <c r="G139" s="29"/>
    </row>
    <row r="143" spans="1:8" s="47" customFormat="1" ht="19" thickBot="1">
      <c r="A143" s="45" t="s">
        <v>35</v>
      </c>
      <c r="B143" s="45"/>
      <c r="C143" s="46">
        <f>C96</f>
        <v>2014</v>
      </c>
    </row>
    <row r="144" spans="1:8">
      <c r="A144" s="11" t="s">
        <v>4</v>
      </c>
      <c r="B144" s="12" t="str">
        <f>B97</f>
        <v>TEAMS</v>
      </c>
      <c r="C144" s="12" t="s">
        <v>5</v>
      </c>
      <c r="D144" s="12" t="str">
        <f>D97</f>
        <v>RACE</v>
      </c>
      <c r="E144" s="25" t="s">
        <v>26</v>
      </c>
      <c r="F144" s="25" t="s">
        <v>28</v>
      </c>
      <c r="G144" s="25" t="s">
        <v>30</v>
      </c>
      <c r="H144" s="25" t="s">
        <v>22</v>
      </c>
    </row>
    <row r="145" spans="1:8">
      <c r="A145" s="14" t="s">
        <v>0</v>
      </c>
      <c r="B145" s="20"/>
      <c r="C145" s="20"/>
      <c r="D145" s="22" t="str">
        <f>D98</f>
        <v>POINTS</v>
      </c>
      <c r="E145" s="26" t="s">
        <v>25</v>
      </c>
      <c r="F145" s="26" t="s">
        <v>25</v>
      </c>
      <c r="G145" s="26" t="s">
        <v>25</v>
      </c>
      <c r="H145" s="26" t="s">
        <v>21</v>
      </c>
    </row>
    <row r="146" spans="1:8">
      <c r="A146" s="135">
        <v>1</v>
      </c>
      <c r="B146" s="103" t="s">
        <v>66</v>
      </c>
      <c r="C146" s="104"/>
      <c r="D146" s="7">
        <f>IF(A146="DNS",MAX(A$146:A$152)+1,A146)</f>
        <v>1</v>
      </c>
      <c r="E146" s="27">
        <f>INDEX($D$5:$D$10,MATCH($B146,$B$5:$B$10,0))</f>
        <v>2</v>
      </c>
      <c r="F146" s="27">
        <f t="shared" ref="F146:F150" si="46">INDEX($D$52:$D$58,MATCH($B146,$B$52:$B$58,0))</f>
        <v>2</v>
      </c>
      <c r="G146" s="27">
        <f>INDEX($D$99:$D$105,MATCH($B146,$B$99:$B$105,0))</f>
        <v>2</v>
      </c>
      <c r="H146" s="27">
        <f>SUM(D146:G146)</f>
        <v>7</v>
      </c>
    </row>
    <row r="147" spans="1:8">
      <c r="A147" s="135">
        <v>2</v>
      </c>
      <c r="B147" s="103" t="s">
        <v>8</v>
      </c>
      <c r="C147" s="104"/>
      <c r="D147" s="7">
        <f t="shared" ref="D147:D150" si="47">IF(A147="DNS",MAX(A$146:A$152)+1,A147)</f>
        <v>2</v>
      </c>
      <c r="E147" s="27">
        <f>INDEX(D$5:D$10,MATCH(B147,B$5:B$10,0))</f>
        <v>1</v>
      </c>
      <c r="F147" s="27">
        <f t="shared" si="46"/>
        <v>1</v>
      </c>
      <c r="G147" s="27">
        <f t="shared" ref="G147:G150" si="48">INDEX($D$99:$D$105,MATCH($B147,$B$99:$B$105,0))</f>
        <v>1</v>
      </c>
      <c r="H147" s="27">
        <f t="shared" ref="H147:H150" si="49">SUM(D147:G147)</f>
        <v>5</v>
      </c>
    </row>
    <row r="148" spans="1:8">
      <c r="A148" s="135">
        <v>3</v>
      </c>
      <c r="B148" s="103" t="s">
        <v>7</v>
      </c>
      <c r="C148" s="104"/>
      <c r="D148" s="7">
        <f t="shared" si="47"/>
        <v>3</v>
      </c>
      <c r="E148" s="27">
        <f t="shared" ref="E148:E150" si="50">INDEX(D$5:D$10,MATCH(B148,B$5:B$10,0))</f>
        <v>3</v>
      </c>
      <c r="F148" s="27">
        <f t="shared" si="46"/>
        <v>3</v>
      </c>
      <c r="G148" s="27">
        <f t="shared" si="48"/>
        <v>3</v>
      </c>
      <c r="H148" s="27">
        <f t="shared" si="49"/>
        <v>12</v>
      </c>
    </row>
    <row r="149" spans="1:8">
      <c r="A149" s="135">
        <v>4</v>
      </c>
      <c r="B149" s="103" t="s">
        <v>61</v>
      </c>
      <c r="C149" s="104"/>
      <c r="D149" s="7">
        <f t="shared" si="47"/>
        <v>4</v>
      </c>
      <c r="E149" s="27">
        <f t="shared" si="50"/>
        <v>3</v>
      </c>
      <c r="F149" s="27">
        <f t="shared" si="46"/>
        <v>5</v>
      </c>
      <c r="G149" s="27">
        <f t="shared" si="48"/>
        <v>5</v>
      </c>
      <c r="H149" s="27">
        <f t="shared" si="49"/>
        <v>17</v>
      </c>
    </row>
    <row r="150" spans="1:8">
      <c r="A150" s="135" t="s">
        <v>18</v>
      </c>
      <c r="B150" s="103" t="s">
        <v>11</v>
      </c>
      <c r="C150" s="104"/>
      <c r="D150" s="7">
        <f t="shared" si="47"/>
        <v>5</v>
      </c>
      <c r="E150" s="27">
        <f t="shared" si="50"/>
        <v>3</v>
      </c>
      <c r="F150" s="27">
        <f t="shared" si="46"/>
        <v>4</v>
      </c>
      <c r="G150" s="27">
        <f t="shared" si="48"/>
        <v>4</v>
      </c>
      <c r="H150" s="27">
        <f t="shared" si="49"/>
        <v>16</v>
      </c>
    </row>
    <row r="151" spans="1:8">
      <c r="A151" s="102"/>
      <c r="B151" s="105"/>
      <c r="C151" s="104"/>
      <c r="D151" s="7"/>
      <c r="E151" s="27"/>
      <c r="F151" s="30"/>
      <c r="G151" s="30"/>
      <c r="H151" s="27"/>
    </row>
    <row r="152" spans="1:8" ht="16" thickBot="1">
      <c r="A152" s="110"/>
      <c r="B152" s="108"/>
      <c r="C152" s="109"/>
      <c r="D152" s="4"/>
      <c r="E152" s="29"/>
      <c r="F152" s="29"/>
      <c r="G152" s="29"/>
      <c r="H152" s="29"/>
    </row>
    <row r="153" spans="1:8">
      <c r="A153" s="11" t="s">
        <v>4</v>
      </c>
      <c r="B153" s="12" t="str">
        <f>B106</f>
        <v>TEAMS</v>
      </c>
      <c r="C153" s="12" t="s">
        <v>5</v>
      </c>
      <c r="D153" s="12" t="str">
        <f>D106</f>
        <v>RACE</v>
      </c>
      <c r="E153" s="25" t="str">
        <f t="shared" ref="E153:G154" si="51">E144</f>
        <v>SK</v>
      </c>
      <c r="F153" s="25" t="str">
        <f t="shared" si="51"/>
        <v>CGC</v>
      </c>
      <c r="G153" s="25" t="str">
        <f t="shared" si="51"/>
        <v>Mini B2B</v>
      </c>
      <c r="H153" s="13" t="str">
        <f>H144</f>
        <v>TOT</v>
      </c>
    </row>
    <row r="154" spans="1:8">
      <c r="A154" s="14" t="s">
        <v>1</v>
      </c>
      <c r="B154" s="20"/>
      <c r="C154" s="20"/>
      <c r="D154" s="22" t="str">
        <f>D107</f>
        <v>POINTS</v>
      </c>
      <c r="E154" s="26" t="str">
        <f t="shared" si="51"/>
        <v>Points</v>
      </c>
      <c r="F154" s="26" t="str">
        <f t="shared" si="51"/>
        <v>Points</v>
      </c>
      <c r="G154" s="26" t="str">
        <f t="shared" si="51"/>
        <v>Points</v>
      </c>
      <c r="H154" s="24" t="str">
        <f>H145</f>
        <v>CHAMP POINTS</v>
      </c>
    </row>
    <row r="155" spans="1:8">
      <c r="A155" s="135">
        <v>1</v>
      </c>
      <c r="B155" s="103" t="s">
        <v>12</v>
      </c>
      <c r="C155" s="104"/>
      <c r="D155" s="7">
        <f t="shared" ref="D155:D162" si="52">IF(A155="DNS",MAX(A$155:A$166)+1,A155)</f>
        <v>1</v>
      </c>
      <c r="E155" s="33">
        <f t="shared" ref="E155:E162" si="53">INDEX(D$14:D$25,MATCH(B155,B$14:B$25,0))</f>
        <v>1</v>
      </c>
      <c r="F155" s="27">
        <f>INDEX($D$61:$D$71,MATCH($B155,$B$61:$B$71,0))</f>
        <v>2</v>
      </c>
      <c r="G155" s="27">
        <f>INDEX($D$108:$D$119,MATCH($B155,$B$108:$B$119,0))</f>
        <v>2</v>
      </c>
      <c r="H155" s="27">
        <f t="shared" ref="H155:H162" si="54">SUM(D155:G155)</f>
        <v>6</v>
      </c>
    </row>
    <row r="156" spans="1:8">
      <c r="A156" s="135">
        <v>2</v>
      </c>
      <c r="B156" s="103" t="s">
        <v>66</v>
      </c>
      <c r="C156" s="104"/>
      <c r="D156" s="7">
        <f t="shared" si="52"/>
        <v>2</v>
      </c>
      <c r="E156" s="33">
        <f t="shared" si="53"/>
        <v>2</v>
      </c>
      <c r="F156" s="27">
        <f t="shared" ref="F156:F162" si="55">INDEX($D$61:$D$71,MATCH($B156,$B$61:$B$71,0))</f>
        <v>1</v>
      </c>
      <c r="G156" s="27">
        <f t="shared" ref="G156:G162" si="56">INDEX($D$108:$D$119,MATCH($B156,$B$108:$B$119,0))</f>
        <v>1</v>
      </c>
      <c r="H156" s="27">
        <f t="shared" si="54"/>
        <v>6</v>
      </c>
    </row>
    <row r="157" spans="1:8">
      <c r="A157" s="135">
        <v>3</v>
      </c>
      <c r="B157" s="103" t="s">
        <v>68</v>
      </c>
      <c r="C157" s="104"/>
      <c r="D157" s="7">
        <f t="shared" si="52"/>
        <v>3</v>
      </c>
      <c r="E157" s="33">
        <f t="shared" si="53"/>
        <v>3</v>
      </c>
      <c r="F157" s="27">
        <f t="shared" si="55"/>
        <v>4</v>
      </c>
      <c r="G157" s="27">
        <f t="shared" si="56"/>
        <v>4</v>
      </c>
      <c r="H157" s="27">
        <f t="shared" si="54"/>
        <v>14</v>
      </c>
    </row>
    <row r="158" spans="1:8">
      <c r="A158" s="135">
        <v>4</v>
      </c>
      <c r="B158" s="103" t="s">
        <v>69</v>
      </c>
      <c r="C158" s="104"/>
      <c r="D158" s="7">
        <f t="shared" si="52"/>
        <v>4</v>
      </c>
      <c r="E158" s="33">
        <f t="shared" si="53"/>
        <v>5</v>
      </c>
      <c r="F158" s="27">
        <f t="shared" si="55"/>
        <v>7</v>
      </c>
      <c r="G158" s="27">
        <f t="shared" si="56"/>
        <v>5</v>
      </c>
      <c r="H158" s="27">
        <f t="shared" si="54"/>
        <v>21</v>
      </c>
    </row>
    <row r="159" spans="1:8">
      <c r="A159" s="135">
        <v>5</v>
      </c>
      <c r="B159" s="103" t="s">
        <v>7</v>
      </c>
      <c r="C159" s="104"/>
      <c r="D159" s="7">
        <f t="shared" si="52"/>
        <v>5</v>
      </c>
      <c r="E159" s="33">
        <f t="shared" si="53"/>
        <v>4</v>
      </c>
      <c r="F159" s="27">
        <f t="shared" si="55"/>
        <v>3</v>
      </c>
      <c r="G159" s="27">
        <f t="shared" si="56"/>
        <v>3</v>
      </c>
      <c r="H159" s="27">
        <f t="shared" si="54"/>
        <v>15</v>
      </c>
    </row>
    <row r="160" spans="1:8">
      <c r="A160" s="135">
        <v>6</v>
      </c>
      <c r="B160" s="103" t="s">
        <v>67</v>
      </c>
      <c r="C160" s="104"/>
      <c r="D160" s="7">
        <f t="shared" si="52"/>
        <v>6</v>
      </c>
      <c r="E160" s="33">
        <f t="shared" si="53"/>
        <v>7</v>
      </c>
      <c r="F160" s="27">
        <f t="shared" si="55"/>
        <v>5</v>
      </c>
      <c r="G160" s="27">
        <f t="shared" si="56"/>
        <v>6</v>
      </c>
      <c r="H160" s="27">
        <f t="shared" si="54"/>
        <v>24</v>
      </c>
    </row>
    <row r="161" spans="1:8">
      <c r="A161" s="135">
        <v>7</v>
      </c>
      <c r="B161" s="103" t="s">
        <v>19</v>
      </c>
      <c r="C161" s="104"/>
      <c r="D161" s="7">
        <f t="shared" si="52"/>
        <v>7</v>
      </c>
      <c r="E161" s="33">
        <f t="shared" si="53"/>
        <v>7</v>
      </c>
      <c r="F161" s="27">
        <f t="shared" si="55"/>
        <v>8</v>
      </c>
      <c r="G161" s="27">
        <f t="shared" si="56"/>
        <v>8</v>
      </c>
      <c r="H161" s="27">
        <f t="shared" si="54"/>
        <v>30</v>
      </c>
    </row>
    <row r="162" spans="1:8">
      <c r="A162" s="135" t="s">
        <v>18</v>
      </c>
      <c r="B162" s="103" t="s">
        <v>11</v>
      </c>
      <c r="C162" s="104"/>
      <c r="D162" s="7">
        <f t="shared" si="52"/>
        <v>8</v>
      </c>
      <c r="E162" s="33">
        <f t="shared" si="53"/>
        <v>6</v>
      </c>
      <c r="F162" s="27">
        <f t="shared" si="55"/>
        <v>6</v>
      </c>
      <c r="G162" s="27">
        <f t="shared" si="56"/>
        <v>7</v>
      </c>
      <c r="H162" s="27">
        <f t="shared" si="54"/>
        <v>27</v>
      </c>
    </row>
    <row r="163" spans="1:8">
      <c r="A163" s="102"/>
      <c r="B163" s="105"/>
      <c r="C163" s="104"/>
      <c r="D163" s="7"/>
      <c r="E163" s="33"/>
      <c r="F163" s="27"/>
      <c r="G163" s="27"/>
      <c r="H163" s="27"/>
    </row>
    <row r="164" spans="1:8">
      <c r="A164" s="102"/>
      <c r="B164" s="105"/>
      <c r="C164" s="104"/>
      <c r="D164" s="7"/>
      <c r="E164" s="33"/>
      <c r="F164" s="27"/>
      <c r="G164" s="27"/>
      <c r="H164" s="27"/>
    </row>
    <row r="165" spans="1:8">
      <c r="A165" s="102"/>
      <c r="B165" s="105"/>
      <c r="C165" s="104"/>
      <c r="D165" s="7"/>
      <c r="E165" s="33"/>
      <c r="F165" s="27"/>
      <c r="G165" s="27"/>
      <c r="H165" s="27"/>
    </row>
    <row r="166" spans="1:8" ht="16" thickBot="1">
      <c r="A166" s="110"/>
      <c r="B166" s="108"/>
      <c r="C166" s="109"/>
      <c r="D166" s="4"/>
      <c r="E166" s="35"/>
      <c r="F166" s="29"/>
      <c r="G166" s="29"/>
      <c r="H166" s="5"/>
    </row>
    <row r="167" spans="1:8">
      <c r="A167" s="16" t="s">
        <v>4</v>
      </c>
      <c r="B167" s="12" t="str">
        <f>B120</f>
        <v>TEAMS</v>
      </c>
      <c r="C167" s="18" t="s">
        <v>5</v>
      </c>
      <c r="D167" s="12" t="str">
        <f>D120</f>
        <v>RACE</v>
      </c>
      <c r="E167" s="25" t="str">
        <f t="shared" ref="E167:H168" si="57">E153</f>
        <v>SK</v>
      </c>
      <c r="F167" s="25" t="str">
        <f t="shared" si="57"/>
        <v>CGC</v>
      </c>
      <c r="G167" s="25" t="str">
        <f t="shared" si="57"/>
        <v>Mini B2B</v>
      </c>
      <c r="H167" s="13" t="str">
        <f t="shared" si="57"/>
        <v>TOT</v>
      </c>
    </row>
    <row r="168" spans="1:8">
      <c r="A168" s="14" t="s">
        <v>2</v>
      </c>
      <c r="B168" s="20"/>
      <c r="C168" s="20"/>
      <c r="D168" s="22" t="str">
        <f>D121</f>
        <v>POINTS</v>
      </c>
      <c r="E168" s="26" t="str">
        <f t="shared" si="57"/>
        <v>Points</v>
      </c>
      <c r="F168" s="26" t="str">
        <f t="shared" si="57"/>
        <v>Points</v>
      </c>
      <c r="G168" s="26" t="str">
        <f t="shared" si="57"/>
        <v>Points</v>
      </c>
      <c r="H168" s="24" t="str">
        <f t="shared" si="57"/>
        <v>CHAMP POINTS</v>
      </c>
    </row>
    <row r="169" spans="1:8">
      <c r="A169" s="135">
        <v>1</v>
      </c>
      <c r="B169" s="103" t="s">
        <v>20</v>
      </c>
      <c r="C169" s="104"/>
      <c r="D169" s="7">
        <f>IF(A169="DNS",MAX(A$169:A$180)+1,A169)</f>
        <v>1</v>
      </c>
      <c r="E169" s="33">
        <f>INDEX(D$28:D$39,MATCH(B169,B$28:B$39,0))</f>
        <v>2</v>
      </c>
      <c r="F169" s="27">
        <f t="shared" ref="F169:F177" si="58">INDEX($D$75:$D$86,MATCH($B169,$B$75:$B$86,0))</f>
        <v>1</v>
      </c>
      <c r="G169" s="27">
        <f t="shared" ref="G169:G177" si="59">INDEX($D$122:$D$133,MATCH($B169,$B$122:$B$133,0))</f>
        <v>1</v>
      </c>
      <c r="H169" s="27">
        <f t="shared" ref="H169:H177" si="60">SUM(D169:G169)</f>
        <v>5</v>
      </c>
    </row>
    <row r="170" spans="1:8">
      <c r="A170" s="135">
        <v>2</v>
      </c>
      <c r="B170" s="103" t="s">
        <v>70</v>
      </c>
      <c r="C170" s="104"/>
      <c r="D170" s="7">
        <f t="shared" ref="D170:D177" si="61">IF(A170="DNS",MAX(A$169:A$180)+1,A170)</f>
        <v>2</v>
      </c>
      <c r="E170" s="38">
        <f>INDEX(D$28:D$39,MATCH(B170,B$28:B$39,0))</f>
        <v>1</v>
      </c>
      <c r="F170" s="39">
        <f t="shared" si="58"/>
        <v>4</v>
      </c>
      <c r="G170" s="27">
        <f t="shared" si="59"/>
        <v>2</v>
      </c>
      <c r="H170" s="27">
        <f t="shared" si="60"/>
        <v>9</v>
      </c>
    </row>
    <row r="171" spans="1:8">
      <c r="A171" s="135">
        <v>3</v>
      </c>
      <c r="B171" s="105" t="s">
        <v>71</v>
      </c>
      <c r="C171" s="104"/>
      <c r="D171" s="7">
        <f t="shared" si="61"/>
        <v>3</v>
      </c>
      <c r="E171" s="33">
        <f t="shared" ref="E171:E177" si="62">INDEX(D$28:D$39,MATCH(B171,B$28:B$39,0))</f>
        <v>9</v>
      </c>
      <c r="F171" s="27">
        <f t="shared" si="58"/>
        <v>9</v>
      </c>
      <c r="G171" s="27">
        <f t="shared" si="59"/>
        <v>7</v>
      </c>
      <c r="H171" s="27">
        <f t="shared" si="60"/>
        <v>28</v>
      </c>
    </row>
    <row r="172" spans="1:8">
      <c r="A172" s="135">
        <v>4</v>
      </c>
      <c r="B172" s="103" t="s">
        <v>66</v>
      </c>
      <c r="C172" s="104"/>
      <c r="D172" s="7">
        <f t="shared" si="61"/>
        <v>4</v>
      </c>
      <c r="E172" s="33">
        <f t="shared" si="62"/>
        <v>5</v>
      </c>
      <c r="F172" s="27">
        <f t="shared" si="58"/>
        <v>2</v>
      </c>
      <c r="G172" s="27">
        <f t="shared" si="59"/>
        <v>5</v>
      </c>
      <c r="H172" s="27">
        <f t="shared" si="60"/>
        <v>16</v>
      </c>
    </row>
    <row r="173" spans="1:8">
      <c r="A173" s="135">
        <v>5</v>
      </c>
      <c r="B173" s="103" t="s">
        <v>7</v>
      </c>
      <c r="C173" s="104"/>
      <c r="D173" s="7">
        <f t="shared" si="61"/>
        <v>5</v>
      </c>
      <c r="E173" s="33">
        <f t="shared" si="62"/>
        <v>3</v>
      </c>
      <c r="F173" s="27">
        <f t="shared" si="58"/>
        <v>3</v>
      </c>
      <c r="G173" s="27">
        <f t="shared" si="59"/>
        <v>3</v>
      </c>
      <c r="H173" s="27">
        <f t="shared" si="60"/>
        <v>14</v>
      </c>
    </row>
    <row r="174" spans="1:8">
      <c r="A174" s="135">
        <v>6</v>
      </c>
      <c r="B174" s="103" t="s">
        <v>29</v>
      </c>
      <c r="C174" s="104"/>
      <c r="D174" s="7">
        <f t="shared" si="61"/>
        <v>6</v>
      </c>
      <c r="E174" s="33">
        <f t="shared" si="62"/>
        <v>9</v>
      </c>
      <c r="F174" s="27">
        <f t="shared" si="58"/>
        <v>7</v>
      </c>
      <c r="G174" s="27">
        <f t="shared" si="59"/>
        <v>7</v>
      </c>
      <c r="H174" s="27">
        <f t="shared" si="60"/>
        <v>29</v>
      </c>
    </row>
    <row r="175" spans="1:8">
      <c r="A175" s="135">
        <v>7</v>
      </c>
      <c r="B175" s="103" t="s">
        <v>13</v>
      </c>
      <c r="C175" s="104"/>
      <c r="D175" s="7">
        <f t="shared" si="61"/>
        <v>7</v>
      </c>
      <c r="E175" s="33">
        <f t="shared" si="62"/>
        <v>4</v>
      </c>
      <c r="F175" s="27">
        <f t="shared" si="58"/>
        <v>8</v>
      </c>
      <c r="G175" s="27">
        <f t="shared" si="59"/>
        <v>6</v>
      </c>
      <c r="H175" s="27">
        <f t="shared" si="60"/>
        <v>25</v>
      </c>
    </row>
    <row r="176" spans="1:8">
      <c r="A176" s="135">
        <v>8</v>
      </c>
      <c r="B176" s="103" t="s">
        <v>11</v>
      </c>
      <c r="C176" s="104"/>
      <c r="D176" s="7">
        <f t="shared" si="61"/>
        <v>8</v>
      </c>
      <c r="E176" s="33">
        <f t="shared" si="62"/>
        <v>6</v>
      </c>
      <c r="F176" s="27">
        <f t="shared" si="58"/>
        <v>5</v>
      </c>
      <c r="G176" s="27">
        <f t="shared" si="59"/>
        <v>7</v>
      </c>
      <c r="H176" s="27">
        <f t="shared" si="60"/>
        <v>26</v>
      </c>
    </row>
    <row r="177" spans="1:10">
      <c r="A177" s="135" t="s">
        <v>18</v>
      </c>
      <c r="B177" s="103" t="s">
        <v>67</v>
      </c>
      <c r="C177" s="104"/>
      <c r="D177" s="7">
        <f t="shared" si="61"/>
        <v>9</v>
      </c>
      <c r="E177" s="33">
        <f t="shared" si="62"/>
        <v>8</v>
      </c>
      <c r="F177" s="27">
        <f t="shared" si="58"/>
        <v>8</v>
      </c>
      <c r="G177" s="27">
        <f t="shared" si="59"/>
        <v>7</v>
      </c>
      <c r="H177" s="27">
        <f t="shared" si="60"/>
        <v>32</v>
      </c>
    </row>
    <row r="178" spans="1:10">
      <c r="A178" s="102"/>
      <c r="B178" s="103"/>
      <c r="C178" s="106"/>
      <c r="D178" s="2"/>
      <c r="E178" s="30"/>
      <c r="F178" s="30"/>
      <c r="G178" s="30"/>
      <c r="H178" s="3"/>
    </row>
    <row r="179" spans="1:10">
      <c r="A179" s="102"/>
      <c r="B179" s="103"/>
      <c r="C179" s="106"/>
      <c r="D179" s="2"/>
      <c r="E179" s="30"/>
      <c r="F179" s="30"/>
      <c r="G179" s="30"/>
      <c r="H179" s="3"/>
    </row>
    <row r="180" spans="1:10" ht="16" thickBot="1">
      <c r="A180" s="110"/>
      <c r="B180" s="108"/>
      <c r="C180" s="109"/>
      <c r="D180" s="4"/>
      <c r="E180" s="29"/>
      <c r="F180" s="29"/>
      <c r="G180" s="29"/>
      <c r="H180" s="5"/>
    </row>
    <row r="181" spans="1:10">
      <c r="A181" s="16"/>
      <c r="B181" s="10"/>
      <c r="C181" s="9"/>
      <c r="D181" s="10"/>
      <c r="E181" s="31"/>
      <c r="F181" s="32"/>
      <c r="G181" s="32"/>
      <c r="H181" s="31"/>
    </row>
    <row r="182" spans="1:10">
      <c r="A182" s="14"/>
      <c r="B182" s="2"/>
      <c r="C182" s="7"/>
      <c r="D182" s="2"/>
      <c r="E182" s="30"/>
      <c r="F182" s="30"/>
      <c r="G182" s="30"/>
      <c r="H182" s="30"/>
    </row>
    <row r="183" spans="1:10">
      <c r="A183" s="21"/>
      <c r="B183" s="2"/>
      <c r="C183" s="7"/>
      <c r="D183" s="7"/>
      <c r="E183" s="30"/>
      <c r="F183" s="30"/>
      <c r="G183" s="30"/>
      <c r="H183" s="30"/>
    </row>
    <row r="184" spans="1:10">
      <c r="A184" s="21"/>
      <c r="B184" s="2"/>
      <c r="C184" s="7"/>
      <c r="D184" s="7"/>
      <c r="E184" s="30"/>
      <c r="F184" s="30"/>
      <c r="G184" s="30"/>
      <c r="H184" s="30"/>
    </row>
    <row r="185" spans="1:10">
      <c r="A185" s="21"/>
      <c r="B185" s="2"/>
      <c r="C185" s="7"/>
      <c r="D185" s="7"/>
      <c r="E185" s="30"/>
      <c r="F185" s="30"/>
      <c r="G185" s="30"/>
      <c r="H185" s="30"/>
    </row>
    <row r="186" spans="1:10" ht="16" thickBot="1">
      <c r="A186" s="17"/>
      <c r="B186" s="4"/>
      <c r="C186" s="8"/>
      <c r="D186" s="4"/>
      <c r="E186" s="29"/>
      <c r="F186" s="29"/>
      <c r="G186" s="29"/>
      <c r="H186" s="29"/>
    </row>
    <row r="190" spans="1:10" s="47" customFormat="1" ht="19" thickBot="1">
      <c r="A190" s="45" t="s">
        <v>36</v>
      </c>
      <c r="B190" s="45"/>
      <c r="C190" s="46">
        <f>C143</f>
        <v>2014</v>
      </c>
    </row>
    <row r="191" spans="1:10">
      <c r="A191" s="11" t="s">
        <v>4</v>
      </c>
      <c r="B191" s="12" t="str">
        <f>B144</f>
        <v>TEAMS</v>
      </c>
      <c r="C191" s="12" t="s">
        <v>5</v>
      </c>
      <c r="D191" s="12" t="str">
        <f>D144</f>
        <v>RACE</v>
      </c>
      <c r="E191" s="25" t="s">
        <v>26</v>
      </c>
      <c r="F191" s="25" t="s">
        <v>28</v>
      </c>
      <c r="G191" s="25" t="s">
        <v>30</v>
      </c>
      <c r="H191" s="25" t="s">
        <v>31</v>
      </c>
      <c r="I191" s="25" t="s">
        <v>22</v>
      </c>
      <c r="J191" s="25" t="s">
        <v>32</v>
      </c>
    </row>
    <row r="192" spans="1:10">
      <c r="A192" s="14" t="s">
        <v>0</v>
      </c>
      <c r="B192" s="20"/>
      <c r="C192" s="20"/>
      <c r="D192" s="22" t="str">
        <f>D145</f>
        <v>POINTS</v>
      </c>
      <c r="E192" s="26" t="s">
        <v>25</v>
      </c>
      <c r="F192" s="26" t="s">
        <v>25</v>
      </c>
      <c r="G192" s="26" t="s">
        <v>25</v>
      </c>
      <c r="H192" s="26" t="s">
        <v>25</v>
      </c>
      <c r="I192" s="26" t="s">
        <v>21</v>
      </c>
      <c r="J192" s="26" t="s">
        <v>33</v>
      </c>
    </row>
    <row r="193" spans="1:10">
      <c r="A193" s="102">
        <v>1</v>
      </c>
      <c r="B193" s="103" t="s">
        <v>66</v>
      </c>
      <c r="C193" s="104"/>
      <c r="D193" s="7">
        <f>IF(A193="DNS",MAX(A$193:A$199)+1,A193)</f>
        <v>1</v>
      </c>
      <c r="E193" s="27">
        <f>INDEX($D$5:$D$10,MATCH($B193,$B$5:$B$10,0))</f>
        <v>2</v>
      </c>
      <c r="F193" s="27">
        <f t="shared" ref="F193:F197" si="63">INDEX($D$52:$D$58,MATCH($B193,$B$52:$B$58,0))</f>
        <v>2</v>
      </c>
      <c r="G193" s="27">
        <f>INDEX($D$99:$D$105,MATCH($B193,$B$99:$B$105,0))</f>
        <v>2</v>
      </c>
      <c r="H193" s="27">
        <f>INDEX($D$146:$D$152,MATCH($B193,$B$146:$B$152,0))</f>
        <v>1</v>
      </c>
      <c r="I193" s="27">
        <f>SUM(D193:H193)</f>
        <v>8</v>
      </c>
      <c r="J193" s="132">
        <f>RANK(I193,I$193:I$199,1&gt;=1)</f>
        <v>2</v>
      </c>
    </row>
    <row r="194" spans="1:10">
      <c r="A194" s="102">
        <f>A193+1</f>
        <v>2</v>
      </c>
      <c r="B194" s="103" t="s">
        <v>47</v>
      </c>
      <c r="C194" s="104"/>
      <c r="D194" s="7">
        <f t="shared" ref="D194:D197" si="64">IF(A194="DNS",MAX(A$193:A$199)+1,A194)</f>
        <v>2</v>
      </c>
      <c r="E194" s="27">
        <f>INDEX(D$5:D$10,MATCH(B194,B$5:B$10,0))</f>
        <v>1</v>
      </c>
      <c r="F194" s="27">
        <f t="shared" si="63"/>
        <v>1</v>
      </c>
      <c r="G194" s="27">
        <f t="shared" ref="G194:G197" si="65">INDEX($D$99:$D$105,MATCH($B194,$B$99:$B$105,0))</f>
        <v>1</v>
      </c>
      <c r="H194" s="27">
        <f t="shared" ref="H194:H197" si="66">INDEX($D$146:$D$152,MATCH($B194,$B$146:$B$152,0))</f>
        <v>2</v>
      </c>
      <c r="I194" s="27">
        <f t="shared" ref="I194:I197" si="67">SUM(D194:H194)</f>
        <v>7</v>
      </c>
      <c r="J194" s="132">
        <f t="shared" ref="J194:J197" si="68">RANK(I194,I$193:I$199,1&gt;=1)</f>
        <v>1</v>
      </c>
    </row>
    <row r="195" spans="1:10">
      <c r="A195" s="102">
        <f t="shared" ref="A195" si="69">A194+1</f>
        <v>3</v>
      </c>
      <c r="B195" s="103" t="s">
        <v>7</v>
      </c>
      <c r="C195" s="104"/>
      <c r="D195" s="7">
        <f t="shared" si="64"/>
        <v>3</v>
      </c>
      <c r="E195" s="27">
        <f t="shared" ref="E195:E197" si="70">INDEX(D$5:D$10,MATCH(B195,B$5:B$10,0))</f>
        <v>3</v>
      </c>
      <c r="F195" s="27">
        <f t="shared" si="63"/>
        <v>3</v>
      </c>
      <c r="G195" s="27">
        <f t="shared" si="65"/>
        <v>3</v>
      </c>
      <c r="H195" s="27">
        <f t="shared" si="66"/>
        <v>3</v>
      </c>
      <c r="I195" s="27">
        <f t="shared" si="67"/>
        <v>15</v>
      </c>
      <c r="J195" s="132">
        <f t="shared" si="68"/>
        <v>3</v>
      </c>
    </row>
    <row r="196" spans="1:10">
      <c r="A196" s="102" t="s">
        <v>18</v>
      </c>
      <c r="B196" s="105" t="s">
        <v>11</v>
      </c>
      <c r="C196" s="104" t="s">
        <v>62</v>
      </c>
      <c r="D196" s="7">
        <f t="shared" si="64"/>
        <v>4</v>
      </c>
      <c r="E196" s="27">
        <f t="shared" si="70"/>
        <v>3</v>
      </c>
      <c r="F196" s="27">
        <f t="shared" si="63"/>
        <v>4</v>
      </c>
      <c r="G196" s="27">
        <f t="shared" si="65"/>
        <v>4</v>
      </c>
      <c r="H196" s="27">
        <f t="shared" si="66"/>
        <v>5</v>
      </c>
      <c r="I196" s="27">
        <f t="shared" si="67"/>
        <v>20</v>
      </c>
      <c r="J196" s="132">
        <f t="shared" si="68"/>
        <v>4</v>
      </c>
    </row>
    <row r="197" spans="1:10">
      <c r="A197" s="102" t="s">
        <v>18</v>
      </c>
      <c r="B197" s="105" t="s">
        <v>61</v>
      </c>
      <c r="C197" s="104" t="s">
        <v>62</v>
      </c>
      <c r="D197" s="7">
        <f t="shared" si="64"/>
        <v>4</v>
      </c>
      <c r="E197" s="27">
        <f t="shared" si="70"/>
        <v>3</v>
      </c>
      <c r="F197" s="27">
        <f t="shared" si="63"/>
        <v>5</v>
      </c>
      <c r="G197" s="27">
        <f t="shared" si="65"/>
        <v>5</v>
      </c>
      <c r="H197" s="27">
        <f t="shared" si="66"/>
        <v>4</v>
      </c>
      <c r="I197" s="27">
        <f t="shared" si="67"/>
        <v>21</v>
      </c>
      <c r="J197" s="132">
        <f t="shared" si="68"/>
        <v>5</v>
      </c>
    </row>
    <row r="198" spans="1:10">
      <c r="A198" s="102"/>
      <c r="B198" s="105"/>
      <c r="C198" s="104"/>
      <c r="D198" s="7"/>
      <c r="E198" s="27"/>
      <c r="F198" s="30"/>
      <c r="G198" s="30"/>
      <c r="H198" s="30"/>
      <c r="I198" s="27"/>
      <c r="J198" s="132"/>
    </row>
    <row r="199" spans="1:10" ht="16" thickBot="1">
      <c r="A199" s="110"/>
      <c r="B199" s="108"/>
      <c r="C199" s="109"/>
      <c r="D199" s="4"/>
      <c r="E199" s="29"/>
      <c r="F199" s="29"/>
      <c r="G199" s="29"/>
      <c r="H199" s="29"/>
      <c r="I199" s="29"/>
      <c r="J199" s="132"/>
    </row>
    <row r="200" spans="1:10">
      <c r="A200" s="11" t="s">
        <v>4</v>
      </c>
      <c r="B200" s="12" t="str">
        <f>B153</f>
        <v>TEAMS</v>
      </c>
      <c r="C200" s="12" t="s">
        <v>5</v>
      </c>
      <c r="D200" s="12" t="str">
        <f>D153</f>
        <v>RACE</v>
      </c>
      <c r="E200" s="25" t="str">
        <f t="shared" ref="E200:H201" si="71">E191</f>
        <v>SK</v>
      </c>
      <c r="F200" s="25" t="str">
        <f t="shared" si="71"/>
        <v>CGC</v>
      </c>
      <c r="G200" s="25" t="str">
        <f t="shared" si="71"/>
        <v>Mini B2B</v>
      </c>
      <c r="H200" s="25" t="str">
        <f t="shared" si="71"/>
        <v>OC</v>
      </c>
      <c r="I200" s="13" t="str">
        <f>I191</f>
        <v>TOT</v>
      </c>
      <c r="J200" s="25" t="s">
        <v>32</v>
      </c>
    </row>
    <row r="201" spans="1:10">
      <c r="A201" s="14" t="s">
        <v>1</v>
      </c>
      <c r="B201" s="20"/>
      <c r="C201" s="20"/>
      <c r="D201" s="22" t="str">
        <f>D154</f>
        <v>POINTS</v>
      </c>
      <c r="E201" s="26" t="str">
        <f t="shared" si="71"/>
        <v>Points</v>
      </c>
      <c r="F201" s="26" t="str">
        <f t="shared" si="71"/>
        <v>Points</v>
      </c>
      <c r="G201" s="26" t="str">
        <f t="shared" si="71"/>
        <v>Points</v>
      </c>
      <c r="H201" s="26" t="str">
        <f t="shared" si="71"/>
        <v>Points</v>
      </c>
      <c r="I201" s="24" t="str">
        <f>I192</f>
        <v>CHAMP POINTS</v>
      </c>
      <c r="J201" s="26" t="s">
        <v>33</v>
      </c>
    </row>
    <row r="202" spans="1:10">
      <c r="A202" s="102">
        <v>1</v>
      </c>
      <c r="B202" s="103" t="s">
        <v>66</v>
      </c>
      <c r="C202" s="104"/>
      <c r="D202" s="7">
        <f>IF(A202="DNS",MAX(A$202:A$213)+1,A202)</f>
        <v>1</v>
      </c>
      <c r="E202" s="33">
        <f t="shared" ref="E202:E209" si="72">INDEX(D$14:D$25,MATCH(B202,B$14:B$25,0))</f>
        <v>2</v>
      </c>
      <c r="F202" s="27">
        <f>INDEX($D$61:$D$71,MATCH($B202,$B$61:$B$71,0))</f>
        <v>1</v>
      </c>
      <c r="G202" s="27">
        <f>INDEX($D$108:$D$119,MATCH($B202,$B$108:$B$119,0))</f>
        <v>1</v>
      </c>
      <c r="H202" s="27">
        <f>INDEX($D$155:$D$166,MATCH($B202,$B$155:$B$166,0))</f>
        <v>2</v>
      </c>
      <c r="I202" s="27">
        <f t="shared" ref="I202:I209" si="73">SUM(D202:H202)</f>
        <v>7</v>
      </c>
      <c r="J202" s="132">
        <f>RANK(I202,I$202:I$213,1&gt;=1)</f>
        <v>1</v>
      </c>
    </row>
    <row r="203" spans="1:10">
      <c r="A203" s="102">
        <f>A202+1</f>
        <v>2</v>
      </c>
      <c r="B203" s="103" t="s">
        <v>68</v>
      </c>
      <c r="C203" s="104"/>
      <c r="D203" s="7">
        <f t="shared" ref="D203:D209" si="74">IF(A203="DNS",MAX(A$202:A$213)+1,A203)</f>
        <v>2</v>
      </c>
      <c r="E203" s="33">
        <f t="shared" si="72"/>
        <v>3</v>
      </c>
      <c r="F203" s="27">
        <f t="shared" ref="F203:F209" si="75">INDEX($D$61:$D$71,MATCH($B203,$B$61:$B$71,0))</f>
        <v>4</v>
      </c>
      <c r="G203" s="27">
        <f t="shared" ref="G203:G209" si="76">INDEX($D$108:$D$119,MATCH($B203,$B$108:$B$119,0))</f>
        <v>4</v>
      </c>
      <c r="H203" s="27">
        <f t="shared" ref="H203:H209" si="77">INDEX($D$155:$D$166,MATCH($B203,$B$155:$B$166,0))</f>
        <v>3</v>
      </c>
      <c r="I203" s="27">
        <f t="shared" si="73"/>
        <v>16</v>
      </c>
      <c r="J203" s="132">
        <f t="shared" ref="J203:J209" si="78">RANK(I203,I$202:I$213,1&gt;=1)</f>
        <v>3</v>
      </c>
    </row>
    <row r="204" spans="1:10">
      <c r="A204" s="102">
        <f t="shared" ref="A204:A209" si="79">A203+1</f>
        <v>3</v>
      </c>
      <c r="B204" s="105" t="s">
        <v>12</v>
      </c>
      <c r="C204" s="104"/>
      <c r="D204" s="7">
        <f t="shared" si="74"/>
        <v>3</v>
      </c>
      <c r="E204" s="33">
        <f t="shared" si="72"/>
        <v>1</v>
      </c>
      <c r="F204" s="27">
        <f t="shared" si="75"/>
        <v>2</v>
      </c>
      <c r="G204" s="27">
        <f t="shared" si="76"/>
        <v>2</v>
      </c>
      <c r="H204" s="27">
        <f t="shared" si="77"/>
        <v>1</v>
      </c>
      <c r="I204" s="27">
        <f t="shared" si="73"/>
        <v>9</v>
      </c>
      <c r="J204" s="132">
        <f t="shared" si="78"/>
        <v>2</v>
      </c>
    </row>
    <row r="205" spans="1:10">
      <c r="A205" s="102">
        <f t="shared" si="79"/>
        <v>4</v>
      </c>
      <c r="B205" s="105" t="s">
        <v>7</v>
      </c>
      <c r="C205" s="104"/>
      <c r="D205" s="7">
        <f t="shared" si="74"/>
        <v>4</v>
      </c>
      <c r="E205" s="33">
        <f t="shared" si="72"/>
        <v>4</v>
      </c>
      <c r="F205" s="27">
        <f t="shared" si="75"/>
        <v>3</v>
      </c>
      <c r="G205" s="27">
        <f t="shared" si="76"/>
        <v>3</v>
      </c>
      <c r="H205" s="27">
        <f t="shared" si="77"/>
        <v>5</v>
      </c>
      <c r="I205" s="27">
        <f t="shared" si="73"/>
        <v>19</v>
      </c>
      <c r="J205" s="132">
        <f t="shared" si="78"/>
        <v>4</v>
      </c>
    </row>
    <row r="206" spans="1:10">
      <c r="A206" s="102">
        <f t="shared" si="79"/>
        <v>5</v>
      </c>
      <c r="B206" s="103" t="s">
        <v>69</v>
      </c>
      <c r="C206" s="104"/>
      <c r="D206" s="7">
        <f t="shared" si="74"/>
        <v>5</v>
      </c>
      <c r="E206" s="33">
        <f t="shared" si="72"/>
        <v>5</v>
      </c>
      <c r="F206" s="27">
        <f t="shared" si="75"/>
        <v>7</v>
      </c>
      <c r="G206" s="27">
        <f t="shared" si="76"/>
        <v>5</v>
      </c>
      <c r="H206" s="27">
        <f t="shared" si="77"/>
        <v>4</v>
      </c>
      <c r="I206" s="27">
        <f t="shared" si="73"/>
        <v>26</v>
      </c>
      <c r="J206" s="132">
        <f t="shared" si="78"/>
        <v>5</v>
      </c>
    </row>
    <row r="207" spans="1:10">
      <c r="A207" s="102">
        <f t="shared" si="79"/>
        <v>6</v>
      </c>
      <c r="B207" s="105" t="s">
        <v>11</v>
      </c>
      <c r="C207" s="104"/>
      <c r="D207" s="7">
        <f t="shared" si="74"/>
        <v>6</v>
      </c>
      <c r="E207" s="33">
        <f t="shared" si="72"/>
        <v>6</v>
      </c>
      <c r="F207" s="27">
        <f t="shared" si="75"/>
        <v>6</v>
      </c>
      <c r="G207" s="27">
        <f t="shared" si="76"/>
        <v>7</v>
      </c>
      <c r="H207" s="27">
        <f t="shared" si="77"/>
        <v>8</v>
      </c>
      <c r="I207" s="27">
        <f t="shared" si="73"/>
        <v>33</v>
      </c>
      <c r="J207" s="132">
        <f t="shared" si="78"/>
        <v>7</v>
      </c>
    </row>
    <row r="208" spans="1:10">
      <c r="A208" s="102">
        <f t="shared" si="79"/>
        <v>7</v>
      </c>
      <c r="B208" s="103" t="s">
        <v>67</v>
      </c>
      <c r="C208" s="104"/>
      <c r="D208" s="7">
        <f t="shared" si="74"/>
        <v>7</v>
      </c>
      <c r="E208" s="33">
        <f t="shared" si="72"/>
        <v>7</v>
      </c>
      <c r="F208" s="27">
        <f t="shared" si="75"/>
        <v>5</v>
      </c>
      <c r="G208" s="27">
        <f t="shared" si="76"/>
        <v>6</v>
      </c>
      <c r="H208" s="27">
        <f t="shared" si="77"/>
        <v>6</v>
      </c>
      <c r="I208" s="27">
        <f t="shared" si="73"/>
        <v>31</v>
      </c>
      <c r="J208" s="132">
        <f t="shared" si="78"/>
        <v>6</v>
      </c>
    </row>
    <row r="209" spans="1:12">
      <c r="A209" s="102">
        <f t="shared" si="79"/>
        <v>8</v>
      </c>
      <c r="B209" s="105" t="s">
        <v>19</v>
      </c>
      <c r="C209" s="104"/>
      <c r="D209" s="7">
        <f t="shared" si="74"/>
        <v>8</v>
      </c>
      <c r="E209" s="33">
        <f t="shared" si="72"/>
        <v>7</v>
      </c>
      <c r="F209" s="27">
        <f t="shared" si="75"/>
        <v>8</v>
      </c>
      <c r="G209" s="27">
        <f t="shared" si="76"/>
        <v>8</v>
      </c>
      <c r="H209" s="27">
        <f t="shared" si="77"/>
        <v>7</v>
      </c>
      <c r="I209" s="27">
        <f t="shared" si="73"/>
        <v>38</v>
      </c>
      <c r="J209" s="132">
        <f t="shared" si="78"/>
        <v>8</v>
      </c>
    </row>
    <row r="210" spans="1:12">
      <c r="A210" s="102"/>
      <c r="B210" s="105"/>
      <c r="C210" s="104"/>
      <c r="D210" s="7"/>
      <c r="E210" s="33"/>
      <c r="F210" s="27"/>
      <c r="G210" s="27"/>
      <c r="H210" s="27"/>
      <c r="I210" s="27"/>
      <c r="J210" s="132"/>
    </row>
    <row r="211" spans="1:12">
      <c r="A211" s="102"/>
      <c r="B211" s="105"/>
      <c r="C211" s="104"/>
      <c r="D211" s="7"/>
      <c r="E211" s="33"/>
      <c r="F211" s="27"/>
      <c r="G211" s="27"/>
      <c r="H211" s="27"/>
      <c r="I211" s="27"/>
      <c r="J211" s="132"/>
    </row>
    <row r="212" spans="1:12">
      <c r="A212" s="102"/>
      <c r="B212" s="105"/>
      <c r="C212" s="104"/>
      <c r="D212" s="7"/>
      <c r="E212" s="33"/>
      <c r="F212" s="27"/>
      <c r="G212" s="27"/>
      <c r="H212" s="27"/>
      <c r="I212" s="27"/>
      <c r="J212" s="132"/>
    </row>
    <row r="213" spans="1:12" ht="16" thickBot="1">
      <c r="A213" s="110"/>
      <c r="B213" s="108"/>
      <c r="C213" s="109"/>
      <c r="D213" s="4"/>
      <c r="E213" s="35"/>
      <c r="F213" s="29"/>
      <c r="G213" s="29"/>
      <c r="H213" s="29"/>
      <c r="I213" s="5"/>
      <c r="J213" s="132"/>
    </row>
    <row r="214" spans="1:12">
      <c r="A214" s="16" t="s">
        <v>4</v>
      </c>
      <c r="B214" s="12" t="str">
        <f>B167</f>
        <v>TEAMS</v>
      </c>
      <c r="C214" s="18" t="s">
        <v>5</v>
      </c>
      <c r="D214" s="12" t="str">
        <f>D167</f>
        <v>RACE</v>
      </c>
      <c r="E214" s="25" t="str">
        <f t="shared" ref="E214:I215" si="80">E200</f>
        <v>SK</v>
      </c>
      <c r="F214" s="25" t="str">
        <f t="shared" si="80"/>
        <v>CGC</v>
      </c>
      <c r="G214" s="25" t="str">
        <f t="shared" si="80"/>
        <v>Mini B2B</v>
      </c>
      <c r="H214" s="25" t="str">
        <f t="shared" si="80"/>
        <v>OC</v>
      </c>
      <c r="I214" s="13" t="str">
        <f t="shared" si="80"/>
        <v>TOT</v>
      </c>
      <c r="J214" s="25" t="s">
        <v>32</v>
      </c>
    </row>
    <row r="215" spans="1:12">
      <c r="A215" s="14" t="s">
        <v>2</v>
      </c>
      <c r="B215" s="20"/>
      <c r="C215" s="20"/>
      <c r="D215" s="22" t="str">
        <f>D168</f>
        <v>POINTS</v>
      </c>
      <c r="E215" s="26" t="str">
        <f t="shared" si="80"/>
        <v>Points</v>
      </c>
      <c r="F215" s="26" t="str">
        <f t="shared" si="80"/>
        <v>Points</v>
      </c>
      <c r="G215" s="26" t="str">
        <f t="shared" si="80"/>
        <v>Points</v>
      </c>
      <c r="H215" s="26" t="str">
        <f t="shared" si="80"/>
        <v>Points</v>
      </c>
      <c r="I215" s="24" t="str">
        <f t="shared" si="80"/>
        <v>CHAMP POINTS</v>
      </c>
      <c r="J215" s="26" t="s">
        <v>33</v>
      </c>
    </row>
    <row r="216" spans="1:12">
      <c r="A216" s="102">
        <v>1</v>
      </c>
      <c r="B216" s="103" t="s">
        <v>70</v>
      </c>
      <c r="C216" s="104"/>
      <c r="D216" s="7">
        <f>IF(A216="DNS",MAX(A$216:A$227)+1,A216)</f>
        <v>1</v>
      </c>
      <c r="E216" s="33">
        <f>INDEX(D$28:D$39,MATCH(B216,B$28:B$39,0))</f>
        <v>1</v>
      </c>
      <c r="F216" s="27">
        <f t="shared" ref="F216:F224" si="81">INDEX($D$75:$D$86,MATCH($B216,$B$75:$B$86,0))</f>
        <v>4</v>
      </c>
      <c r="G216" s="27">
        <f t="shared" ref="G216:G224" si="82">INDEX($D$122:$D$133,MATCH($B216,$B$122:$B$133,0))</f>
        <v>2</v>
      </c>
      <c r="H216" s="27">
        <f>INDEX($D$169:$D$180,MATCH($B216,$B$169:$B$180,0))</f>
        <v>2</v>
      </c>
      <c r="I216" s="27">
        <f t="shared" ref="I216:I224" si="83">SUM(D216:H216)</f>
        <v>10</v>
      </c>
      <c r="J216" s="132">
        <f>RANK(I216,I$216:I$227,1&gt;=1)</f>
        <v>2</v>
      </c>
      <c r="K216" s="133"/>
      <c r="L216" s="2"/>
    </row>
    <row r="217" spans="1:12">
      <c r="A217" s="102">
        <f>A216+1</f>
        <v>2</v>
      </c>
      <c r="B217" s="103" t="s">
        <v>7</v>
      </c>
      <c r="C217" s="104"/>
      <c r="D217" s="7">
        <f t="shared" ref="D217:D224" si="84">IF(A217="DNS",MAX(A$216:A$227)+1,A217)</f>
        <v>2</v>
      </c>
      <c r="E217" s="38">
        <f>INDEX(D$28:D$39,MATCH(B217,B$28:B$39,0))</f>
        <v>3</v>
      </c>
      <c r="F217" s="39">
        <f t="shared" si="81"/>
        <v>3</v>
      </c>
      <c r="G217" s="27">
        <f t="shared" si="82"/>
        <v>3</v>
      </c>
      <c r="H217" s="27">
        <f t="shared" ref="H217:H224" si="85">INDEX($D$169:$D$180,MATCH($B217,$B$169:$B$180,0))</f>
        <v>5</v>
      </c>
      <c r="I217" s="27">
        <f t="shared" si="83"/>
        <v>16</v>
      </c>
      <c r="J217" s="132">
        <f t="shared" ref="J217:J224" si="86">RANK(I217,I$216:I$227,1&gt;=1)</f>
        <v>3</v>
      </c>
      <c r="K217" s="133"/>
      <c r="L217" s="2"/>
    </row>
    <row r="218" spans="1:12">
      <c r="A218" s="102">
        <f t="shared" ref="A218:A222" si="87">A217+1</f>
        <v>3</v>
      </c>
      <c r="B218" s="103" t="s">
        <v>66</v>
      </c>
      <c r="C218" s="104"/>
      <c r="D218" s="7">
        <f t="shared" si="84"/>
        <v>3</v>
      </c>
      <c r="E218" s="33">
        <f t="shared" ref="E218:E224" si="88">INDEX(D$28:D$39,MATCH(B218,B$28:B$39,0))</f>
        <v>5</v>
      </c>
      <c r="F218" s="27">
        <f t="shared" si="81"/>
        <v>2</v>
      </c>
      <c r="G218" s="27">
        <f t="shared" si="82"/>
        <v>5</v>
      </c>
      <c r="H218" s="27">
        <f t="shared" si="85"/>
        <v>4</v>
      </c>
      <c r="I218" s="27">
        <f t="shared" si="83"/>
        <v>19</v>
      </c>
      <c r="J218" s="132">
        <f t="shared" si="86"/>
        <v>4</v>
      </c>
      <c r="K218" s="134"/>
      <c r="L218" s="2"/>
    </row>
    <row r="219" spans="1:12">
      <c r="A219" s="102">
        <f t="shared" si="87"/>
        <v>4</v>
      </c>
      <c r="B219" s="105" t="s">
        <v>20</v>
      </c>
      <c r="C219" s="104"/>
      <c r="D219" s="7">
        <f t="shared" si="84"/>
        <v>4</v>
      </c>
      <c r="E219" s="33">
        <f t="shared" si="88"/>
        <v>2</v>
      </c>
      <c r="F219" s="27">
        <f t="shared" si="81"/>
        <v>1</v>
      </c>
      <c r="G219" s="27">
        <f t="shared" si="82"/>
        <v>1</v>
      </c>
      <c r="H219" s="27">
        <f t="shared" si="85"/>
        <v>1</v>
      </c>
      <c r="I219" s="27">
        <f t="shared" si="83"/>
        <v>9</v>
      </c>
      <c r="J219" s="132">
        <f t="shared" si="86"/>
        <v>1</v>
      </c>
      <c r="K219" s="133"/>
      <c r="L219" s="2"/>
    </row>
    <row r="220" spans="1:12">
      <c r="A220" s="102">
        <f t="shared" si="87"/>
        <v>5</v>
      </c>
      <c r="B220" s="105" t="s">
        <v>13</v>
      </c>
      <c r="C220" s="104"/>
      <c r="D220" s="7">
        <f t="shared" si="84"/>
        <v>5</v>
      </c>
      <c r="E220" s="33">
        <f t="shared" si="88"/>
        <v>4</v>
      </c>
      <c r="F220" s="27">
        <f t="shared" si="81"/>
        <v>8</v>
      </c>
      <c r="G220" s="27">
        <f t="shared" si="82"/>
        <v>6</v>
      </c>
      <c r="H220" s="27">
        <f t="shared" si="85"/>
        <v>7</v>
      </c>
      <c r="I220" s="27">
        <f t="shared" si="83"/>
        <v>30</v>
      </c>
      <c r="J220" s="132">
        <f t="shared" si="86"/>
        <v>5</v>
      </c>
      <c r="K220" s="134"/>
      <c r="L220" s="2"/>
    </row>
    <row r="221" spans="1:12">
      <c r="A221" s="102">
        <f t="shared" si="87"/>
        <v>6</v>
      </c>
      <c r="B221" s="105" t="s">
        <v>71</v>
      </c>
      <c r="C221" s="104"/>
      <c r="D221" s="7">
        <f t="shared" si="84"/>
        <v>6</v>
      </c>
      <c r="E221" s="33">
        <f t="shared" si="88"/>
        <v>9</v>
      </c>
      <c r="F221" s="27">
        <f t="shared" si="81"/>
        <v>9</v>
      </c>
      <c r="G221" s="27">
        <f t="shared" si="82"/>
        <v>7</v>
      </c>
      <c r="H221" s="27">
        <f t="shared" si="85"/>
        <v>3</v>
      </c>
      <c r="I221" s="27">
        <f t="shared" si="83"/>
        <v>34</v>
      </c>
      <c r="J221" s="132">
        <f t="shared" si="86"/>
        <v>7</v>
      </c>
      <c r="K221" s="134"/>
      <c r="L221" s="2"/>
    </row>
    <row r="222" spans="1:12">
      <c r="A222" s="102">
        <f t="shared" si="87"/>
        <v>7</v>
      </c>
      <c r="B222" s="105" t="s">
        <v>11</v>
      </c>
      <c r="C222" s="104"/>
      <c r="D222" s="7">
        <f t="shared" si="84"/>
        <v>7</v>
      </c>
      <c r="E222" s="33">
        <f t="shared" si="88"/>
        <v>6</v>
      </c>
      <c r="F222" s="27">
        <f t="shared" si="81"/>
        <v>5</v>
      </c>
      <c r="G222" s="27">
        <f t="shared" si="82"/>
        <v>7</v>
      </c>
      <c r="H222" s="27">
        <f t="shared" si="85"/>
        <v>8</v>
      </c>
      <c r="I222" s="27">
        <f t="shared" si="83"/>
        <v>33</v>
      </c>
      <c r="J222" s="132">
        <f t="shared" si="86"/>
        <v>6</v>
      </c>
      <c r="K222" s="134"/>
      <c r="L222" s="2"/>
    </row>
    <row r="223" spans="1:12">
      <c r="A223" s="102" t="s">
        <v>18</v>
      </c>
      <c r="B223" s="105" t="s">
        <v>29</v>
      </c>
      <c r="C223" s="104"/>
      <c r="D223" s="7">
        <f t="shared" si="84"/>
        <v>8</v>
      </c>
      <c r="E223" s="33">
        <f t="shared" si="88"/>
        <v>9</v>
      </c>
      <c r="F223" s="27">
        <f t="shared" si="81"/>
        <v>7</v>
      </c>
      <c r="G223" s="27">
        <f t="shared" si="82"/>
        <v>7</v>
      </c>
      <c r="H223" s="27">
        <f t="shared" si="85"/>
        <v>6</v>
      </c>
      <c r="I223" s="27">
        <f t="shared" si="83"/>
        <v>37</v>
      </c>
      <c r="J223" s="132">
        <f t="shared" si="86"/>
        <v>8</v>
      </c>
      <c r="K223" s="134"/>
      <c r="L223" s="2"/>
    </row>
    <row r="224" spans="1:12">
      <c r="A224" s="102" t="s">
        <v>18</v>
      </c>
      <c r="B224" s="103" t="s">
        <v>67</v>
      </c>
      <c r="C224" s="104"/>
      <c r="D224" s="7">
        <f t="shared" si="84"/>
        <v>8</v>
      </c>
      <c r="E224" s="33">
        <f t="shared" si="88"/>
        <v>8</v>
      </c>
      <c r="F224" s="27">
        <f t="shared" si="81"/>
        <v>8</v>
      </c>
      <c r="G224" s="27">
        <f t="shared" si="82"/>
        <v>7</v>
      </c>
      <c r="H224" s="27">
        <f t="shared" si="85"/>
        <v>9</v>
      </c>
      <c r="I224" s="27">
        <f t="shared" si="83"/>
        <v>40</v>
      </c>
      <c r="J224" s="132">
        <f t="shared" si="86"/>
        <v>9</v>
      </c>
      <c r="K224" s="134"/>
      <c r="L224" s="2"/>
    </row>
    <row r="225" spans="1:12">
      <c r="A225" s="102"/>
      <c r="B225" s="105"/>
      <c r="C225" s="106"/>
      <c r="D225" s="2"/>
      <c r="E225" s="30"/>
      <c r="F225" s="30"/>
      <c r="G225" s="30"/>
      <c r="H225" s="30"/>
      <c r="I225" s="3"/>
      <c r="J225" s="132"/>
      <c r="L225" s="2"/>
    </row>
    <row r="226" spans="1:12">
      <c r="A226" s="102"/>
      <c r="B226" s="105"/>
      <c r="C226" s="106"/>
      <c r="D226" s="2"/>
      <c r="E226" s="30"/>
      <c r="F226" s="30"/>
      <c r="G226" s="30"/>
      <c r="H226" s="30"/>
      <c r="I226" s="3"/>
      <c r="J226" s="132"/>
    </row>
    <row r="227" spans="1:12" ht="16" thickBot="1">
      <c r="A227" s="110"/>
      <c r="B227" s="108"/>
      <c r="C227" s="109"/>
      <c r="D227" s="4"/>
      <c r="E227" s="29"/>
      <c r="F227" s="29"/>
      <c r="G227" s="29"/>
      <c r="H227" s="29"/>
      <c r="I227" s="5"/>
      <c r="J227" s="132"/>
    </row>
    <row r="228" spans="1:12">
      <c r="A228" s="16"/>
      <c r="B228" s="10"/>
      <c r="C228" s="9"/>
      <c r="D228" s="10"/>
      <c r="E228" s="31"/>
      <c r="F228" s="32"/>
      <c r="G228" s="32"/>
      <c r="H228" s="32"/>
      <c r="I228" s="31"/>
      <c r="J228" s="31"/>
    </row>
    <row r="229" spans="1:12">
      <c r="A229" s="14"/>
      <c r="B229" s="2"/>
      <c r="C229" s="7"/>
      <c r="D229" s="2"/>
      <c r="E229" s="30"/>
      <c r="F229" s="30"/>
      <c r="G229" s="30"/>
      <c r="H229" s="30"/>
      <c r="I229" s="30"/>
      <c r="J229" s="30"/>
    </row>
    <row r="230" spans="1:12">
      <c r="A230" s="21"/>
      <c r="B230" s="2"/>
      <c r="C230" s="7"/>
      <c r="D230" s="7"/>
      <c r="E230" s="30"/>
      <c r="F230" s="30"/>
      <c r="G230" s="30"/>
      <c r="H230" s="30"/>
      <c r="I230" s="30"/>
      <c r="J230" s="30"/>
    </row>
    <row r="231" spans="1:12">
      <c r="A231" s="21"/>
      <c r="B231" s="2"/>
      <c r="C231" s="7"/>
      <c r="D231" s="7"/>
      <c r="E231" s="30"/>
      <c r="F231" s="30"/>
      <c r="G231" s="30"/>
      <c r="H231" s="30"/>
      <c r="I231" s="30"/>
      <c r="J231" s="30"/>
    </row>
    <row r="232" spans="1:12">
      <c r="A232" s="21"/>
      <c r="B232" s="2"/>
      <c r="C232" s="7"/>
      <c r="D232" s="7"/>
      <c r="E232" s="30"/>
      <c r="F232" s="30"/>
      <c r="G232" s="30"/>
      <c r="H232" s="30"/>
      <c r="I232" s="30"/>
      <c r="J232" s="30"/>
    </row>
    <row r="233" spans="1:12" ht="16" thickBot="1">
      <c r="A233" s="17"/>
      <c r="B233" s="4"/>
      <c r="C233" s="8"/>
      <c r="D233" s="4"/>
      <c r="E233" s="29"/>
      <c r="F233" s="29"/>
      <c r="G233" s="29"/>
      <c r="H233" s="29"/>
      <c r="I233" s="29"/>
      <c r="J233" s="29"/>
    </row>
    <row r="237" spans="1:12" s="47" customFormat="1" ht="19" thickBot="1">
      <c r="A237" s="45" t="s">
        <v>37</v>
      </c>
      <c r="B237" s="45"/>
      <c r="C237" s="46">
        <f>C190</f>
        <v>2014</v>
      </c>
    </row>
    <row r="238" spans="1:12">
      <c r="A238" s="11" t="s">
        <v>4</v>
      </c>
      <c r="B238" s="12" t="str">
        <f>B191</f>
        <v>TEAMS</v>
      </c>
      <c r="C238" s="12" t="s">
        <v>5</v>
      </c>
      <c r="D238" s="13"/>
    </row>
    <row r="239" spans="1:12">
      <c r="A239" s="14" t="s">
        <v>0</v>
      </c>
      <c r="B239" s="20"/>
      <c r="C239" s="20"/>
      <c r="D239" s="40"/>
    </row>
    <row r="240" spans="1:12">
      <c r="A240" s="102">
        <v>1</v>
      </c>
      <c r="B240" s="103" t="s">
        <v>47</v>
      </c>
      <c r="C240" s="104"/>
      <c r="D240" s="41"/>
    </row>
    <row r="241" spans="1:4">
      <c r="A241" s="102">
        <v>2</v>
      </c>
      <c r="B241" s="103" t="s">
        <v>66</v>
      </c>
      <c r="C241" s="104"/>
      <c r="D241" s="41"/>
    </row>
    <row r="242" spans="1:4">
      <c r="A242" s="102">
        <v>3</v>
      </c>
      <c r="B242" s="105" t="s">
        <v>61</v>
      </c>
      <c r="C242" s="104"/>
      <c r="D242" s="41"/>
    </row>
    <row r="243" spans="1:4" ht="16" thickBot="1">
      <c r="A243" s="110"/>
      <c r="B243" s="108"/>
      <c r="C243" s="109"/>
      <c r="D243" s="42"/>
    </row>
    <row r="244" spans="1:4">
      <c r="A244" s="11" t="s">
        <v>4</v>
      </c>
      <c r="B244" s="12" t="str">
        <f>B200</f>
        <v>TEAMS</v>
      </c>
      <c r="C244" s="12" t="s">
        <v>5</v>
      </c>
      <c r="D244" s="13"/>
    </row>
    <row r="245" spans="1:4">
      <c r="A245" s="14" t="s">
        <v>1</v>
      </c>
      <c r="B245" s="20"/>
      <c r="C245" s="20"/>
      <c r="D245" s="40"/>
    </row>
    <row r="246" spans="1:4">
      <c r="A246" s="102">
        <v>1</v>
      </c>
      <c r="B246" s="103" t="s">
        <v>68</v>
      </c>
      <c r="C246" s="104"/>
      <c r="D246" s="41"/>
    </row>
    <row r="247" spans="1:4">
      <c r="A247" s="102">
        <v>2</v>
      </c>
      <c r="B247" s="105" t="s">
        <v>11</v>
      </c>
      <c r="C247" s="104"/>
      <c r="D247" s="41"/>
    </row>
    <row r="248" spans="1:4">
      <c r="A248" s="102"/>
      <c r="B248" s="105"/>
      <c r="C248" s="104"/>
      <c r="D248" s="41"/>
    </row>
    <row r="249" spans="1:4" ht="16" thickBot="1">
      <c r="A249" s="110"/>
      <c r="B249" s="108"/>
      <c r="C249" s="109"/>
      <c r="D249" s="42"/>
    </row>
    <row r="250" spans="1:4">
      <c r="A250" s="16" t="s">
        <v>4</v>
      </c>
      <c r="B250" s="12" t="str">
        <f>B214</f>
        <v>TEAMS</v>
      </c>
      <c r="C250" s="18" t="s">
        <v>5</v>
      </c>
      <c r="D250" s="43"/>
    </row>
    <row r="251" spans="1:4">
      <c r="A251" s="14" t="s">
        <v>2</v>
      </c>
      <c r="B251" s="20"/>
      <c r="C251" s="20"/>
      <c r="D251" s="40"/>
    </row>
    <row r="252" spans="1:4">
      <c r="A252" s="102">
        <v>1</v>
      </c>
      <c r="B252" s="103" t="s">
        <v>20</v>
      </c>
      <c r="C252" s="104"/>
      <c r="D252" s="41"/>
    </row>
    <row r="253" spans="1:4">
      <c r="A253" s="102">
        <f>A252+1</f>
        <v>2</v>
      </c>
      <c r="B253" s="103" t="s">
        <v>63</v>
      </c>
      <c r="C253" s="104"/>
      <c r="D253" s="41"/>
    </row>
    <row r="254" spans="1:4">
      <c r="A254" s="102">
        <f t="shared" ref="A254:A255" si="89">A253+1</f>
        <v>3</v>
      </c>
      <c r="B254" s="105" t="s">
        <v>64</v>
      </c>
      <c r="C254" s="104"/>
      <c r="D254" s="41"/>
    </row>
    <row r="255" spans="1:4">
      <c r="A255" s="102">
        <f t="shared" si="89"/>
        <v>4</v>
      </c>
      <c r="B255" s="105" t="s">
        <v>65</v>
      </c>
      <c r="C255" s="104"/>
      <c r="D255" s="41"/>
    </row>
    <row r="256" spans="1:4">
      <c r="A256" s="102"/>
      <c r="B256" s="105"/>
      <c r="C256" s="104"/>
      <c r="D256" s="41"/>
    </row>
    <row r="257" spans="1:4">
      <c r="A257" s="102"/>
      <c r="B257" s="105"/>
      <c r="C257" s="104"/>
      <c r="D257" s="41"/>
    </row>
    <row r="258" spans="1:4">
      <c r="A258" s="102"/>
      <c r="B258" s="105"/>
      <c r="C258" s="104"/>
      <c r="D258" s="41"/>
    </row>
    <row r="259" spans="1:4">
      <c r="A259" s="102"/>
      <c r="B259" s="105"/>
      <c r="C259" s="104"/>
      <c r="D259" s="41"/>
    </row>
    <row r="260" spans="1:4">
      <c r="A260" s="102"/>
      <c r="B260" s="105"/>
      <c r="C260" s="104"/>
      <c r="D260" s="41"/>
    </row>
    <row r="261" spans="1:4">
      <c r="A261" s="102"/>
      <c r="B261" s="105"/>
      <c r="C261" s="106"/>
      <c r="D261" s="44"/>
    </row>
    <row r="262" spans="1:4">
      <c r="A262" s="102"/>
      <c r="B262" s="105"/>
      <c r="C262" s="106"/>
      <c r="D262" s="44"/>
    </row>
    <row r="263" spans="1:4" ht="16" thickBot="1">
      <c r="A263" s="110"/>
      <c r="B263" s="108"/>
      <c r="C263" s="109"/>
      <c r="D263" s="42"/>
    </row>
  </sheetData>
  <sheetProtection sheet="1" objects="1" scenarios="1" selectLockedCells="1"/>
  <phoneticPr fontId="5" type="noConversion"/>
  <conditionalFormatting sqref="J193">
    <cfRule type="cellIs" dxfId="14" priority="22" operator="equal">
      <formula>3</formula>
    </cfRule>
    <cfRule type="cellIs" dxfId="13" priority="23" operator="equal">
      <formula>2</formula>
    </cfRule>
    <cfRule type="cellIs" dxfId="12" priority="24" operator="equal">
      <formula>1</formula>
    </cfRule>
  </conditionalFormatting>
  <conditionalFormatting sqref="J194:J197">
    <cfRule type="cellIs" dxfId="11" priority="10" operator="equal">
      <formula>3</formula>
    </cfRule>
    <cfRule type="cellIs" dxfId="10" priority="11" operator="equal">
      <formula>2</formula>
    </cfRule>
    <cfRule type="cellIs" dxfId="9" priority="12" operator="equal">
      <formula>1</formula>
    </cfRule>
  </conditionalFormatting>
  <conditionalFormatting sqref="J202:J213"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J198:J199"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J216:J227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5" right="0.75" top="1" bottom="1" header="0.5" footer="0.5"/>
  <pageSetup scale="67" orientation="portrait" horizontalDpi="4294967292" verticalDpi="4294967292"/>
  <headerFooter>
    <oddHeader>&amp;C&amp;"Calibri,Bold"&amp;14&amp;K000000&amp;F_x000D_&amp;A</oddHeader>
  </headerFooter>
  <rowBreaks count="2" manualBreakCount="2">
    <brk id="45" max="16383" man="1"/>
    <brk id="92" max="16383" man="1"/>
  </rowBreaks>
  <extLst>
    <ext xmlns:mx="http://schemas.microsoft.com/office/mac/excel/2008/main" uri="{64002731-A6B0-56B0-2670-7721B7C09600}">
      <mx:PLV Mode="0" OnePage="0" WScale="84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 FALL</vt:lpstr>
      <vt:lpstr>2014 SPRING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BAWRA 2014</dc:title>
  <dc:creator>Cornelia Foster</dc:creator>
  <cp:keywords/>
  <cp:lastModifiedBy>Cornelia Foster</cp:lastModifiedBy>
  <cp:lastPrinted>2014-04-15T16:58:00Z</cp:lastPrinted>
  <dcterms:created xsi:type="dcterms:W3CDTF">2013-04-14T17:51:32Z</dcterms:created>
  <dcterms:modified xsi:type="dcterms:W3CDTF">2015-09-15T16:31:51Z</dcterms:modified>
</cp:coreProperties>
</file>