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4.xml" ContentType="application/vnd.openxmlformats-officedocument.drawing+xml"/>
  <Override PartName="/xl/drawings/drawing8.xml" ContentType="application/vnd.openxmlformats-officedocument.drawing+xml"/>
  <Override PartName="/xl/worksheets/sheet1.xml" ContentType="application/vnd.openxmlformats-officedocument.spreadsheetml.worksheet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31"/>
  <workbookPr codeName="EstaPasta_de_trabalho" defaultThemeVersion="124226"/>
  <mc:AlternateContent xmlns:mc="http://schemas.openxmlformats.org/markup-compatibility/2006">
    <mc:Choice Requires="x15">
      <x15ac:absPath xmlns:x15ac="http://schemas.microsoft.com/office/spreadsheetml/2010/11/ac" url="C:\Users\T-Gamer\Desktop\"/>
    </mc:Choice>
  </mc:AlternateContent>
  <xr:revisionPtr revIDLastSave="0" documentId="13_ncr:1_{F7D508E8-4C7D-4CAF-A37C-95AE369D186A}" xr6:coauthVersionLast="45" xr6:coauthVersionMax="45" xr10:uidLastSave="{00000000-0000-0000-0000-000000000000}"/>
  <bookViews>
    <workbookView xWindow="-120" yWindow="-120" windowWidth="29040" windowHeight="15840" tabRatio="879" activeTab="5" xr2:uid="{00000000-000D-0000-FFFF-FFFF00000000}"/>
  </bookViews>
  <sheets>
    <sheet name="Pagamento" sheetId="24" r:id="rId1"/>
    <sheet name="Investimento em Poupança" sheetId="25" r:id="rId2"/>
    <sheet name="Compra de Moradia" sheetId="26" r:id="rId3"/>
    <sheet name="LPM Empreiteira" sheetId="34" r:id="rId4"/>
    <sheet name="Usual Transportes" sheetId="29" r:id="rId5"/>
    <sheet name="Produtoras de Café" sheetId="30" r:id="rId6"/>
    <sheet name="Empresa C" sheetId="33" r:id="rId7"/>
    <sheet name="Conversão de Escalas" sheetId="23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34" l="1"/>
  <c r="C8" i="34" s="1"/>
  <c r="E31" i="33" l="1"/>
  <c r="G31" i="33" s="1"/>
  <c r="I31" i="33" s="1"/>
  <c r="E30" i="33"/>
  <c r="G30" i="33" s="1"/>
  <c r="I30" i="33" s="1"/>
  <c r="E29" i="33"/>
  <c r="G29" i="33" s="1"/>
  <c r="I29" i="33" s="1"/>
  <c r="E28" i="33"/>
  <c r="G28" i="33" s="1"/>
  <c r="I28" i="33" s="1"/>
  <c r="E27" i="33"/>
  <c r="G27" i="33" s="1"/>
  <c r="I27" i="33" s="1"/>
  <c r="E26" i="33"/>
  <c r="G26" i="33" s="1"/>
  <c r="I26" i="33" s="1"/>
  <c r="E25" i="33"/>
  <c r="G25" i="33" s="1"/>
  <c r="I25" i="33" s="1"/>
  <c r="E24" i="33"/>
  <c r="G24" i="33" s="1"/>
  <c r="I24" i="33" s="1"/>
  <c r="E23" i="33"/>
  <c r="G23" i="33" s="1"/>
  <c r="I23" i="33" s="1"/>
  <c r="E22" i="33"/>
  <c r="G22" i="33" s="1"/>
  <c r="I22" i="33" s="1"/>
  <c r="E21" i="33"/>
  <c r="G21" i="33" s="1"/>
  <c r="I21" i="33" s="1"/>
  <c r="E20" i="33"/>
  <c r="G20" i="33" s="1"/>
  <c r="I20" i="33" s="1"/>
  <c r="E19" i="33"/>
  <c r="G19" i="33" s="1"/>
  <c r="I19" i="33" s="1"/>
  <c r="E18" i="33"/>
  <c r="G18" i="33" s="1"/>
  <c r="I18" i="33" s="1"/>
  <c r="E17" i="33"/>
  <c r="G17" i="33" s="1"/>
  <c r="I17" i="33" s="1"/>
  <c r="E16" i="33"/>
  <c r="G16" i="33" s="1"/>
  <c r="I16" i="33" s="1"/>
  <c r="E15" i="33"/>
  <c r="G15" i="33" s="1"/>
  <c r="I15" i="33" s="1"/>
  <c r="E14" i="33"/>
  <c r="G14" i="33" s="1"/>
  <c r="I14" i="33" s="1"/>
  <c r="E13" i="33"/>
  <c r="G13" i="33" s="1"/>
  <c r="I13" i="33" s="1"/>
  <c r="E12" i="33"/>
  <c r="G12" i="33" s="1"/>
  <c r="I12" i="33" s="1"/>
  <c r="E11" i="33"/>
  <c r="G11" i="33" s="1"/>
  <c r="I11" i="33" s="1"/>
  <c r="E10" i="33"/>
  <c r="G10" i="33" s="1"/>
  <c r="I10" i="33" s="1"/>
  <c r="E9" i="33"/>
  <c r="G9" i="33" s="1"/>
  <c r="I9" i="33" s="1"/>
  <c r="E8" i="33"/>
  <c r="G8" i="33" s="1"/>
  <c r="I8" i="33" s="1"/>
  <c r="E7" i="33"/>
  <c r="G7" i="33" s="1"/>
  <c r="I7" i="33" l="1"/>
  <c r="O10" i="29"/>
  <c r="O11" i="29" s="1"/>
  <c r="C8" i="26"/>
  <c r="F7" i="25"/>
  <c r="C7" i="25"/>
  <c r="C6" i="26"/>
  <c r="C7" i="24"/>
  <c r="O14" i="29" l="1"/>
  <c r="O15" i="29" s="1"/>
</calcChain>
</file>

<file path=xl/sharedStrings.xml><?xml version="1.0" encoding="utf-8"?>
<sst xmlns="http://schemas.openxmlformats.org/spreadsheetml/2006/main" count="201" uniqueCount="154">
  <si>
    <t>Média</t>
  </si>
  <si>
    <t>Mediana</t>
  </si>
  <si>
    <t>Moda</t>
  </si>
  <si>
    <t>Origem</t>
  </si>
  <si>
    <t>Destino</t>
  </si>
  <si>
    <t>Valor Total</t>
  </si>
  <si>
    <t>50% Médios</t>
  </si>
  <si>
    <t>25% Mais Baixos</t>
  </si>
  <si>
    <t>75% Mais Altos</t>
  </si>
  <si>
    <t>1º Q</t>
  </si>
  <si>
    <t>2º Q</t>
  </si>
  <si>
    <t>3º Q</t>
  </si>
  <si>
    <t>Lucro</t>
  </si>
  <si>
    <t>Total de Assentos Ocupados</t>
  </si>
  <si>
    <t>Percentis</t>
  </si>
  <si>
    <t>Quartis</t>
  </si>
  <si>
    <t>10% Mais Baixos</t>
  </si>
  <si>
    <t>40% Médios</t>
  </si>
  <si>
    <t>80% Mais Altos</t>
  </si>
  <si>
    <t>Celsius</t>
  </si>
  <si>
    <t>Fahrenheit</t>
  </si>
  <si>
    <t>Taxa de Juros Anual Nominal</t>
  </si>
  <si>
    <t>Taxa Efetiva Mensal</t>
  </si>
  <si>
    <t>Valor Presente (vp)</t>
  </si>
  <si>
    <t>Taxa Anual Aproximada</t>
  </si>
  <si>
    <t>Período (em meses)</t>
  </si>
  <si>
    <t>Valor presente</t>
  </si>
  <si>
    <t>Valor Desejado no Futuro</t>
  </si>
  <si>
    <t>Prestação:</t>
  </si>
  <si>
    <t>Taxa Nominal Anual</t>
  </si>
  <si>
    <t>Taxa Mensal</t>
  </si>
  <si>
    <t>Período (em anos)</t>
  </si>
  <si>
    <t>Valor Entrada</t>
  </si>
  <si>
    <t>Pagamento</t>
  </si>
  <si>
    <t>Pedro</t>
  </si>
  <si>
    <t>Café Mineiro (g)</t>
  </si>
  <si>
    <t>BomCafé (g)</t>
  </si>
  <si>
    <t>Investimento em Poupança</t>
  </si>
  <si>
    <t>Mensalidades:</t>
  </si>
  <si>
    <t>Conversão de Escalas</t>
  </si>
  <si>
    <t>Horário de Saída</t>
  </si>
  <si>
    <t>Horário de Chegada</t>
  </si>
  <si>
    <t>Data</t>
  </si>
  <si>
    <t>Juiz de Fora</t>
  </si>
  <si>
    <t>Rio de Janeiro</t>
  </si>
  <si>
    <t>Custo Fixo da Viagem</t>
  </si>
  <si>
    <t>Custo Variável por Passageiro</t>
  </si>
  <si>
    <t>Ocupação</t>
  </si>
  <si>
    <t>Custo Variável da Viagem</t>
  </si>
  <si>
    <t>1-4</t>
  </si>
  <si>
    <t>5-8</t>
  </si>
  <si>
    <t>9-12</t>
  </si>
  <si>
    <t>13-16</t>
  </si>
  <si>
    <t>17-20</t>
  </si>
  <si>
    <t>21-24</t>
  </si>
  <si>
    <t>25-28</t>
  </si>
  <si>
    <t>29-32</t>
  </si>
  <si>
    <t>33-36</t>
  </si>
  <si>
    <t>37-40</t>
  </si>
  <si>
    <t>Custo Total da Viagem</t>
  </si>
  <si>
    <t>FRENTE</t>
  </si>
  <si>
    <t>Preço da Passagem</t>
  </si>
  <si>
    <t>Ponto de Equilíbrio</t>
  </si>
  <si>
    <t>Faturamento</t>
  </si>
  <si>
    <t>Informações</t>
  </si>
  <si>
    <t>Marina S.</t>
  </si>
  <si>
    <t>Daniel F.</t>
  </si>
  <si>
    <t>Andressa R.</t>
  </si>
  <si>
    <t>Sylvio A.</t>
  </si>
  <si>
    <t>Alex A.</t>
  </si>
  <si>
    <t>Leonel M.</t>
  </si>
  <si>
    <t>Thiago C.</t>
  </si>
  <si>
    <t>Larissa B.</t>
  </si>
  <si>
    <t>Cintia F.</t>
  </si>
  <si>
    <t>Eduardo L.</t>
  </si>
  <si>
    <t>Desvio-Padrão</t>
  </si>
  <si>
    <t>Coef. Variação</t>
  </si>
  <si>
    <t>Café Mineiro</t>
  </si>
  <si>
    <t>BomCafé</t>
  </si>
  <si>
    <t>Pedro F.</t>
  </si>
  <si>
    <t>Larissa D.</t>
  </si>
  <si>
    <t>Lucas D.</t>
  </si>
  <si>
    <t>Funcionário</t>
  </si>
  <si>
    <t>Horas Trab.</t>
  </si>
  <si>
    <t>Horas Extras</t>
  </si>
  <si>
    <t>Sal. Base/h</t>
  </si>
  <si>
    <t>Sal. Bruto</t>
  </si>
  <si>
    <t>Ad. Noturno</t>
  </si>
  <si>
    <t>Sal. Líq.</t>
  </si>
  <si>
    <t>DIURNO</t>
  </si>
  <si>
    <t>Paulo</t>
  </si>
  <si>
    <t>-</t>
  </si>
  <si>
    <t>Salário Bruto</t>
  </si>
  <si>
    <t>Antônio</t>
  </si>
  <si>
    <t>Soma</t>
  </si>
  <si>
    <t>Roberto</t>
  </si>
  <si>
    <t>Contagem</t>
  </si>
  <si>
    <t>Francisco</t>
  </si>
  <si>
    <t>Mínimo</t>
  </si>
  <si>
    <t>Andréa Cramer</t>
  </si>
  <si>
    <t>Máximo</t>
  </si>
  <si>
    <t>Adriana</t>
  </si>
  <si>
    <t>Flávia</t>
  </si>
  <si>
    <t>Marcelo</t>
  </si>
  <si>
    <t>Carlos</t>
  </si>
  <si>
    <t>1º Quartil</t>
  </si>
  <si>
    <t>Eduardo</t>
  </si>
  <si>
    <t>2º Quartil</t>
  </si>
  <si>
    <t>Roberta</t>
  </si>
  <si>
    <t>3º Quartil</t>
  </si>
  <si>
    <t>Paulo Moos</t>
  </si>
  <si>
    <t>Desv. Padrão</t>
  </si>
  <si>
    <t>Bernadete</t>
  </si>
  <si>
    <t>Maiara</t>
  </si>
  <si>
    <t>Fernanda</t>
  </si>
  <si>
    <t>Andréa</t>
  </si>
  <si>
    <t>Adolfo</t>
  </si>
  <si>
    <t>Guilherme</t>
  </si>
  <si>
    <t>NOTURNO</t>
  </si>
  <si>
    <t>Fredegundo</t>
  </si>
  <si>
    <t>Pimentel</t>
  </si>
  <si>
    <t>Jussara</t>
  </si>
  <si>
    <t>André</t>
  </si>
  <si>
    <t>João</t>
  </si>
  <si>
    <t>Taxa</t>
  </si>
  <si>
    <t>VPL</t>
  </si>
  <si>
    <t>TIR</t>
  </si>
  <si>
    <t>LPM Empreiteira</t>
  </si>
  <si>
    <t xml:space="preserve">Investimento Inicial </t>
  </si>
  <si>
    <t>Reforma entorno</t>
  </si>
  <si>
    <t>Gestão do complexo</t>
  </si>
  <si>
    <t>Períodos</t>
  </si>
  <si>
    <t>Total</t>
  </si>
  <si>
    <t xml:space="preserve">Receita  </t>
  </si>
  <si>
    <t>Receita anual estimada</t>
  </si>
  <si>
    <t xml:space="preserve">Custos </t>
  </si>
  <si>
    <t>Operação</t>
  </si>
  <si>
    <t>Valor Futuro (Residual)</t>
  </si>
  <si>
    <t>Valor Presente</t>
  </si>
  <si>
    <t>Payback Descontado</t>
  </si>
  <si>
    <t>Situação 2</t>
  </si>
  <si>
    <t>Ano</t>
  </si>
  <si>
    <t>Valor</t>
  </si>
  <si>
    <t>Compra da Moradia</t>
  </si>
  <si>
    <t>Usual Transportes</t>
  </si>
  <si>
    <t>Produtoras de Café</t>
  </si>
  <si>
    <t>Empresa C</t>
  </si>
  <si>
    <t>Módulo Avançado</t>
  </si>
  <si>
    <t>x</t>
  </si>
  <si>
    <t>y</t>
  </si>
  <si>
    <t>Formação Master em Excel</t>
  </si>
  <si>
    <t>10º P</t>
  </si>
  <si>
    <t>40º P</t>
  </si>
  <si>
    <t>80º 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</si>
</sst>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3" formatCode="_-* #,##0.00_-;\-* #,##0.00_-;_-* &quot;-&quot;??_-;_-@_-"/>
    <numFmt numFmtId="164" formatCode="&quot;R$&quot;\ #,##0.00;[Red]\-&quot;R$&quot;\ #,##0.00"/>
    <numFmt numFmtId="165" formatCode="_-&quot;R$&quot;\ * #,##0.00_-;\-&quot;R$&quot;\ * #,##0.00_-;_-&quot;R$&quot;\ * &quot;-&quot;??_-;_-@_-"/>
    <numFmt numFmtId="166" formatCode="#,##0.00\ &quot;R$&quot;;[Red]\-#,##0.00\ &quot;R$&quot;"/>
    <numFmt numFmtId="167" formatCode="_(&quot;R$ &quot;* #,##0.00_);_(&quot;R$ &quot;* \(#,##0.00\);_(&quot;R$ &quot;* &quot;-&quot;??_);_(@_)"/>
    <numFmt numFmtId="168" formatCode="_(* #,##0.00_);_(* \(#,##0.00\);_(* &quot;-&quot;??_);_(@_)"/>
    <numFmt numFmtId="169" formatCode="0.0"/>
    <numFmt numFmtId="170" formatCode="&quot;$&quot;#,##0;[Red]\-&quot;$&quot;#,##0"/>
    <numFmt numFmtId="171" formatCode="_(&quot;R$&quot;* #,##0.00_);_(&quot;R$&quot;* \(#,##0.00\);_(&quot;R$&quot;* &quot;-&quot;??_);_(@_)"/>
    <numFmt numFmtId="172" formatCode="&quot;R$ &quot;#,##0.00_);[Red]\(&quot;R$ &quot;#,##0.00\)"/>
    <numFmt numFmtId="173" formatCode="#,##0.00;[Red]#,##0.00"/>
  </numFmts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/>
      <sz val="10"/>
      <color indexed="12"/>
      <name val="Arial"/>
      <family val="2"/>
    </font>
    <font>
      <u/>
      <sz val="8.8000000000000007"/>
      <color theme="10"/>
      <name val="Calibri"/>
      <family val="2"/>
    </font>
    <font>
      <sz val="10"/>
      <name val="Verdana"/>
      <family val="2"/>
    </font>
    <font>
      <b/>
      <sz val="12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color theme="0"/>
      <name val="Segoe UI"/>
      <family val="2"/>
    </font>
    <font>
      <b/>
      <i/>
      <sz val="18"/>
      <color theme="0"/>
      <name val="Segoe UI"/>
      <family val="2"/>
    </font>
    <font>
      <b/>
      <i/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037748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0">
    <xf numFmtId="0" fontId="0" fillId="0" borderId="0"/>
    <xf numFmtId="167" fontId="3" fillId="0" borderId="0" applyFont="0" applyFill="0" applyBorder="0" applyAlignment="0" applyProtection="0"/>
    <xf numFmtId="0" fontId="4" fillId="0" borderId="0"/>
    <xf numFmtId="9" fontId="3" fillId="0" borderId="0" applyFont="0" applyFill="0" applyBorder="0" applyAlignment="0" applyProtection="0"/>
    <xf numFmtId="0" fontId="3" fillId="0" borderId="0"/>
    <xf numFmtId="167" fontId="3" fillId="0" borderId="0" applyFont="0" applyFill="0" applyBorder="0" applyAlignment="0" applyProtection="0"/>
    <xf numFmtId="0" fontId="2" fillId="0" borderId="0"/>
    <xf numFmtId="38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0" fontId="11" fillId="0" borderId="0" applyNumberFormat="0" applyFill="0" applyBorder="0" applyAlignment="0" applyProtection="0">
      <alignment vertical="top"/>
      <protection locked="0"/>
    </xf>
    <xf numFmtId="0" fontId="12" fillId="0" borderId="0" applyNumberFormat="0" applyFill="0" applyBorder="0" applyAlignment="0" applyProtection="0">
      <alignment vertical="top"/>
      <protection locked="0"/>
    </xf>
    <xf numFmtId="167" fontId="2" fillId="0" borderId="0" applyFont="0" applyFill="0" applyBorder="0" applyAlignment="0" applyProtection="0"/>
    <xf numFmtId="171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2" fillId="0" borderId="0" applyFont="0" applyFill="0" applyBorder="0" applyAlignment="0" applyProtection="0"/>
    <xf numFmtId="168" fontId="3" fillId="0" borderId="0" applyFont="0" applyFill="0" applyBorder="0" applyAlignment="0" applyProtection="0"/>
    <xf numFmtId="0" fontId="1" fillId="0" borderId="0"/>
    <xf numFmtId="165" fontId="3" fillId="0" borderId="0" applyFont="0" applyFill="0" applyBorder="0" applyAlignment="0" applyProtection="0"/>
  </cellStyleXfs>
  <cellXfs count="126">
    <xf numFmtId="0" fontId="0" fillId="0" borderId="0" xfId="0"/>
    <xf numFmtId="0" fontId="5" fillId="0" borderId="0" xfId="0" applyFont="1"/>
    <xf numFmtId="167" fontId="5" fillId="0" borderId="0" xfId="1" applyFont="1"/>
    <xf numFmtId="166" fontId="5" fillId="0" borderId="0" xfId="0" applyNumberFormat="1" applyFont="1"/>
    <xf numFmtId="0" fontId="8" fillId="0" borderId="0" xfId="0" applyFont="1"/>
    <xf numFmtId="0" fontId="8" fillId="0" borderId="1" xfId="0" applyFont="1" applyBorder="1" applyAlignment="1">
      <alignment horizontal="center" vertical="center"/>
    </xf>
    <xf numFmtId="9" fontId="8" fillId="0" borderId="1" xfId="3" applyFont="1" applyBorder="1" applyAlignment="1">
      <alignment horizontal="center" vertical="center"/>
    </xf>
    <xf numFmtId="10" fontId="8" fillId="0" borderId="1" xfId="3" applyNumberFormat="1" applyFont="1" applyBorder="1" applyAlignment="1">
      <alignment horizontal="center" vertical="center"/>
    </xf>
    <xf numFmtId="167" fontId="8" fillId="0" borderId="1" xfId="1" applyFont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9" fontId="8" fillId="0" borderId="1" xfId="0" applyNumberFormat="1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164" fontId="9" fillId="2" borderId="1" xfId="0" applyNumberFormat="1" applyFont="1" applyFill="1" applyBorder="1" applyAlignment="1">
      <alignment horizontal="center" vertical="center"/>
    </xf>
    <xf numFmtId="169" fontId="8" fillId="2" borderId="1" xfId="0" applyNumberFormat="1" applyFont="1" applyFill="1" applyBorder="1" applyAlignment="1">
      <alignment horizontal="center" vertical="center"/>
    </xf>
    <xf numFmtId="0" fontId="7" fillId="0" borderId="0" xfId="13" applyFont="1" applyAlignment="1">
      <alignment horizontal="center"/>
    </xf>
    <xf numFmtId="0" fontId="8" fillId="4" borderId="1" xfId="13" applyFont="1" applyFill="1" applyBorder="1" applyAlignment="1">
      <alignment horizontal="center"/>
    </xf>
    <xf numFmtId="0" fontId="8" fillId="0" borderId="1" xfId="13" applyFont="1" applyBorder="1" applyAlignment="1">
      <alignment horizontal="center"/>
    </xf>
    <xf numFmtId="49" fontId="9" fillId="4" borderId="1" xfId="13" applyNumberFormat="1" applyFont="1" applyFill="1" applyBorder="1" applyAlignment="1">
      <alignment horizontal="center"/>
    </xf>
    <xf numFmtId="0" fontId="9" fillId="4" borderId="1" xfId="13" applyFont="1" applyFill="1" applyBorder="1" applyAlignment="1">
      <alignment horizontal="center"/>
    </xf>
    <xf numFmtId="167" fontId="9" fillId="0" borderId="1" xfId="1" applyFont="1" applyBorder="1" applyAlignment="1">
      <alignment horizontal="center"/>
    </xf>
    <xf numFmtId="0" fontId="8" fillId="0" borderId="0" xfId="13" applyFont="1" applyAlignment="1">
      <alignment horizontal="center"/>
    </xf>
    <xf numFmtId="0" fontId="8" fillId="0" borderId="4" xfId="13" applyFont="1" applyBorder="1" applyAlignment="1">
      <alignment horizontal="center"/>
    </xf>
    <xf numFmtId="43" fontId="7" fillId="0" borderId="0" xfId="13" applyNumberFormat="1" applyFont="1" applyAlignment="1">
      <alignment horizontal="center"/>
    </xf>
    <xf numFmtId="2" fontId="8" fillId="0" borderId="1" xfId="1" applyNumberFormat="1" applyFont="1" applyBorder="1" applyAlignment="1">
      <alignment horizontal="center"/>
    </xf>
    <xf numFmtId="0" fontId="5" fillId="0" borderId="0" xfId="13" applyFont="1" applyAlignment="1">
      <alignment horizontal="center" vertical="center"/>
    </xf>
    <xf numFmtId="0" fontId="6" fillId="4" borderId="1" xfId="13" applyFont="1" applyFill="1" applyBorder="1" applyAlignment="1">
      <alignment horizontal="center" vertical="center"/>
    </xf>
    <xf numFmtId="2" fontId="8" fillId="0" borderId="1" xfId="13" applyNumberFormat="1" applyFont="1" applyBorder="1" applyAlignment="1">
      <alignment horizontal="center" vertical="center"/>
    </xf>
    <xf numFmtId="2" fontId="8" fillId="2" borderId="1" xfId="13" applyNumberFormat="1" applyFont="1" applyFill="1" applyBorder="1" applyAlignment="1">
      <alignment horizontal="center"/>
    </xf>
    <xf numFmtId="0" fontId="8" fillId="3" borderId="1" xfId="13" applyFont="1" applyFill="1" applyBorder="1" applyAlignment="1">
      <alignment horizontal="center" vertical="center"/>
    </xf>
    <xf numFmtId="2" fontId="8" fillId="2" borderId="1" xfId="13" applyNumberFormat="1" applyFont="1" applyFill="1" applyBorder="1" applyAlignment="1">
      <alignment horizontal="center" vertical="center"/>
    </xf>
    <xf numFmtId="0" fontId="8" fillId="0" borderId="0" xfId="13" applyFont="1" applyAlignment="1">
      <alignment horizontal="center" vertical="center"/>
    </xf>
    <xf numFmtId="0" fontId="8" fillId="2" borderId="0" xfId="13" applyFont="1" applyFill="1" applyBorder="1" applyAlignment="1">
      <alignment horizontal="center" vertical="center"/>
    </xf>
    <xf numFmtId="167" fontId="8" fillId="3" borderId="1" xfId="1" applyFont="1" applyFill="1" applyBorder="1" applyAlignment="1">
      <alignment horizontal="center"/>
    </xf>
    <xf numFmtId="0" fontId="7" fillId="0" borderId="0" xfId="4" applyFont="1" applyAlignment="1">
      <alignment horizontal="center"/>
    </xf>
    <xf numFmtId="0" fontId="6" fillId="6" borderId="1" xfId="4" applyFont="1" applyFill="1" applyBorder="1" applyAlignment="1">
      <alignment horizontal="center"/>
    </xf>
    <xf numFmtId="0" fontId="8" fillId="3" borderId="1" xfId="4" applyFont="1" applyFill="1" applyBorder="1" applyAlignment="1">
      <alignment horizontal="center"/>
    </xf>
    <xf numFmtId="0" fontId="8" fillId="2" borderId="1" xfId="4" applyFont="1" applyFill="1" applyBorder="1" applyAlignment="1">
      <alignment horizontal="center"/>
    </xf>
    <xf numFmtId="167" fontId="1" fillId="2" borderId="1" xfId="5" applyFont="1" applyFill="1" applyBorder="1" applyAlignment="1">
      <alignment horizontal="center"/>
    </xf>
    <xf numFmtId="167" fontId="1" fillId="0" borderId="1" xfId="5" applyFont="1" applyBorder="1" applyAlignment="1">
      <alignment horizontal="center"/>
    </xf>
    <xf numFmtId="0" fontId="7" fillId="2" borderId="0" xfId="4" applyFont="1" applyFill="1" applyAlignment="1">
      <alignment horizontal="center"/>
    </xf>
    <xf numFmtId="0" fontId="8" fillId="0" borderId="1" xfId="4" applyFont="1" applyBorder="1" applyAlignment="1">
      <alignment horizontal="center"/>
    </xf>
    <xf numFmtId="1" fontId="1" fillId="0" borderId="1" xfId="5" applyNumberFormat="1" applyFont="1" applyBorder="1" applyAlignment="1">
      <alignment horizontal="center"/>
    </xf>
    <xf numFmtId="0" fontId="7" fillId="2" borderId="0" xfId="4" applyFont="1" applyFill="1" applyBorder="1" applyAlignment="1">
      <alignment horizontal="center"/>
    </xf>
    <xf numFmtId="167" fontId="7" fillId="2" borderId="0" xfId="4" applyNumberFormat="1" applyFont="1" applyFill="1" applyBorder="1" applyAlignment="1">
      <alignment horizontal="center"/>
    </xf>
    <xf numFmtId="167" fontId="14" fillId="0" borderId="0" xfId="1" applyFont="1"/>
    <xf numFmtId="0" fontId="8" fillId="3" borderId="1" xfId="13" applyFont="1" applyFill="1" applyBorder="1" applyAlignment="1">
      <alignment horizontal="center" vertical="center"/>
    </xf>
    <xf numFmtId="0" fontId="9" fillId="3" borderId="1" xfId="13" applyFont="1" applyFill="1" applyBorder="1" applyAlignment="1">
      <alignment horizontal="center" vertical="center"/>
    </xf>
    <xf numFmtId="9" fontId="8" fillId="2" borderId="1" xfId="13" applyNumberFormat="1" applyFont="1" applyFill="1" applyBorder="1" applyAlignment="1">
      <alignment horizontal="center" vertical="center"/>
    </xf>
    <xf numFmtId="0" fontId="7" fillId="0" borderId="0" xfId="13" applyFont="1" applyAlignment="1">
      <alignment horizontal="center" vertical="center"/>
    </xf>
    <xf numFmtId="167" fontId="15" fillId="0" borderId="1" xfId="49" applyNumberFormat="1" applyFont="1" applyBorder="1" applyAlignment="1">
      <alignment horizontal="center" vertical="center"/>
    </xf>
    <xf numFmtId="0" fontId="16" fillId="0" borderId="0" xfId="13" applyFont="1" applyAlignment="1">
      <alignment horizontal="center" vertical="center"/>
    </xf>
    <xf numFmtId="0" fontId="8" fillId="2" borderId="1" xfId="13" applyFont="1" applyFill="1" applyBorder="1" applyAlignment="1">
      <alignment horizontal="center" vertical="center"/>
    </xf>
    <xf numFmtId="167" fontId="10" fillId="0" borderId="1" xfId="49" applyNumberFormat="1" applyFont="1" applyBorder="1" applyAlignment="1">
      <alignment horizontal="center" vertical="center"/>
    </xf>
    <xf numFmtId="0" fontId="8" fillId="2" borderId="3" xfId="13" applyFont="1" applyFill="1" applyBorder="1" applyAlignment="1">
      <alignment horizontal="center" vertical="center"/>
    </xf>
    <xf numFmtId="167" fontId="15" fillId="2" borderId="3" xfId="49" applyNumberFormat="1" applyFont="1" applyFill="1" applyBorder="1" applyAlignment="1">
      <alignment horizontal="center" vertical="center"/>
    </xf>
    <xf numFmtId="0" fontId="7" fillId="2" borderId="0" xfId="13" applyFont="1" applyFill="1" applyBorder="1" applyAlignment="1">
      <alignment horizontal="center" vertical="center"/>
    </xf>
    <xf numFmtId="168" fontId="7" fillId="0" borderId="0" xfId="47" applyFont="1" applyAlignment="1">
      <alignment horizontal="center" vertical="center"/>
    </xf>
    <xf numFmtId="167" fontId="8" fillId="0" borderId="1" xfId="49" applyNumberFormat="1" applyFont="1" applyBorder="1" applyAlignment="1">
      <alignment horizontal="center" vertical="center"/>
    </xf>
    <xf numFmtId="0" fontId="9" fillId="2" borderId="0" xfId="13" applyFont="1" applyFill="1" applyBorder="1" applyAlignment="1">
      <alignment horizontal="center" vertical="center"/>
    </xf>
    <xf numFmtId="172" fontId="8" fillId="0" borderId="0" xfId="13" applyNumberFormat="1" applyFont="1" applyAlignment="1">
      <alignment horizontal="center" vertical="center"/>
    </xf>
    <xf numFmtId="0" fontId="8" fillId="0" borderId="3" xfId="13" applyFont="1" applyBorder="1" applyAlignment="1">
      <alignment horizontal="center" vertical="center"/>
    </xf>
    <xf numFmtId="165" fontId="9" fillId="0" borderId="1" xfId="13" applyNumberFormat="1" applyFont="1" applyBorder="1" applyAlignment="1">
      <alignment horizontal="center" vertical="center"/>
    </xf>
    <xf numFmtId="165" fontId="9" fillId="2" borderId="1" xfId="49" applyFont="1" applyFill="1" applyBorder="1" applyAlignment="1">
      <alignment horizontal="center" vertical="center"/>
    </xf>
    <xf numFmtId="166" fontId="8" fillId="0" borderId="0" xfId="13" applyNumberFormat="1" applyFont="1" applyAlignment="1">
      <alignment horizontal="center" vertical="center"/>
    </xf>
    <xf numFmtId="164" fontId="9" fillId="2" borderId="1" xfId="13" applyNumberFormat="1" applyFont="1" applyFill="1" applyBorder="1" applyAlignment="1">
      <alignment horizontal="center" vertical="center"/>
    </xf>
    <xf numFmtId="0" fontId="9" fillId="0" borderId="0" xfId="13" applyFont="1" applyBorder="1" applyAlignment="1">
      <alignment horizontal="center" vertical="center"/>
    </xf>
    <xf numFmtId="172" fontId="8" fillId="0" borderId="0" xfId="13" applyNumberFormat="1" applyFont="1" applyBorder="1" applyAlignment="1">
      <alignment horizontal="center" vertical="center"/>
    </xf>
    <xf numFmtId="173" fontId="8" fillId="0" borderId="0" xfId="13" applyNumberFormat="1" applyFont="1" applyAlignment="1">
      <alignment horizontal="center" vertical="center"/>
    </xf>
    <xf numFmtId="166" fontId="7" fillId="0" borderId="0" xfId="13" applyNumberFormat="1" applyFont="1" applyAlignment="1">
      <alignment horizontal="center" vertical="center"/>
    </xf>
    <xf numFmtId="172" fontId="8" fillId="0" borderId="0" xfId="13" applyNumberFormat="1" applyFont="1" applyFill="1" applyBorder="1" applyAlignment="1">
      <alignment horizontal="center" vertical="center"/>
    </xf>
    <xf numFmtId="2" fontId="9" fillId="2" borderId="1" xfId="13" applyNumberFormat="1" applyFont="1" applyFill="1" applyBorder="1" applyAlignment="1">
      <alignment horizontal="center" vertical="center"/>
    </xf>
    <xf numFmtId="0" fontId="8" fillId="0" borderId="1" xfId="13" applyFont="1" applyBorder="1" applyAlignment="1">
      <alignment horizontal="center" vertical="center"/>
    </xf>
    <xf numFmtId="167" fontId="15" fillId="0" borderId="1" xfId="1" applyFont="1" applyBorder="1" applyAlignment="1">
      <alignment horizontal="center" vertical="center"/>
    </xf>
    <xf numFmtId="10" fontId="9" fillId="2" borderId="1" xfId="13" applyNumberFormat="1" applyFont="1" applyFill="1" applyBorder="1" applyAlignment="1">
      <alignment horizontal="center" vertical="center"/>
    </xf>
    <xf numFmtId="164" fontId="9" fillId="0" borderId="0" xfId="13" applyNumberFormat="1" applyFont="1" applyAlignment="1">
      <alignment horizontal="center" vertical="center"/>
    </xf>
    <xf numFmtId="2" fontId="9" fillId="0" borderId="0" xfId="13" applyNumberFormat="1" applyFont="1" applyAlignment="1">
      <alignment horizontal="center" vertical="center"/>
    </xf>
    <xf numFmtId="10" fontId="9" fillId="0" borderId="0" xfId="13" applyNumberFormat="1" applyFont="1" applyAlignment="1">
      <alignment horizontal="center" vertical="center"/>
    </xf>
    <xf numFmtId="0" fontId="0" fillId="8" borderId="0" xfId="0" applyFill="1" applyAlignment="1"/>
    <xf numFmtId="0" fontId="0" fillId="8" borderId="0" xfId="0" applyFill="1"/>
    <xf numFmtId="0" fontId="0" fillId="0" borderId="0" xfId="0" applyFill="1" applyAlignment="1"/>
    <xf numFmtId="0" fontId="19" fillId="0" borderId="0" xfId="0" applyFont="1" applyFill="1" applyAlignment="1">
      <alignment horizontal="left"/>
    </xf>
    <xf numFmtId="0" fontId="18" fillId="0" borderId="0" xfId="0" applyFont="1" applyFill="1" applyAlignment="1">
      <alignment horizontal="center" vertical="center"/>
    </xf>
    <xf numFmtId="0" fontId="0" fillId="0" borderId="0" xfId="0" applyFill="1"/>
    <xf numFmtId="0" fontId="7" fillId="0" borderId="0" xfId="4" applyFont="1" applyFill="1" applyAlignment="1">
      <alignment horizontal="center"/>
    </xf>
    <xf numFmtId="0" fontId="6" fillId="0" borderId="1" xfId="4" applyFont="1" applyFill="1" applyBorder="1" applyAlignment="1">
      <alignment horizontal="center"/>
    </xf>
    <xf numFmtId="0" fontId="5" fillId="0" borderId="0" xfId="13" applyFont="1" applyFill="1" applyAlignment="1">
      <alignment horizontal="center" vertical="center"/>
    </xf>
    <xf numFmtId="0" fontId="7" fillId="0" borderId="0" xfId="13" applyFont="1" applyFill="1" applyAlignment="1">
      <alignment horizontal="center"/>
    </xf>
    <xf numFmtId="0" fontId="6" fillId="0" borderId="2" xfId="13" applyFont="1" applyFill="1" applyBorder="1" applyAlignment="1">
      <alignment horizontal="center"/>
    </xf>
    <xf numFmtId="0" fontId="6" fillId="0" borderId="3" xfId="13" applyFont="1" applyFill="1" applyBorder="1" applyAlignment="1">
      <alignment horizontal="center"/>
    </xf>
    <xf numFmtId="0" fontId="6" fillId="0" borderId="5" xfId="13" applyFont="1" applyFill="1" applyBorder="1" applyAlignment="1">
      <alignment horizontal="center"/>
    </xf>
    <xf numFmtId="0" fontId="8" fillId="0" borderId="1" xfId="13" applyFont="1" applyFill="1" applyBorder="1" applyAlignment="1">
      <alignment horizontal="center"/>
    </xf>
    <xf numFmtId="0" fontId="6" fillId="0" borderId="5" xfId="13" applyFont="1" applyFill="1" applyBorder="1" applyAlignment="1">
      <alignment horizontal="center" vertical="center"/>
    </xf>
    <xf numFmtId="0" fontId="18" fillId="8" borderId="0" xfId="0" applyFont="1" applyFill="1" applyAlignment="1">
      <alignment vertical="center"/>
    </xf>
    <xf numFmtId="0" fontId="18" fillId="0" borderId="0" xfId="0" applyFont="1" applyFill="1" applyAlignment="1">
      <alignment vertical="center"/>
    </xf>
    <xf numFmtId="0" fontId="6" fillId="0" borderId="3" xfId="13" applyFont="1" applyFill="1" applyBorder="1" applyAlignment="1">
      <alignment horizontal="center" vertical="center"/>
    </xf>
    <xf numFmtId="0" fontId="5" fillId="0" borderId="0" xfId="13" applyFont="1" applyFill="1" applyBorder="1" applyAlignment="1">
      <alignment horizontal="center" vertical="center"/>
    </xf>
    <xf numFmtId="164" fontId="10" fillId="2" borderId="1" xfId="0" applyNumberFormat="1" applyFont="1" applyFill="1" applyBorder="1" applyAlignment="1">
      <alignment horizontal="center" vertical="center"/>
    </xf>
    <xf numFmtId="0" fontId="17" fillId="8" borderId="0" xfId="0" applyFont="1" applyFill="1" applyAlignment="1">
      <alignment horizontal="left"/>
    </xf>
    <xf numFmtId="0" fontId="19" fillId="8" borderId="0" xfId="0" applyFont="1" applyFill="1" applyAlignment="1">
      <alignment horizontal="left"/>
    </xf>
    <xf numFmtId="0" fontId="18" fillId="8" borderId="0" xfId="0" applyFont="1" applyFill="1" applyAlignment="1">
      <alignment horizontal="center" vertical="center"/>
    </xf>
    <xf numFmtId="0" fontId="6" fillId="4" borderId="1" xfId="13" applyFont="1" applyFill="1" applyBorder="1" applyAlignment="1">
      <alignment horizontal="center" vertical="center"/>
    </xf>
    <xf numFmtId="0" fontId="9" fillId="3" borderId="2" xfId="13" applyFont="1" applyFill="1" applyBorder="1" applyAlignment="1">
      <alignment horizontal="center" vertical="center"/>
    </xf>
    <xf numFmtId="0" fontId="9" fillId="3" borderId="5" xfId="13" applyFont="1" applyFill="1" applyBorder="1" applyAlignment="1">
      <alignment horizontal="center" vertical="center"/>
    </xf>
    <xf numFmtId="0" fontId="9" fillId="4" borderId="1" xfId="13" applyFont="1" applyFill="1" applyBorder="1" applyAlignment="1">
      <alignment horizontal="center" vertical="center" textRotation="90"/>
    </xf>
    <xf numFmtId="0" fontId="8" fillId="4" borderId="2" xfId="13" applyFont="1" applyFill="1" applyBorder="1" applyAlignment="1">
      <alignment horizontal="center"/>
    </xf>
    <xf numFmtId="0" fontId="8" fillId="4" borderId="3" xfId="13" applyFont="1" applyFill="1" applyBorder="1" applyAlignment="1">
      <alignment horizontal="center"/>
    </xf>
    <xf numFmtId="0" fontId="8" fillId="4" borderId="5" xfId="13" applyFont="1" applyFill="1" applyBorder="1" applyAlignment="1">
      <alignment horizontal="center"/>
    </xf>
    <xf numFmtId="0" fontId="6" fillId="5" borderId="2" xfId="13" applyFont="1" applyFill="1" applyBorder="1" applyAlignment="1">
      <alignment horizontal="center"/>
    </xf>
    <xf numFmtId="0" fontId="6" fillId="5" borderId="3" xfId="13" applyFont="1" applyFill="1" applyBorder="1" applyAlignment="1">
      <alignment horizontal="center"/>
    </xf>
    <xf numFmtId="0" fontId="6" fillId="5" borderId="5" xfId="13" applyFont="1" applyFill="1" applyBorder="1" applyAlignment="1">
      <alignment horizontal="center"/>
    </xf>
    <xf numFmtId="0" fontId="8" fillId="0" borderId="2" xfId="13" applyFont="1" applyBorder="1" applyAlignment="1">
      <alignment horizontal="center"/>
    </xf>
    <xf numFmtId="0" fontId="8" fillId="0" borderId="5" xfId="13" applyFont="1" applyBorder="1" applyAlignment="1">
      <alignment horizontal="center"/>
    </xf>
    <xf numFmtId="20" fontId="8" fillId="0" borderId="2" xfId="13" applyNumberFormat="1" applyFont="1" applyBorder="1" applyAlignment="1">
      <alignment horizontal="center"/>
    </xf>
    <xf numFmtId="14" fontId="8" fillId="0" borderId="2" xfId="13" applyNumberFormat="1" applyFont="1" applyBorder="1" applyAlignment="1">
      <alignment horizontal="center"/>
    </xf>
    <xf numFmtId="0" fontId="9" fillId="4" borderId="1" xfId="13" applyFont="1" applyFill="1" applyBorder="1" applyAlignment="1">
      <alignment horizontal="center"/>
    </xf>
    <xf numFmtId="0" fontId="8" fillId="3" borderId="1" xfId="13" applyFont="1" applyFill="1" applyBorder="1" applyAlignment="1">
      <alignment horizontal="center" vertical="center"/>
    </xf>
    <xf numFmtId="0" fontId="8" fillId="3" borderId="1" xfId="13" applyFont="1" applyFill="1" applyBorder="1" applyAlignment="1">
      <alignment horizontal="center"/>
    </xf>
    <xf numFmtId="0" fontId="9" fillId="4" borderId="1" xfId="13" applyFont="1" applyFill="1" applyBorder="1" applyAlignment="1">
      <alignment horizontal="center" vertical="center"/>
    </xf>
    <xf numFmtId="0" fontId="8" fillId="7" borderId="1" xfId="4" applyFont="1" applyFill="1" applyBorder="1" applyAlignment="1">
      <alignment horizontal="center" vertical="center" textRotation="90"/>
    </xf>
    <xf numFmtId="0" fontId="8" fillId="4" borderId="1" xfId="4" applyFont="1" applyFill="1" applyBorder="1" applyAlignment="1">
      <alignment horizontal="center" vertical="center" textRotation="90"/>
    </xf>
    <xf numFmtId="0" fontId="9" fillId="4" borderId="1" xfId="4" applyFont="1" applyFill="1" applyBorder="1" applyAlignment="1">
      <alignment horizontal="center"/>
    </xf>
  </cellXfs>
  <cellStyles count="50">
    <cellStyle name="Comma [0]" xfId="7" xr:uid="{00000000-0005-0000-0000-000000000000}"/>
    <cellStyle name="Currency [0]" xfId="8" xr:uid="{00000000-0005-0000-0000-000001000000}"/>
    <cellStyle name="Hiperlink 2" xfId="9" xr:uid="{00000000-0005-0000-0000-000002000000}"/>
    <cellStyle name="Hyperlink 2" xfId="10" xr:uid="{00000000-0005-0000-0000-000003000000}"/>
    <cellStyle name="Moeda" xfId="1" builtinId="4"/>
    <cellStyle name="Moeda 2" xfId="11" xr:uid="{00000000-0005-0000-0000-000005000000}"/>
    <cellStyle name="Moeda 3" xfId="12" xr:uid="{00000000-0005-0000-0000-000006000000}"/>
    <cellStyle name="Moeda 4" xfId="5" xr:uid="{00000000-0005-0000-0000-000007000000}"/>
    <cellStyle name="Moeda_Financeira 2" xfId="49" xr:uid="{00000000-0005-0000-0000-000008000000}"/>
    <cellStyle name="Normal" xfId="0" builtinId="0"/>
    <cellStyle name="Normal 2" xfId="2" xr:uid="{00000000-0005-0000-0000-00000A000000}"/>
    <cellStyle name="Normal 2 10" xfId="13" xr:uid="{00000000-0005-0000-0000-00000B000000}"/>
    <cellStyle name="Normal 2 11" xfId="14" xr:uid="{00000000-0005-0000-0000-00000C000000}"/>
    <cellStyle name="Normal 2 12" xfId="15" xr:uid="{00000000-0005-0000-0000-00000D000000}"/>
    <cellStyle name="Normal 2 13" xfId="16" xr:uid="{00000000-0005-0000-0000-00000E000000}"/>
    <cellStyle name="Normal 2 14" xfId="17" xr:uid="{00000000-0005-0000-0000-00000F000000}"/>
    <cellStyle name="Normal 2 15" xfId="18" xr:uid="{00000000-0005-0000-0000-000010000000}"/>
    <cellStyle name="Normal 2 16" xfId="19" xr:uid="{00000000-0005-0000-0000-000011000000}"/>
    <cellStyle name="Normal 2 17" xfId="20" xr:uid="{00000000-0005-0000-0000-000012000000}"/>
    <cellStyle name="Normal 2 18" xfId="21" xr:uid="{00000000-0005-0000-0000-000013000000}"/>
    <cellStyle name="Normal 2 19" xfId="22" xr:uid="{00000000-0005-0000-0000-000014000000}"/>
    <cellStyle name="Normal 2 2" xfId="4" xr:uid="{00000000-0005-0000-0000-000015000000}"/>
    <cellStyle name="Normal 2 2 7" xfId="23" xr:uid="{00000000-0005-0000-0000-000016000000}"/>
    <cellStyle name="Normal 2 20" xfId="24" xr:uid="{00000000-0005-0000-0000-000017000000}"/>
    <cellStyle name="Normal 2 21" xfId="25" xr:uid="{00000000-0005-0000-0000-000018000000}"/>
    <cellStyle name="Normal 2 22" xfId="26" xr:uid="{00000000-0005-0000-0000-000019000000}"/>
    <cellStyle name="Normal 2 23" xfId="27" xr:uid="{00000000-0005-0000-0000-00001A000000}"/>
    <cellStyle name="Normal 2 24" xfId="28" xr:uid="{00000000-0005-0000-0000-00001B000000}"/>
    <cellStyle name="Normal 2 25" xfId="29" xr:uid="{00000000-0005-0000-0000-00001C000000}"/>
    <cellStyle name="Normal 2 26" xfId="30" xr:uid="{00000000-0005-0000-0000-00001D000000}"/>
    <cellStyle name="Normal 2 27" xfId="31" xr:uid="{00000000-0005-0000-0000-00001E000000}"/>
    <cellStyle name="Normal 2 28" xfId="32" xr:uid="{00000000-0005-0000-0000-00001F000000}"/>
    <cellStyle name="Normal 2 29" xfId="33" xr:uid="{00000000-0005-0000-0000-000020000000}"/>
    <cellStyle name="Normal 2 3" xfId="34" xr:uid="{00000000-0005-0000-0000-000021000000}"/>
    <cellStyle name="Normal 2 4" xfId="35" xr:uid="{00000000-0005-0000-0000-000022000000}"/>
    <cellStyle name="Normal 2 5" xfId="36" xr:uid="{00000000-0005-0000-0000-000023000000}"/>
    <cellStyle name="Normal 2 6" xfId="37" xr:uid="{00000000-0005-0000-0000-000024000000}"/>
    <cellStyle name="Normal 2 7" xfId="38" xr:uid="{00000000-0005-0000-0000-000025000000}"/>
    <cellStyle name="Normal 2 8" xfId="39" xr:uid="{00000000-0005-0000-0000-000026000000}"/>
    <cellStyle name="Normal 2 9" xfId="40" xr:uid="{00000000-0005-0000-0000-000027000000}"/>
    <cellStyle name="Normal 3" xfId="6" xr:uid="{00000000-0005-0000-0000-000028000000}"/>
    <cellStyle name="Normal 3 2" xfId="48" xr:uid="{00000000-0005-0000-0000-000029000000}"/>
    <cellStyle name="Normal 4" xfId="41" xr:uid="{00000000-0005-0000-0000-00002A000000}"/>
    <cellStyle name="Normal 5" xfId="42" xr:uid="{00000000-0005-0000-0000-00002B000000}"/>
    <cellStyle name="Normal 6" xfId="43" xr:uid="{00000000-0005-0000-0000-00002C000000}"/>
    <cellStyle name="Normal 7" xfId="44" xr:uid="{00000000-0005-0000-0000-00002D000000}"/>
    <cellStyle name="Normal 8" xfId="45" xr:uid="{00000000-0005-0000-0000-00002E000000}"/>
    <cellStyle name="Porcentagem" xfId="3" builtinId="5"/>
    <cellStyle name="Porcentagem 2 7" xfId="46" xr:uid="{00000000-0005-0000-0000-000030000000}"/>
    <cellStyle name="Vírgula 2" xfId="47" xr:uid="{00000000-0005-0000-0000-000031000000}"/>
  </cellStyles>
  <dxfs count="2">
    <dxf>
      <font>
        <color rgb="FF00B050"/>
      </font>
      <fill>
        <patternFill>
          <bgColor theme="6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14390</xdr:colOff>
      <xdr:row>0</xdr:row>
      <xdr:rowOff>81065</xdr:rowOff>
    </xdr:from>
    <xdr:to>
      <xdr:col>0</xdr:col>
      <xdr:colOff>423580</xdr:colOff>
      <xdr:row>2</xdr:row>
      <xdr:rowOff>123825</xdr:rowOff>
    </xdr:to>
    <xdr:pic>
      <xdr:nvPicPr>
        <xdr:cNvPr id="3" name="Imagem 2" descr="http://pollfix.com/Predictor_150207_00_ForProd/static/images/icons/excel_02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1E7145"/>
            </a:clrFrom>
            <a:clrTo>
              <a:srgbClr val="1E7145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90" y="81065"/>
          <a:ext cx="409190" cy="3380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0</xdr:row>
      <xdr:rowOff>0</xdr:rowOff>
    </xdr:from>
    <xdr:to>
      <xdr:col>12</xdr:col>
      <xdr:colOff>448233</xdr:colOff>
      <xdr:row>2</xdr:row>
      <xdr:rowOff>142466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5160" b="35562"/>
        <a:stretch/>
      </xdr:blipFill>
      <xdr:spPr>
        <a:xfrm>
          <a:off x="9534525" y="0"/>
          <a:ext cx="1057833" cy="43774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14390</xdr:colOff>
      <xdr:row>0</xdr:row>
      <xdr:rowOff>81065</xdr:rowOff>
    </xdr:from>
    <xdr:to>
      <xdr:col>0</xdr:col>
      <xdr:colOff>423580</xdr:colOff>
      <xdr:row>2</xdr:row>
      <xdr:rowOff>114300</xdr:rowOff>
    </xdr:to>
    <xdr:pic>
      <xdr:nvPicPr>
        <xdr:cNvPr id="4" name="Imagem 3" descr="http://pollfix.com/Predictor_150207_00_ForProd/static/images/icons/excel_02.png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1E7145"/>
            </a:clrFrom>
            <a:clrTo>
              <a:srgbClr val="1E7145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90" y="81065"/>
          <a:ext cx="409190" cy="3285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0</xdr:row>
      <xdr:rowOff>0</xdr:rowOff>
    </xdr:from>
    <xdr:to>
      <xdr:col>12</xdr:col>
      <xdr:colOff>448233</xdr:colOff>
      <xdr:row>2</xdr:row>
      <xdr:rowOff>142466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5160" b="35562"/>
        <a:stretch/>
      </xdr:blipFill>
      <xdr:spPr>
        <a:xfrm>
          <a:off x="10048875" y="0"/>
          <a:ext cx="1057833" cy="43774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14390</xdr:colOff>
      <xdr:row>0</xdr:row>
      <xdr:rowOff>81065</xdr:rowOff>
    </xdr:from>
    <xdr:to>
      <xdr:col>0</xdr:col>
      <xdr:colOff>423580</xdr:colOff>
      <xdr:row>2</xdr:row>
      <xdr:rowOff>95250</xdr:rowOff>
    </xdr:to>
    <xdr:pic>
      <xdr:nvPicPr>
        <xdr:cNvPr id="5" name="Imagem 4" descr="http://pollfix.com/Predictor_150207_00_ForProd/static/images/icons/excel_02.png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1E7145"/>
            </a:clrFrom>
            <a:clrTo>
              <a:srgbClr val="1E7145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90" y="81065"/>
          <a:ext cx="409190" cy="3094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0</xdr:row>
      <xdr:rowOff>0</xdr:rowOff>
    </xdr:from>
    <xdr:to>
      <xdr:col>14</xdr:col>
      <xdr:colOff>448233</xdr:colOff>
      <xdr:row>2</xdr:row>
      <xdr:rowOff>142466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5160" b="35562"/>
        <a:stretch/>
      </xdr:blipFill>
      <xdr:spPr>
        <a:xfrm>
          <a:off x="9734550" y="0"/>
          <a:ext cx="1057833" cy="43774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14390</xdr:colOff>
      <xdr:row>0</xdr:row>
      <xdr:rowOff>81065</xdr:rowOff>
    </xdr:from>
    <xdr:to>
      <xdr:col>0</xdr:col>
      <xdr:colOff>423580</xdr:colOff>
      <xdr:row>2</xdr:row>
      <xdr:rowOff>148167</xdr:rowOff>
    </xdr:to>
    <xdr:pic>
      <xdr:nvPicPr>
        <xdr:cNvPr id="3" name="Imagem 2" descr="http://pollfix.com/Predictor_150207_00_ForProd/static/images/icons/excel_02.png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1E7145"/>
            </a:clrFrom>
            <a:clrTo>
              <a:srgbClr val="1E7145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90" y="81065"/>
          <a:ext cx="409190" cy="3634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242916</xdr:colOff>
      <xdr:row>2</xdr:row>
      <xdr:rowOff>141408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5160" b="35562"/>
        <a:stretch/>
      </xdr:blipFill>
      <xdr:spPr>
        <a:xfrm>
          <a:off x="10424583" y="0"/>
          <a:ext cx="1057833" cy="43774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85725</xdr:colOff>
      <xdr:row>12</xdr:row>
      <xdr:rowOff>19050</xdr:rowOff>
    </xdr:from>
    <xdr:to>
      <xdr:col>12</xdr:col>
      <xdr:colOff>85725</xdr:colOff>
      <xdr:row>17</xdr:row>
      <xdr:rowOff>0</xdr:rowOff>
    </xdr:to>
    <xdr:cxnSp macro="">
      <xdr:nvCxnSpPr>
        <xdr:cNvPr id="3" name="Conector de seta reta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CxnSpPr/>
      </xdr:nvCxnSpPr>
      <xdr:spPr>
        <a:xfrm flipV="1">
          <a:off x="7477125" y="1704975"/>
          <a:ext cx="0" cy="933450"/>
        </a:xfrm>
        <a:prstGeom prst="straightConnector1">
          <a:avLst/>
        </a:prstGeom>
        <a:ln w="12700">
          <a:solidFill>
            <a:schemeClr val="tx1"/>
          </a:solidFill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14390</xdr:colOff>
      <xdr:row>0</xdr:row>
      <xdr:rowOff>81065</xdr:rowOff>
    </xdr:from>
    <xdr:to>
      <xdr:col>0</xdr:col>
      <xdr:colOff>423580</xdr:colOff>
      <xdr:row>2</xdr:row>
      <xdr:rowOff>119592</xdr:rowOff>
    </xdr:to>
    <xdr:pic>
      <xdr:nvPicPr>
        <xdr:cNvPr id="4" name="Imagem 3" descr="http://pollfix.com/Predictor_150207_00_ForProd/static/images/icons/excel_02.png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1E7145"/>
            </a:clrFrom>
            <a:clrTo>
              <a:srgbClr val="1E7145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90" y="81065"/>
          <a:ext cx="409190" cy="3623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0</xdr:row>
      <xdr:rowOff>0</xdr:rowOff>
    </xdr:from>
    <xdr:to>
      <xdr:col>13</xdr:col>
      <xdr:colOff>1057833</xdr:colOff>
      <xdr:row>2</xdr:row>
      <xdr:rowOff>142466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5160" b="35562"/>
        <a:stretch/>
      </xdr:blipFill>
      <xdr:spPr>
        <a:xfrm>
          <a:off x="8858250" y="0"/>
          <a:ext cx="1057833" cy="437741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14390</xdr:colOff>
      <xdr:row>0</xdr:row>
      <xdr:rowOff>81064</xdr:rowOff>
    </xdr:from>
    <xdr:to>
      <xdr:col>0</xdr:col>
      <xdr:colOff>423580</xdr:colOff>
      <xdr:row>2</xdr:row>
      <xdr:rowOff>104774</xdr:rowOff>
    </xdr:to>
    <xdr:pic>
      <xdr:nvPicPr>
        <xdr:cNvPr id="3" name="Imagem 2" descr="http://pollfix.com/Predictor_150207_00_ForProd/static/images/icons/excel_02.png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1E7145"/>
            </a:clrFrom>
            <a:clrTo>
              <a:srgbClr val="1E7145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90" y="81064"/>
          <a:ext cx="409190" cy="3189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0</xdr:row>
      <xdr:rowOff>0</xdr:rowOff>
    </xdr:from>
    <xdr:to>
      <xdr:col>12</xdr:col>
      <xdr:colOff>448233</xdr:colOff>
      <xdr:row>2</xdr:row>
      <xdr:rowOff>142466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5160" b="35562"/>
        <a:stretch/>
      </xdr:blipFill>
      <xdr:spPr>
        <a:xfrm>
          <a:off x="9972675" y="0"/>
          <a:ext cx="1057833" cy="437741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14390</xdr:colOff>
      <xdr:row>0</xdr:row>
      <xdr:rowOff>81064</xdr:rowOff>
    </xdr:from>
    <xdr:to>
      <xdr:col>0</xdr:col>
      <xdr:colOff>423580</xdr:colOff>
      <xdr:row>2</xdr:row>
      <xdr:rowOff>76199</xdr:rowOff>
    </xdr:to>
    <xdr:pic>
      <xdr:nvPicPr>
        <xdr:cNvPr id="3" name="Imagem 2" descr="http://pollfix.com/Predictor_150207_00_ForProd/static/images/icons/excel_02.png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1E7145"/>
            </a:clrFrom>
            <a:clrTo>
              <a:srgbClr val="1E7145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90" y="81064"/>
          <a:ext cx="409190" cy="3189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0</xdr:row>
      <xdr:rowOff>0</xdr:rowOff>
    </xdr:from>
    <xdr:to>
      <xdr:col>11</xdr:col>
      <xdr:colOff>1057833</xdr:colOff>
      <xdr:row>2</xdr:row>
      <xdr:rowOff>142466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5160" b="35562"/>
        <a:stretch/>
      </xdr:blipFill>
      <xdr:spPr>
        <a:xfrm>
          <a:off x="9563100" y="0"/>
          <a:ext cx="1057833" cy="437741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14390</xdr:colOff>
      <xdr:row>0</xdr:row>
      <xdr:rowOff>81064</xdr:rowOff>
    </xdr:from>
    <xdr:to>
      <xdr:col>0</xdr:col>
      <xdr:colOff>423580</xdr:colOff>
      <xdr:row>2</xdr:row>
      <xdr:rowOff>123825</xdr:rowOff>
    </xdr:to>
    <xdr:pic>
      <xdr:nvPicPr>
        <xdr:cNvPr id="4" name="Imagem 3" descr="http://pollfix.com/Predictor_150207_00_ForProd/static/images/icons/excel_02.png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1E7145"/>
            </a:clrFrom>
            <a:clrTo>
              <a:srgbClr val="1E7145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90" y="81064"/>
          <a:ext cx="409190" cy="3380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448233</xdr:colOff>
      <xdr:row>2</xdr:row>
      <xdr:rowOff>142466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5160" b="35562"/>
        <a:stretch/>
      </xdr:blipFill>
      <xdr:spPr>
        <a:xfrm>
          <a:off x="10658475" y="0"/>
          <a:ext cx="1057833" cy="43774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3"/>
  <dimension ref="A1:Q13"/>
  <sheetViews>
    <sheetView showGridLines="0" workbookViewId="0">
      <selection activeCell="A4" sqref="A4"/>
    </sheetView>
  </sheetViews>
  <sheetFormatPr defaultRowHeight="15.75" x14ac:dyDescent="0.25"/>
  <cols>
    <col min="1" max="1" width="7.28515625" style="1" customWidth="1"/>
    <col min="2" max="2" width="37.7109375" style="1" customWidth="1"/>
    <col min="3" max="3" width="21.5703125" style="1" customWidth="1"/>
    <col min="4" max="4" width="12.42578125" style="1" bestFit="1" customWidth="1"/>
    <col min="5" max="16384" width="9.140625" style="1"/>
  </cols>
  <sheetData>
    <row r="1" spans="1:17" s="83" customFormat="1" ht="15" customHeight="1" x14ac:dyDescent="0.2">
      <c r="A1" s="82"/>
      <c r="B1" s="102" t="s">
        <v>150</v>
      </c>
      <c r="C1" s="102"/>
      <c r="D1" s="104" t="s">
        <v>33</v>
      </c>
      <c r="E1" s="104"/>
      <c r="F1" s="104"/>
      <c r="G1" s="104"/>
      <c r="H1" s="104"/>
      <c r="I1" s="104"/>
      <c r="J1" s="104"/>
      <c r="K1" s="97"/>
      <c r="L1" s="97"/>
      <c r="M1" s="97"/>
      <c r="N1" s="97"/>
      <c r="O1" s="97"/>
      <c r="P1" s="97"/>
      <c r="Q1" s="97"/>
    </row>
    <row r="2" spans="1:17" s="83" customFormat="1" ht="8.25" customHeight="1" x14ac:dyDescent="0.2">
      <c r="A2" s="82"/>
      <c r="B2" s="102"/>
      <c r="C2" s="102"/>
      <c r="D2" s="104"/>
      <c r="E2" s="104"/>
      <c r="F2" s="104"/>
      <c r="G2" s="104"/>
      <c r="H2" s="104"/>
      <c r="I2" s="104"/>
      <c r="J2" s="104"/>
      <c r="K2" s="97"/>
      <c r="L2" s="97"/>
      <c r="M2" s="97"/>
      <c r="N2" s="97"/>
      <c r="O2" s="97"/>
      <c r="P2" s="97"/>
      <c r="Q2" s="97"/>
    </row>
    <row r="3" spans="1:17" s="83" customFormat="1" ht="15" customHeight="1" x14ac:dyDescent="0.25">
      <c r="A3" s="82"/>
      <c r="B3" s="103" t="s">
        <v>147</v>
      </c>
      <c r="C3" s="103"/>
      <c r="D3" s="104"/>
      <c r="E3" s="104"/>
      <c r="F3" s="104"/>
      <c r="G3" s="104"/>
      <c r="H3" s="104"/>
      <c r="I3" s="104"/>
      <c r="J3" s="104"/>
      <c r="K3" s="97"/>
      <c r="L3" s="97"/>
      <c r="M3" s="97"/>
      <c r="N3" s="97"/>
      <c r="O3" s="97"/>
      <c r="P3" s="97"/>
      <c r="Q3" s="97"/>
    </row>
    <row r="4" spans="1:17" s="87" customFormat="1" ht="15" customHeight="1" x14ac:dyDescent="0.25">
      <c r="A4" s="84"/>
      <c r="B4" s="85"/>
      <c r="C4" s="85"/>
      <c r="D4" s="85"/>
      <c r="E4" s="86"/>
      <c r="F4" s="86"/>
      <c r="G4" s="86"/>
      <c r="H4" s="86"/>
      <c r="I4" s="86"/>
      <c r="J4" s="86"/>
      <c r="K4" s="86"/>
      <c r="L4" s="86"/>
      <c r="M4" s="86"/>
      <c r="N4" s="86"/>
      <c r="O4" s="86"/>
      <c r="P4" s="86"/>
      <c r="Q4" s="86"/>
    </row>
    <row r="5" spans="1:17" x14ac:dyDescent="0.25">
      <c r="B5" s="10" t="s">
        <v>21</v>
      </c>
      <c r="C5" s="6">
        <v>0.06</v>
      </c>
    </row>
    <row r="6" spans="1:17" x14ac:dyDescent="0.25">
      <c r="B6" s="10" t="s">
        <v>25</v>
      </c>
      <c r="C6" s="5">
        <v>12</v>
      </c>
    </row>
    <row r="7" spans="1:17" x14ac:dyDescent="0.25">
      <c r="B7" s="10" t="s">
        <v>22</v>
      </c>
      <c r="C7" s="7">
        <f>C5/C6</f>
        <v>5.0000000000000001E-3</v>
      </c>
    </row>
    <row r="8" spans="1:17" x14ac:dyDescent="0.25">
      <c r="B8" s="10" t="s">
        <v>23</v>
      </c>
      <c r="C8" s="8">
        <v>2000</v>
      </c>
    </row>
    <row r="9" spans="1:17" x14ac:dyDescent="0.25">
      <c r="B9" s="14" t="s">
        <v>38</v>
      </c>
      <c r="C9" s="17"/>
      <c r="D9" s="49"/>
    </row>
    <row r="13" spans="1:17" x14ac:dyDescent="0.25">
      <c r="C13" s="3"/>
    </row>
  </sheetData>
  <mergeCells count="3">
    <mergeCell ref="B1:C2"/>
    <mergeCell ref="B3:C3"/>
    <mergeCell ref="D1:J3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6"/>
  <dimension ref="A1:Q25"/>
  <sheetViews>
    <sheetView showGridLines="0" workbookViewId="0">
      <selection activeCell="A4" sqref="A4"/>
    </sheetView>
  </sheetViews>
  <sheetFormatPr defaultRowHeight="15.75" x14ac:dyDescent="0.25"/>
  <cols>
    <col min="1" max="1" width="7.28515625" style="1" customWidth="1"/>
    <col min="2" max="2" width="24.85546875" style="1" bestFit="1" customWidth="1"/>
    <col min="3" max="3" width="17.7109375" style="1" bestFit="1" customWidth="1"/>
    <col min="4" max="4" width="12.5703125" style="1" bestFit="1" customWidth="1"/>
    <col min="5" max="5" width="24.85546875" style="1" bestFit="1" customWidth="1"/>
    <col min="6" max="6" width="17.7109375" style="1" bestFit="1" customWidth="1"/>
    <col min="7" max="16384" width="9.140625" style="1"/>
  </cols>
  <sheetData>
    <row r="1" spans="1:17" s="83" customFormat="1" ht="15" customHeight="1" x14ac:dyDescent="0.2">
      <c r="A1" s="82"/>
      <c r="B1" s="102" t="s">
        <v>150</v>
      </c>
      <c r="C1" s="102"/>
      <c r="D1" s="104" t="s">
        <v>37</v>
      </c>
      <c r="E1" s="104"/>
      <c r="F1" s="104"/>
      <c r="G1" s="104"/>
      <c r="H1" s="104"/>
      <c r="I1" s="104"/>
      <c r="J1" s="104"/>
      <c r="K1" s="97"/>
      <c r="L1" s="97"/>
      <c r="M1" s="97"/>
      <c r="N1" s="97"/>
      <c r="O1" s="97"/>
      <c r="P1" s="97"/>
      <c r="Q1" s="97"/>
    </row>
    <row r="2" spans="1:17" s="83" customFormat="1" ht="8.25" customHeight="1" x14ac:dyDescent="0.2">
      <c r="A2" s="82"/>
      <c r="B2" s="102"/>
      <c r="C2" s="102"/>
      <c r="D2" s="104"/>
      <c r="E2" s="104"/>
      <c r="F2" s="104"/>
      <c r="G2" s="104"/>
      <c r="H2" s="104"/>
      <c r="I2" s="104"/>
      <c r="J2" s="104"/>
      <c r="K2" s="97"/>
      <c r="L2" s="97"/>
      <c r="M2" s="97"/>
      <c r="N2" s="97"/>
      <c r="O2" s="97"/>
      <c r="P2" s="97"/>
      <c r="Q2" s="97"/>
    </row>
    <row r="3" spans="1:17" s="83" customFormat="1" ht="15" customHeight="1" x14ac:dyDescent="0.25">
      <c r="A3" s="82"/>
      <c r="B3" s="103" t="s">
        <v>147</v>
      </c>
      <c r="C3" s="103"/>
      <c r="D3" s="104"/>
      <c r="E3" s="104"/>
      <c r="F3" s="104"/>
      <c r="G3" s="104"/>
      <c r="H3" s="104"/>
      <c r="I3" s="104"/>
      <c r="J3" s="104"/>
      <c r="K3" s="97"/>
      <c r="L3" s="97"/>
      <c r="M3" s="97"/>
      <c r="N3" s="97"/>
      <c r="O3" s="97"/>
      <c r="P3" s="97"/>
      <c r="Q3" s="97"/>
    </row>
    <row r="4" spans="1:17" s="87" customFormat="1" ht="15" customHeight="1" x14ac:dyDescent="0.25">
      <c r="A4" s="84"/>
      <c r="B4" s="85"/>
      <c r="C4" s="85"/>
      <c r="D4" s="86"/>
      <c r="E4" s="86"/>
      <c r="F4" s="86"/>
      <c r="G4" s="86"/>
      <c r="H4" s="86"/>
      <c r="I4" s="86"/>
      <c r="J4" s="86"/>
      <c r="K4" s="98"/>
      <c r="L4" s="98"/>
      <c r="M4" s="98"/>
      <c r="N4" s="98"/>
      <c r="O4" s="98"/>
      <c r="P4" s="98"/>
      <c r="Q4" s="98"/>
    </row>
    <row r="5" spans="1:17" x14ac:dyDescent="0.25">
      <c r="B5" s="10" t="s">
        <v>24</v>
      </c>
      <c r="C5" s="11">
        <v>0.06</v>
      </c>
      <c r="D5" s="12"/>
      <c r="E5" s="10" t="s">
        <v>24</v>
      </c>
      <c r="F5" s="11">
        <v>0.06</v>
      </c>
    </row>
    <row r="6" spans="1:17" x14ac:dyDescent="0.25">
      <c r="B6" s="10" t="s">
        <v>25</v>
      </c>
      <c r="C6" s="5">
        <v>60</v>
      </c>
      <c r="D6" s="12"/>
      <c r="E6" s="10" t="s">
        <v>25</v>
      </c>
      <c r="F6" s="5">
        <v>60</v>
      </c>
    </row>
    <row r="7" spans="1:17" x14ac:dyDescent="0.25">
      <c r="B7" s="10" t="s">
        <v>22</v>
      </c>
      <c r="C7" s="7">
        <f>C5/12</f>
        <v>5.0000000000000001E-3</v>
      </c>
      <c r="D7" s="12"/>
      <c r="E7" s="10" t="s">
        <v>22</v>
      </c>
      <c r="F7" s="7">
        <f>F5/12</f>
        <v>5.0000000000000001E-3</v>
      </c>
    </row>
    <row r="8" spans="1:17" x14ac:dyDescent="0.25">
      <c r="B8" s="10" t="s">
        <v>26</v>
      </c>
      <c r="C8" s="5">
        <v>0</v>
      </c>
      <c r="D8" s="12"/>
      <c r="E8" s="10" t="s">
        <v>26</v>
      </c>
      <c r="F8" s="8">
        <v>300000</v>
      </c>
    </row>
    <row r="9" spans="1:17" x14ac:dyDescent="0.25">
      <c r="B9" s="10" t="s">
        <v>27</v>
      </c>
      <c r="C9" s="8">
        <v>1000000</v>
      </c>
      <c r="D9" s="12"/>
      <c r="E9" s="10" t="s">
        <v>27</v>
      </c>
      <c r="F9" s="8">
        <v>1000000</v>
      </c>
    </row>
    <row r="10" spans="1:17" x14ac:dyDescent="0.25">
      <c r="B10" s="14" t="s">
        <v>28</v>
      </c>
      <c r="C10" s="17"/>
      <c r="D10" s="13"/>
      <c r="E10" s="14" t="s">
        <v>28</v>
      </c>
      <c r="F10" s="17"/>
    </row>
    <row r="11" spans="1:17" x14ac:dyDescent="0.25">
      <c r="D11" s="3"/>
      <c r="E11" s="3"/>
      <c r="F11" s="3"/>
    </row>
    <row r="13" spans="1:17" x14ac:dyDescent="0.25">
      <c r="E13" s="2"/>
    </row>
    <row r="14" spans="1:17" x14ac:dyDescent="0.25">
      <c r="E14" s="2"/>
    </row>
    <row r="15" spans="1:17" x14ac:dyDescent="0.25">
      <c r="E15" s="2"/>
    </row>
    <row r="16" spans="1:17" x14ac:dyDescent="0.25">
      <c r="E16" s="2"/>
    </row>
    <row r="17" spans="5:5" x14ac:dyDescent="0.25">
      <c r="E17" s="2"/>
    </row>
    <row r="18" spans="5:5" x14ac:dyDescent="0.25">
      <c r="E18" s="2"/>
    </row>
    <row r="19" spans="5:5" x14ac:dyDescent="0.25">
      <c r="E19" s="2"/>
    </row>
    <row r="20" spans="5:5" x14ac:dyDescent="0.25">
      <c r="E20" s="2"/>
    </row>
    <row r="21" spans="5:5" x14ac:dyDescent="0.25">
      <c r="E21" s="2"/>
    </row>
    <row r="22" spans="5:5" x14ac:dyDescent="0.25">
      <c r="E22" s="2"/>
    </row>
    <row r="23" spans="5:5" x14ac:dyDescent="0.25">
      <c r="E23" s="2"/>
    </row>
    <row r="24" spans="5:5" x14ac:dyDescent="0.25">
      <c r="E24" s="2"/>
    </row>
    <row r="25" spans="5:5" x14ac:dyDescent="0.25">
      <c r="E25" s="2"/>
    </row>
  </sheetData>
  <mergeCells count="3">
    <mergeCell ref="B3:C3"/>
    <mergeCell ref="B1:C2"/>
    <mergeCell ref="D1:J3"/>
  </mergeCell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11"/>
  <dimension ref="A1:Q15"/>
  <sheetViews>
    <sheetView showGridLines="0" workbookViewId="0">
      <selection activeCell="A4" sqref="A4"/>
    </sheetView>
  </sheetViews>
  <sheetFormatPr defaultRowHeight="15.75" x14ac:dyDescent="0.25"/>
  <cols>
    <col min="1" max="1" width="7.28515625" style="1" customWidth="1"/>
    <col min="2" max="2" width="25.28515625" style="1" customWidth="1"/>
    <col min="3" max="3" width="22" style="1" customWidth="1"/>
    <col min="4" max="16384" width="9.140625" style="1"/>
  </cols>
  <sheetData>
    <row r="1" spans="1:17" s="83" customFormat="1" ht="15" customHeight="1" x14ac:dyDescent="0.2">
      <c r="A1" s="82"/>
      <c r="B1" s="102" t="s">
        <v>150</v>
      </c>
      <c r="C1" s="102"/>
      <c r="D1" s="104" t="s">
        <v>143</v>
      </c>
      <c r="E1" s="104"/>
      <c r="F1" s="104"/>
      <c r="G1" s="104"/>
      <c r="H1" s="104"/>
      <c r="I1" s="104"/>
      <c r="J1" s="104"/>
      <c r="K1" s="97"/>
      <c r="L1" s="97"/>
      <c r="M1" s="97"/>
      <c r="N1" s="97"/>
      <c r="O1" s="97"/>
      <c r="P1" s="97"/>
      <c r="Q1" s="97"/>
    </row>
    <row r="2" spans="1:17" s="83" customFormat="1" ht="8.25" customHeight="1" x14ac:dyDescent="0.2">
      <c r="A2" s="82"/>
      <c r="B2" s="102"/>
      <c r="C2" s="102"/>
      <c r="D2" s="104"/>
      <c r="E2" s="104"/>
      <c r="F2" s="104"/>
      <c r="G2" s="104"/>
      <c r="H2" s="104"/>
      <c r="I2" s="104"/>
      <c r="J2" s="104"/>
      <c r="K2" s="97"/>
      <c r="L2" s="97"/>
      <c r="M2" s="97"/>
      <c r="N2" s="97"/>
      <c r="O2" s="97"/>
      <c r="P2" s="97"/>
      <c r="Q2" s="97"/>
    </row>
    <row r="3" spans="1:17" s="83" customFormat="1" ht="15" customHeight="1" x14ac:dyDescent="0.25">
      <c r="A3" s="82"/>
      <c r="B3" s="103" t="s">
        <v>147</v>
      </c>
      <c r="C3" s="103"/>
      <c r="D3" s="104"/>
      <c r="E3" s="104"/>
      <c r="F3" s="104"/>
      <c r="G3" s="104"/>
      <c r="H3" s="104"/>
      <c r="I3" s="104"/>
      <c r="J3" s="104"/>
      <c r="K3" s="97"/>
      <c r="L3" s="97"/>
      <c r="M3" s="97"/>
      <c r="N3" s="97"/>
      <c r="O3" s="97"/>
      <c r="P3" s="97"/>
      <c r="Q3" s="97"/>
    </row>
    <row r="4" spans="1:17" s="87" customFormat="1" ht="15" customHeight="1" x14ac:dyDescent="0.25">
      <c r="A4" s="84"/>
      <c r="B4" s="85"/>
      <c r="C4" s="85"/>
      <c r="D4" s="86"/>
      <c r="E4" s="86"/>
      <c r="F4" s="86"/>
      <c r="G4" s="86"/>
      <c r="H4" s="86"/>
      <c r="I4" s="86"/>
      <c r="J4" s="86"/>
      <c r="K4" s="98"/>
      <c r="L4" s="98"/>
      <c r="M4" s="98"/>
      <c r="N4" s="98"/>
      <c r="O4" s="98"/>
      <c r="P4" s="98"/>
      <c r="Q4" s="98"/>
    </row>
    <row r="5" spans="1:17" x14ac:dyDescent="0.25">
      <c r="B5" s="10" t="s">
        <v>29</v>
      </c>
      <c r="C5" s="11">
        <v>0.08</v>
      </c>
    </row>
    <row r="6" spans="1:17" x14ac:dyDescent="0.25">
      <c r="B6" s="10" t="s">
        <v>30</v>
      </c>
      <c r="C6" s="7">
        <f>C5/12</f>
        <v>6.6666666666666671E-3</v>
      </c>
    </row>
    <row r="7" spans="1:17" x14ac:dyDescent="0.25">
      <c r="B7" s="10" t="s">
        <v>31</v>
      </c>
      <c r="C7" s="5">
        <v>10</v>
      </c>
    </row>
    <row r="8" spans="1:17" x14ac:dyDescent="0.25">
      <c r="B8" s="10" t="s">
        <v>25</v>
      </c>
      <c r="C8" s="5">
        <f>C7*12</f>
        <v>120</v>
      </c>
    </row>
    <row r="9" spans="1:17" x14ac:dyDescent="0.25">
      <c r="B9" s="10" t="s">
        <v>5</v>
      </c>
      <c r="C9" s="8">
        <v>450000</v>
      </c>
    </row>
    <row r="10" spans="1:17" x14ac:dyDescent="0.25">
      <c r="B10" s="10" t="s">
        <v>32</v>
      </c>
      <c r="C10" s="8">
        <v>100000</v>
      </c>
    </row>
    <row r="11" spans="1:17" x14ac:dyDescent="0.25">
      <c r="B11" s="4"/>
      <c r="C11" s="4"/>
    </row>
    <row r="12" spans="1:17" x14ac:dyDescent="0.25">
      <c r="B12" s="14" t="s">
        <v>33</v>
      </c>
      <c r="C12" s="101"/>
    </row>
    <row r="13" spans="1:17" x14ac:dyDescent="0.25">
      <c r="C13" s="3"/>
    </row>
    <row r="14" spans="1:17" x14ac:dyDescent="0.25">
      <c r="C14" s="3"/>
    </row>
    <row r="15" spans="1:17" x14ac:dyDescent="0.25">
      <c r="C15" s="2"/>
    </row>
  </sheetData>
  <mergeCells count="3">
    <mergeCell ref="B3:C3"/>
    <mergeCell ref="B1:C2"/>
    <mergeCell ref="D1:J3"/>
  </mergeCells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64"/>
  <sheetViews>
    <sheetView showGridLines="0" topLeftCell="A6" zoomScale="90" zoomScaleNormal="90" workbookViewId="0">
      <selection activeCell="A4" sqref="A4"/>
    </sheetView>
  </sheetViews>
  <sheetFormatPr defaultRowHeight="12.75" x14ac:dyDescent="0.2"/>
  <cols>
    <col min="1" max="1" width="7.28515625" style="53" customWidth="1"/>
    <col min="2" max="2" width="24.42578125" style="53" bestFit="1" customWidth="1"/>
    <col min="3" max="3" width="23.140625" style="53" bestFit="1" customWidth="1"/>
    <col min="4" max="4" width="16.42578125" style="53" bestFit="1" customWidth="1"/>
    <col min="5" max="5" width="14.85546875" style="53" customWidth="1"/>
    <col min="6" max="6" width="18.85546875" style="53" bestFit="1" customWidth="1"/>
    <col min="7" max="7" width="13.28515625" style="53" bestFit="1" customWidth="1"/>
    <col min="8" max="8" width="12.140625" style="53" bestFit="1" customWidth="1"/>
    <col min="9" max="9" width="13.28515625" style="53" bestFit="1" customWidth="1"/>
    <col min="10" max="11" width="12.140625" style="53" bestFit="1" customWidth="1"/>
    <col min="12" max="14" width="13.28515625" style="53" bestFit="1" customWidth="1"/>
    <col min="15" max="16384" width="9.140625" style="53"/>
  </cols>
  <sheetData>
    <row r="1" spans="1:17" s="83" customFormat="1" ht="15" customHeight="1" x14ac:dyDescent="0.2">
      <c r="A1" s="82"/>
      <c r="B1" s="102" t="s">
        <v>150</v>
      </c>
      <c r="C1" s="102"/>
      <c r="D1" s="104" t="s">
        <v>127</v>
      </c>
      <c r="E1" s="104"/>
      <c r="F1" s="104"/>
      <c r="G1" s="104"/>
      <c r="H1" s="104"/>
      <c r="I1" s="104"/>
      <c r="J1" s="104"/>
      <c r="K1" s="97"/>
      <c r="L1" s="97"/>
      <c r="M1" s="97"/>
      <c r="N1" s="97"/>
      <c r="O1" s="97"/>
      <c r="P1" s="97"/>
      <c r="Q1" s="97"/>
    </row>
    <row r="2" spans="1:17" s="83" customFormat="1" ht="8.25" customHeight="1" x14ac:dyDescent="0.2">
      <c r="A2" s="82"/>
      <c r="B2" s="102"/>
      <c r="C2" s="102"/>
      <c r="D2" s="104"/>
      <c r="E2" s="104"/>
      <c r="F2" s="104"/>
      <c r="G2" s="104"/>
      <c r="H2" s="104"/>
      <c r="I2" s="104"/>
      <c r="J2" s="104"/>
      <c r="K2" s="97"/>
      <c r="L2" s="97"/>
      <c r="M2" s="97"/>
      <c r="N2" s="97"/>
      <c r="O2" s="97"/>
      <c r="P2" s="97"/>
      <c r="Q2" s="97"/>
    </row>
    <row r="3" spans="1:17" s="83" customFormat="1" ht="15" customHeight="1" x14ac:dyDescent="0.25">
      <c r="A3" s="82"/>
      <c r="B3" s="103" t="s">
        <v>147</v>
      </c>
      <c r="C3" s="103"/>
      <c r="D3" s="104"/>
      <c r="E3" s="104"/>
      <c r="F3" s="104"/>
      <c r="G3" s="104"/>
      <c r="H3" s="104"/>
      <c r="I3" s="104"/>
      <c r="J3" s="104"/>
      <c r="K3" s="97"/>
      <c r="L3" s="97"/>
      <c r="M3" s="97"/>
      <c r="N3" s="97"/>
      <c r="O3" s="97"/>
      <c r="P3" s="97"/>
      <c r="Q3" s="97"/>
    </row>
    <row r="4" spans="1:17" s="90" customFormat="1" ht="15.75" x14ac:dyDescent="0.2">
      <c r="A4" s="100"/>
      <c r="B4" s="99"/>
      <c r="C4" s="96"/>
    </row>
    <row r="5" spans="1:17" ht="15" x14ac:dyDescent="0.2">
      <c r="B5" s="106" t="s">
        <v>128</v>
      </c>
      <c r="C5" s="107"/>
      <c r="D5" s="35"/>
      <c r="E5" s="51" t="s">
        <v>124</v>
      </c>
      <c r="F5" s="52">
        <v>0.06</v>
      </c>
    </row>
    <row r="6" spans="1:17" ht="15" x14ac:dyDescent="0.2">
      <c r="B6" s="50" t="s">
        <v>129</v>
      </c>
      <c r="C6" s="54">
        <f>-600000000</f>
        <v>-600000000</v>
      </c>
      <c r="D6" s="35"/>
      <c r="E6" s="55"/>
    </row>
    <row r="7" spans="1:17" ht="15" x14ac:dyDescent="0.2">
      <c r="B7" s="50" t="s">
        <v>130</v>
      </c>
      <c r="C7" s="54">
        <v>-181500000</v>
      </c>
      <c r="D7" s="35"/>
      <c r="E7" s="51" t="s">
        <v>131</v>
      </c>
      <c r="F7" s="56">
        <v>35</v>
      </c>
    </row>
    <row r="8" spans="1:17" ht="15" x14ac:dyDescent="0.2">
      <c r="B8" s="51" t="s">
        <v>132</v>
      </c>
      <c r="C8" s="57">
        <f>C7+C6</f>
        <v>-781500000</v>
      </c>
      <c r="D8" s="35"/>
    </row>
    <row r="9" spans="1:17" s="60" customFormat="1" ht="15" x14ac:dyDescent="0.2">
      <c r="B9" s="58"/>
      <c r="C9" s="59"/>
      <c r="D9" s="36"/>
    </row>
    <row r="10" spans="1:17" ht="15" x14ac:dyDescent="0.2">
      <c r="B10" s="106" t="s">
        <v>133</v>
      </c>
      <c r="C10" s="107"/>
      <c r="D10" s="35"/>
      <c r="E10" s="35"/>
      <c r="F10" s="35"/>
      <c r="G10" s="61"/>
    </row>
    <row r="11" spans="1:17" ht="15" x14ac:dyDescent="0.2">
      <c r="B11" s="50" t="s">
        <v>134</v>
      </c>
      <c r="C11" s="62">
        <v>154000000</v>
      </c>
      <c r="D11" s="35"/>
      <c r="E11" s="35"/>
      <c r="F11" s="35"/>
    </row>
    <row r="12" spans="1:17" s="60" customFormat="1" ht="15" x14ac:dyDescent="0.2">
      <c r="B12" s="58"/>
      <c r="C12" s="59"/>
      <c r="D12" s="36"/>
      <c r="E12" s="63"/>
      <c r="F12" s="36"/>
    </row>
    <row r="13" spans="1:17" ht="15" x14ac:dyDescent="0.2">
      <c r="B13" s="106" t="s">
        <v>135</v>
      </c>
      <c r="C13" s="107"/>
      <c r="D13" s="35"/>
      <c r="E13" s="35"/>
      <c r="F13" s="64"/>
    </row>
    <row r="14" spans="1:17" ht="15" x14ac:dyDescent="0.2">
      <c r="B14" s="50" t="s">
        <v>136</v>
      </c>
      <c r="C14" s="62">
        <v>67000000</v>
      </c>
      <c r="D14" s="35"/>
      <c r="E14" s="35"/>
      <c r="F14" s="64"/>
    </row>
    <row r="15" spans="1:17" ht="15" x14ac:dyDescent="0.2">
      <c r="B15" s="65"/>
      <c r="C15" s="65"/>
      <c r="D15" s="35"/>
      <c r="E15" s="35"/>
      <c r="F15" s="64"/>
    </row>
    <row r="16" spans="1:17" ht="15" x14ac:dyDescent="0.2">
      <c r="B16" s="51" t="s">
        <v>12</v>
      </c>
      <c r="C16" s="66"/>
      <c r="D16" s="35"/>
      <c r="E16" s="35"/>
      <c r="F16" s="64"/>
    </row>
    <row r="17" spans="2:8" ht="15" x14ac:dyDescent="0.2">
      <c r="B17" s="35"/>
      <c r="C17" s="35"/>
      <c r="D17" s="35"/>
      <c r="E17" s="35"/>
      <c r="F17" s="35"/>
    </row>
    <row r="18" spans="2:8" ht="15" x14ac:dyDescent="0.2">
      <c r="B18" s="51" t="s">
        <v>137</v>
      </c>
      <c r="C18" s="67">
        <v>0</v>
      </c>
      <c r="D18" s="35"/>
      <c r="E18" s="35"/>
      <c r="F18" s="35"/>
    </row>
    <row r="19" spans="2:8" ht="15" x14ac:dyDescent="0.2">
      <c r="B19" s="35"/>
      <c r="C19" s="68"/>
      <c r="D19" s="35"/>
      <c r="E19" s="35"/>
      <c r="F19" s="64"/>
    </row>
    <row r="20" spans="2:8" ht="15" x14ac:dyDescent="0.2">
      <c r="B20" s="51" t="s">
        <v>138</v>
      </c>
      <c r="C20" s="69"/>
      <c r="D20" s="35"/>
      <c r="E20" s="35"/>
      <c r="F20" s="35"/>
    </row>
    <row r="21" spans="2:8" ht="15" x14ac:dyDescent="0.2">
      <c r="B21" s="70"/>
      <c r="C21" s="71"/>
      <c r="D21" s="35"/>
      <c r="E21" s="64"/>
      <c r="F21" s="35"/>
    </row>
    <row r="22" spans="2:8" ht="15" x14ac:dyDescent="0.2">
      <c r="B22" s="51" t="s">
        <v>125</v>
      </c>
      <c r="C22" s="69"/>
      <c r="D22" s="79"/>
      <c r="E22" s="64"/>
      <c r="F22" s="72"/>
      <c r="H22" s="73"/>
    </row>
    <row r="23" spans="2:8" ht="15" x14ac:dyDescent="0.2">
      <c r="B23" s="70"/>
      <c r="C23" s="74"/>
      <c r="D23" s="35"/>
      <c r="E23" s="35"/>
      <c r="F23" s="35"/>
    </row>
    <row r="24" spans="2:8" ht="15" x14ac:dyDescent="0.2">
      <c r="B24" s="51" t="s">
        <v>139</v>
      </c>
      <c r="C24" s="75"/>
      <c r="D24" s="80"/>
      <c r="E24" s="35"/>
      <c r="F24" s="35"/>
    </row>
    <row r="27" spans="2:8" s="29" customFormat="1" ht="15.75" x14ac:dyDescent="0.2">
      <c r="B27" s="105" t="s">
        <v>140</v>
      </c>
      <c r="C27" s="105"/>
    </row>
    <row r="28" spans="2:8" ht="15" x14ac:dyDescent="0.2">
      <c r="B28" s="51" t="s">
        <v>141</v>
      </c>
      <c r="C28" s="51" t="s">
        <v>142</v>
      </c>
      <c r="E28" s="51" t="s">
        <v>125</v>
      </c>
      <c r="F28" s="69"/>
    </row>
    <row r="29" spans="2:8" ht="15" x14ac:dyDescent="0.2">
      <c r="B29" s="76">
        <v>0</v>
      </c>
      <c r="C29" s="77">
        <v>-781500000</v>
      </c>
    </row>
    <row r="30" spans="2:8" ht="15" x14ac:dyDescent="0.2">
      <c r="B30" s="76">
        <v>1</v>
      </c>
      <c r="C30" s="62">
        <v>87000000</v>
      </c>
      <c r="E30" s="51" t="s">
        <v>126</v>
      </c>
      <c r="F30" s="78"/>
      <c r="G30" s="81"/>
    </row>
    <row r="31" spans="2:8" ht="15" x14ac:dyDescent="0.2">
      <c r="B31" s="76">
        <v>2</v>
      </c>
      <c r="C31" s="62">
        <v>87000000</v>
      </c>
    </row>
    <row r="32" spans="2:8" ht="15" x14ac:dyDescent="0.2">
      <c r="B32" s="76">
        <v>3</v>
      </c>
      <c r="C32" s="62">
        <v>87000000</v>
      </c>
    </row>
    <row r="33" spans="2:3" ht="15" x14ac:dyDescent="0.2">
      <c r="B33" s="76">
        <v>4</v>
      </c>
      <c r="C33" s="62">
        <v>87000000</v>
      </c>
    </row>
    <row r="34" spans="2:3" ht="15" x14ac:dyDescent="0.2">
      <c r="B34" s="76">
        <v>5</v>
      </c>
      <c r="C34" s="62">
        <v>87000000</v>
      </c>
    </row>
    <row r="35" spans="2:3" ht="15" x14ac:dyDescent="0.2">
      <c r="B35" s="76">
        <v>6</v>
      </c>
      <c r="C35" s="62">
        <v>87000000</v>
      </c>
    </row>
    <row r="36" spans="2:3" ht="15" x14ac:dyDescent="0.2">
      <c r="B36" s="76">
        <v>7</v>
      </c>
      <c r="C36" s="62">
        <v>87000000</v>
      </c>
    </row>
    <row r="37" spans="2:3" ht="15" x14ac:dyDescent="0.2">
      <c r="B37" s="76">
        <v>8</v>
      </c>
      <c r="C37" s="62">
        <v>87000000</v>
      </c>
    </row>
    <row r="38" spans="2:3" ht="15" x14ac:dyDescent="0.2">
      <c r="B38" s="76">
        <v>9</v>
      </c>
      <c r="C38" s="62">
        <v>87000000</v>
      </c>
    </row>
    <row r="39" spans="2:3" ht="15" x14ac:dyDescent="0.2">
      <c r="B39" s="76">
        <v>10</v>
      </c>
      <c r="C39" s="62">
        <v>87000000</v>
      </c>
    </row>
    <row r="40" spans="2:3" ht="15" x14ac:dyDescent="0.2">
      <c r="B40" s="76">
        <v>11</v>
      </c>
      <c r="C40" s="62">
        <v>87000000</v>
      </c>
    </row>
    <row r="41" spans="2:3" ht="15" x14ac:dyDescent="0.2">
      <c r="B41" s="76">
        <v>12</v>
      </c>
      <c r="C41" s="62">
        <v>87000000</v>
      </c>
    </row>
    <row r="42" spans="2:3" ht="15" x14ac:dyDescent="0.2">
      <c r="B42" s="76">
        <v>13</v>
      </c>
      <c r="C42" s="62">
        <v>87000000</v>
      </c>
    </row>
    <row r="43" spans="2:3" ht="15" x14ac:dyDescent="0.2">
      <c r="B43" s="76">
        <v>14</v>
      </c>
      <c r="C43" s="62">
        <v>87000000</v>
      </c>
    </row>
    <row r="44" spans="2:3" ht="15" x14ac:dyDescent="0.2">
      <c r="B44" s="76">
        <v>15</v>
      </c>
      <c r="C44" s="62">
        <v>87000000</v>
      </c>
    </row>
    <row r="45" spans="2:3" ht="15" x14ac:dyDescent="0.2">
      <c r="B45" s="76">
        <v>16</v>
      </c>
      <c r="C45" s="62">
        <v>87000000</v>
      </c>
    </row>
    <row r="46" spans="2:3" ht="15" x14ac:dyDescent="0.2">
      <c r="B46" s="76">
        <v>17</v>
      </c>
      <c r="C46" s="62">
        <v>87000000</v>
      </c>
    </row>
    <row r="47" spans="2:3" ht="15" x14ac:dyDescent="0.2">
      <c r="B47" s="76">
        <v>18</v>
      </c>
      <c r="C47" s="62">
        <v>87000000</v>
      </c>
    </row>
    <row r="48" spans="2:3" ht="15" x14ac:dyDescent="0.2">
      <c r="B48" s="76">
        <v>19</v>
      </c>
      <c r="C48" s="62">
        <v>87000000</v>
      </c>
    </row>
    <row r="49" spans="2:3" ht="15" x14ac:dyDescent="0.2">
      <c r="B49" s="76">
        <v>20</v>
      </c>
      <c r="C49" s="62">
        <v>87000000</v>
      </c>
    </row>
    <row r="50" spans="2:3" ht="15" x14ac:dyDescent="0.2">
      <c r="B50" s="76">
        <v>21</v>
      </c>
      <c r="C50" s="62">
        <v>87000000</v>
      </c>
    </row>
    <row r="51" spans="2:3" ht="15" x14ac:dyDescent="0.2">
      <c r="B51" s="76">
        <v>22</v>
      </c>
      <c r="C51" s="62">
        <v>87000000</v>
      </c>
    </row>
    <row r="52" spans="2:3" ht="15" x14ac:dyDescent="0.2">
      <c r="B52" s="76">
        <v>23</v>
      </c>
      <c r="C52" s="62">
        <v>87000000</v>
      </c>
    </row>
    <row r="53" spans="2:3" ht="15" x14ac:dyDescent="0.2">
      <c r="B53" s="76">
        <v>24</v>
      </c>
      <c r="C53" s="62">
        <v>87000000</v>
      </c>
    </row>
    <row r="54" spans="2:3" ht="15" x14ac:dyDescent="0.2">
      <c r="B54" s="76">
        <v>25</v>
      </c>
      <c r="C54" s="62">
        <v>87000000</v>
      </c>
    </row>
    <row r="55" spans="2:3" ht="15" x14ac:dyDescent="0.2">
      <c r="B55" s="76">
        <v>26</v>
      </c>
      <c r="C55" s="62">
        <v>87000000</v>
      </c>
    </row>
    <row r="56" spans="2:3" ht="15" x14ac:dyDescent="0.2">
      <c r="B56" s="76">
        <v>27</v>
      </c>
      <c r="C56" s="62">
        <v>87000000</v>
      </c>
    </row>
    <row r="57" spans="2:3" ht="15" x14ac:dyDescent="0.2">
      <c r="B57" s="76">
        <v>28</v>
      </c>
      <c r="C57" s="62">
        <v>87000000</v>
      </c>
    </row>
    <row r="58" spans="2:3" ht="15" x14ac:dyDescent="0.2">
      <c r="B58" s="76">
        <v>29</v>
      </c>
      <c r="C58" s="62">
        <v>87000000</v>
      </c>
    </row>
    <row r="59" spans="2:3" ht="15" x14ac:dyDescent="0.2">
      <c r="B59" s="76">
        <v>30</v>
      </c>
      <c r="C59" s="62">
        <v>87000000</v>
      </c>
    </row>
    <row r="60" spans="2:3" ht="15" x14ac:dyDescent="0.2">
      <c r="B60" s="76">
        <v>31</v>
      </c>
      <c r="C60" s="62">
        <v>87000000</v>
      </c>
    </row>
    <row r="61" spans="2:3" ht="15" x14ac:dyDescent="0.2">
      <c r="B61" s="76">
        <v>32</v>
      </c>
      <c r="C61" s="62">
        <v>87000000</v>
      </c>
    </row>
    <row r="62" spans="2:3" ht="15" x14ac:dyDescent="0.2">
      <c r="B62" s="76">
        <v>33</v>
      </c>
      <c r="C62" s="62">
        <v>87000000</v>
      </c>
    </row>
    <row r="63" spans="2:3" ht="15" x14ac:dyDescent="0.2">
      <c r="B63" s="76">
        <v>34</v>
      </c>
      <c r="C63" s="62">
        <v>87000000</v>
      </c>
    </row>
    <row r="64" spans="2:3" ht="15" x14ac:dyDescent="0.2">
      <c r="B64" s="76">
        <v>35</v>
      </c>
      <c r="C64" s="62">
        <v>87000000</v>
      </c>
    </row>
  </sheetData>
  <mergeCells count="7">
    <mergeCell ref="B1:C2"/>
    <mergeCell ref="D1:J3"/>
    <mergeCell ref="B27:C27"/>
    <mergeCell ref="B3:C3"/>
    <mergeCell ref="B5:C5"/>
    <mergeCell ref="B10:C10"/>
    <mergeCell ref="B13:C13"/>
  </mergeCells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23"/>
  <sheetViews>
    <sheetView showGridLines="0" workbookViewId="0">
      <selection activeCell="A4" sqref="A4"/>
    </sheetView>
  </sheetViews>
  <sheetFormatPr defaultRowHeight="12.75" x14ac:dyDescent="0.2"/>
  <cols>
    <col min="1" max="1" width="7.28515625" style="19" customWidth="1"/>
    <col min="2" max="2" width="6.85546875" style="19" customWidth="1"/>
    <col min="3" max="3" width="9.7109375" style="19" customWidth="1"/>
    <col min="4" max="4" width="22.85546875" style="19" customWidth="1"/>
    <col min="5" max="5" width="9.7109375" style="19" customWidth="1"/>
    <col min="6" max="6" width="11.28515625" style="19" bestFit="1" customWidth="1"/>
    <col min="7" max="12" width="9.7109375" style="19" customWidth="1"/>
    <col min="13" max="13" width="6.85546875" style="19" customWidth="1"/>
    <col min="14" max="14" width="30.42578125" style="19" customWidth="1"/>
    <col min="15" max="15" width="17" style="19" customWidth="1"/>
    <col min="16" max="16384" width="9.140625" style="19"/>
  </cols>
  <sheetData>
    <row r="1" spans="1:17" s="83" customFormat="1" ht="15" customHeight="1" x14ac:dyDescent="0.2">
      <c r="A1" s="82"/>
      <c r="B1" s="102" t="s">
        <v>150</v>
      </c>
      <c r="C1" s="102"/>
      <c r="D1" s="102"/>
      <c r="E1" s="104" t="s">
        <v>144</v>
      </c>
      <c r="F1" s="104"/>
      <c r="G1" s="104"/>
      <c r="H1" s="104"/>
      <c r="I1" s="104"/>
      <c r="J1" s="104"/>
      <c r="K1" s="104"/>
      <c r="L1" s="104"/>
      <c r="M1" s="104"/>
      <c r="N1" s="97"/>
      <c r="O1" s="97"/>
      <c r="P1" s="97"/>
      <c r="Q1" s="97"/>
    </row>
    <row r="2" spans="1:17" s="83" customFormat="1" ht="8.25" customHeight="1" x14ac:dyDescent="0.2">
      <c r="A2" s="82"/>
      <c r="B2" s="102"/>
      <c r="C2" s="102"/>
      <c r="D2" s="102"/>
      <c r="E2" s="104"/>
      <c r="F2" s="104"/>
      <c r="G2" s="104"/>
      <c r="H2" s="104"/>
      <c r="I2" s="104"/>
      <c r="J2" s="104"/>
      <c r="K2" s="104"/>
      <c r="L2" s="104"/>
      <c r="M2" s="104"/>
      <c r="N2" s="97"/>
      <c r="O2" s="97"/>
      <c r="P2" s="97"/>
      <c r="Q2" s="97"/>
    </row>
    <row r="3" spans="1:17" s="83" customFormat="1" ht="15" customHeight="1" x14ac:dyDescent="0.25">
      <c r="A3" s="82"/>
      <c r="B3" s="103" t="s">
        <v>147</v>
      </c>
      <c r="C3" s="103"/>
      <c r="D3" s="97"/>
      <c r="E3" s="104"/>
      <c r="F3" s="104"/>
      <c r="G3" s="104"/>
      <c r="H3" s="104"/>
      <c r="I3" s="104"/>
      <c r="J3" s="104"/>
      <c r="K3" s="104"/>
      <c r="L3" s="104"/>
      <c r="M3" s="104"/>
      <c r="N3" s="97"/>
      <c r="O3" s="97"/>
      <c r="P3" s="97"/>
      <c r="Q3" s="97"/>
    </row>
    <row r="6" spans="1:17" ht="15.75" x14ac:dyDescent="0.25">
      <c r="C6" s="112" t="s">
        <v>64</v>
      </c>
      <c r="D6" s="113"/>
      <c r="E6" s="113"/>
      <c r="F6" s="113"/>
      <c r="G6" s="113"/>
      <c r="H6" s="113"/>
      <c r="I6" s="113"/>
      <c r="J6" s="113"/>
      <c r="K6" s="113"/>
      <c r="L6" s="114"/>
      <c r="N6" s="20" t="s">
        <v>13</v>
      </c>
      <c r="O6" s="21"/>
    </row>
    <row r="7" spans="1:17" s="91" customFormat="1" ht="15.75" x14ac:dyDescent="0.25">
      <c r="C7" s="92"/>
      <c r="D7" s="93"/>
      <c r="E7" s="93"/>
      <c r="F7" s="93"/>
      <c r="G7" s="93"/>
      <c r="H7" s="93"/>
      <c r="I7" s="93"/>
      <c r="J7" s="93"/>
      <c r="K7" s="93"/>
      <c r="L7" s="94"/>
      <c r="N7" s="95"/>
      <c r="O7" s="95"/>
    </row>
    <row r="8" spans="1:17" ht="15" x14ac:dyDescent="0.25">
      <c r="C8" s="119" t="s">
        <v>3</v>
      </c>
      <c r="D8" s="119"/>
      <c r="E8" s="119" t="s">
        <v>4</v>
      </c>
      <c r="F8" s="119"/>
      <c r="G8" s="119" t="s">
        <v>40</v>
      </c>
      <c r="H8" s="119"/>
      <c r="I8" s="119" t="s">
        <v>41</v>
      </c>
      <c r="J8" s="119"/>
      <c r="K8" s="119" t="s">
        <v>42</v>
      </c>
      <c r="L8" s="119"/>
      <c r="N8" s="20" t="s">
        <v>45</v>
      </c>
      <c r="O8" s="37">
        <v>700</v>
      </c>
    </row>
    <row r="9" spans="1:17" ht="15" x14ac:dyDescent="0.25">
      <c r="C9" s="115" t="s">
        <v>43</v>
      </c>
      <c r="D9" s="116"/>
      <c r="E9" s="115" t="s">
        <v>44</v>
      </c>
      <c r="F9" s="116"/>
      <c r="G9" s="117">
        <v>0.83333333333333337</v>
      </c>
      <c r="H9" s="116"/>
      <c r="I9" s="117">
        <v>0.95833333333333337</v>
      </c>
      <c r="J9" s="116"/>
      <c r="K9" s="118">
        <v>41765</v>
      </c>
      <c r="L9" s="116"/>
      <c r="N9" s="20" t="s">
        <v>46</v>
      </c>
      <c r="O9" s="37">
        <v>3</v>
      </c>
    </row>
    <row r="10" spans="1:17" ht="15" x14ac:dyDescent="0.25">
      <c r="N10" s="20" t="s">
        <v>48</v>
      </c>
      <c r="O10" s="37">
        <f>O9*O6</f>
        <v>0</v>
      </c>
    </row>
    <row r="11" spans="1:17" ht="15.75" x14ac:dyDescent="0.25">
      <c r="C11" s="112" t="s">
        <v>47</v>
      </c>
      <c r="D11" s="113"/>
      <c r="E11" s="113"/>
      <c r="F11" s="113"/>
      <c r="G11" s="113"/>
      <c r="H11" s="113"/>
      <c r="I11" s="113"/>
      <c r="J11" s="113"/>
      <c r="K11" s="113"/>
      <c r="L11" s="114"/>
      <c r="N11" s="20" t="s">
        <v>59</v>
      </c>
      <c r="O11" s="37">
        <f>O10+O8</f>
        <v>700</v>
      </c>
    </row>
    <row r="12" spans="1:17" ht="15" x14ac:dyDescent="0.25">
      <c r="C12" s="22" t="s">
        <v>49</v>
      </c>
      <c r="D12" s="22" t="s">
        <v>50</v>
      </c>
      <c r="E12" s="22" t="s">
        <v>51</v>
      </c>
      <c r="F12" s="22" t="s">
        <v>52</v>
      </c>
      <c r="G12" s="22" t="s">
        <v>53</v>
      </c>
      <c r="H12" s="22" t="s">
        <v>54</v>
      </c>
      <c r="I12" s="22" t="s">
        <v>55</v>
      </c>
      <c r="J12" s="22" t="s">
        <v>56</v>
      </c>
      <c r="K12" s="22" t="s">
        <v>57</v>
      </c>
      <c r="L12" s="22" t="s">
        <v>58</v>
      </c>
    </row>
    <row r="13" spans="1:17" ht="15" customHeight="1" x14ac:dyDescent="0.25">
      <c r="B13" s="108" t="s">
        <v>60</v>
      </c>
      <c r="C13" s="21"/>
      <c r="D13" s="21"/>
      <c r="E13" s="21"/>
      <c r="F13" s="21" t="s">
        <v>68</v>
      </c>
      <c r="G13" s="21" t="s">
        <v>148</v>
      </c>
      <c r="H13" s="21"/>
      <c r="I13" s="21" t="s">
        <v>70</v>
      </c>
      <c r="J13" s="21"/>
      <c r="K13" s="21"/>
      <c r="L13" s="21"/>
      <c r="N13" s="20" t="s">
        <v>61</v>
      </c>
      <c r="O13" s="37">
        <v>50</v>
      </c>
    </row>
    <row r="14" spans="1:17" ht="15" x14ac:dyDescent="0.25">
      <c r="B14" s="108"/>
      <c r="C14" s="21" t="s">
        <v>80</v>
      </c>
      <c r="D14" s="21" t="s">
        <v>149</v>
      </c>
      <c r="E14" s="21" t="s">
        <v>66</v>
      </c>
      <c r="F14" s="21" t="s">
        <v>67</v>
      </c>
      <c r="G14" s="21"/>
      <c r="H14" s="21"/>
      <c r="I14" s="21"/>
      <c r="J14" s="21"/>
      <c r="K14" s="21"/>
      <c r="L14" s="21"/>
      <c r="N14" s="20" t="s">
        <v>63</v>
      </c>
      <c r="O14" s="37">
        <f>O13*O6</f>
        <v>0</v>
      </c>
    </row>
    <row r="15" spans="1:17" ht="15" x14ac:dyDescent="0.25">
      <c r="B15" s="108"/>
      <c r="C15" s="109"/>
      <c r="D15" s="110"/>
      <c r="E15" s="110"/>
      <c r="F15" s="110"/>
      <c r="G15" s="110"/>
      <c r="H15" s="110"/>
      <c r="I15" s="110"/>
      <c r="J15" s="110"/>
      <c r="K15" s="110"/>
      <c r="L15" s="111"/>
      <c r="N15" s="23" t="s">
        <v>12</v>
      </c>
      <c r="O15" s="24">
        <f>O14-O11</f>
        <v>-700</v>
      </c>
    </row>
    <row r="16" spans="1:17" ht="15" x14ac:dyDescent="0.25">
      <c r="B16" s="108"/>
      <c r="C16" s="21"/>
      <c r="D16" s="21" t="s">
        <v>65</v>
      </c>
      <c r="E16" s="21"/>
      <c r="F16" s="21"/>
      <c r="G16" s="21" t="s">
        <v>69</v>
      </c>
      <c r="H16" s="21"/>
      <c r="I16" s="21"/>
      <c r="J16" s="21"/>
      <c r="K16" s="21" t="s">
        <v>72</v>
      </c>
      <c r="L16" s="21"/>
    </row>
    <row r="17" spans="2:15" ht="15" x14ac:dyDescent="0.25">
      <c r="B17" s="108"/>
      <c r="C17" s="21"/>
      <c r="D17" s="21" t="s">
        <v>74</v>
      </c>
      <c r="E17" s="21" t="s">
        <v>79</v>
      </c>
      <c r="F17" s="21"/>
      <c r="G17" s="21"/>
      <c r="H17" s="21" t="s">
        <v>73</v>
      </c>
      <c r="I17" s="21"/>
      <c r="J17" s="21" t="s">
        <v>71</v>
      </c>
      <c r="K17" s="21" t="s">
        <v>81</v>
      </c>
      <c r="L17" s="21"/>
      <c r="N17" s="20" t="s">
        <v>62</v>
      </c>
      <c r="O17" s="28"/>
    </row>
    <row r="18" spans="2:15" ht="15" x14ac:dyDescent="0.25">
      <c r="C18" s="25"/>
      <c r="D18" s="26"/>
      <c r="E18" s="26"/>
      <c r="F18" s="26"/>
      <c r="G18" s="26"/>
      <c r="H18" s="26"/>
      <c r="I18" s="26"/>
      <c r="J18" s="26"/>
    </row>
    <row r="19" spans="2:15" ht="15" x14ac:dyDescent="0.25">
      <c r="C19" s="25"/>
      <c r="D19" s="25"/>
      <c r="E19" s="25"/>
      <c r="F19" s="25"/>
      <c r="G19" s="25"/>
      <c r="H19" s="25"/>
      <c r="I19" s="25"/>
      <c r="J19" s="25"/>
    </row>
    <row r="20" spans="2:15" ht="15" x14ac:dyDescent="0.25">
      <c r="C20" s="25"/>
      <c r="D20" s="25"/>
      <c r="E20" s="25"/>
      <c r="F20" s="25"/>
      <c r="G20" s="25"/>
      <c r="H20" s="25"/>
      <c r="I20" s="25"/>
      <c r="J20" s="25"/>
    </row>
    <row r="21" spans="2:15" ht="15" x14ac:dyDescent="0.25">
      <c r="C21" s="25"/>
      <c r="D21" s="25"/>
      <c r="E21" s="25"/>
      <c r="F21" s="25"/>
      <c r="G21" s="25"/>
      <c r="H21" s="25"/>
      <c r="I21" s="25"/>
      <c r="J21" s="25"/>
    </row>
    <row r="23" spans="2:15" x14ac:dyDescent="0.2">
      <c r="N23" s="27"/>
    </row>
  </sheetData>
  <mergeCells count="17">
    <mergeCell ref="K8:L8"/>
    <mergeCell ref="B3:C3"/>
    <mergeCell ref="E1:M3"/>
    <mergeCell ref="B1:D2"/>
    <mergeCell ref="B13:B17"/>
    <mergeCell ref="C15:L15"/>
    <mergeCell ref="C6:L6"/>
    <mergeCell ref="C9:D9"/>
    <mergeCell ref="E9:F9"/>
    <mergeCell ref="G9:H9"/>
    <mergeCell ref="I9:J9"/>
    <mergeCell ref="K9:L9"/>
    <mergeCell ref="C11:L11"/>
    <mergeCell ref="C8:D8"/>
    <mergeCell ref="E8:F8"/>
    <mergeCell ref="G8:H8"/>
    <mergeCell ref="I8:J8"/>
  </mergeCells>
  <conditionalFormatting sqref="O15">
    <cfRule type="cellIs" dxfId="1" priority="1" operator="lessThan">
      <formula>0</formula>
    </cfRule>
    <cfRule type="cellIs" dxfId="0" priority="2" operator="greaterThan">
      <formula>0</formula>
    </cfRule>
  </conditionalFormatting>
  <pageMargins left="0.78740157499999996" right="0.78740157499999996" top="0.984251969" bottom="0.984251969" header="0.49212598499999999" footer="0.49212598499999999"/>
  <headerFooter alignWithMargin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505"/>
  <sheetViews>
    <sheetView showGridLines="0" tabSelected="1" workbookViewId="0">
      <selection activeCell="F19" sqref="F19"/>
    </sheetView>
  </sheetViews>
  <sheetFormatPr defaultRowHeight="15.75" x14ac:dyDescent="0.2"/>
  <cols>
    <col min="1" max="1" width="7.28515625" style="29" customWidth="1"/>
    <col min="2" max="2" width="21.85546875" style="29" customWidth="1"/>
    <col min="3" max="3" width="23.5703125" style="29" customWidth="1"/>
    <col min="4" max="4" width="9.140625" style="29"/>
    <col min="5" max="5" width="18.7109375" style="29" customWidth="1"/>
    <col min="6" max="6" width="9.140625" style="29"/>
    <col min="7" max="7" width="16.7109375" style="29" bestFit="1" customWidth="1"/>
    <col min="8" max="8" width="16.42578125" style="29" customWidth="1"/>
    <col min="9" max="9" width="8.42578125" style="29" customWidth="1"/>
    <col min="10" max="16384" width="9.140625" style="29"/>
  </cols>
  <sheetData>
    <row r="1" spans="1:17" s="83" customFormat="1" ht="15" customHeight="1" x14ac:dyDescent="0.2">
      <c r="A1" s="82"/>
      <c r="B1" s="102" t="s">
        <v>150</v>
      </c>
      <c r="C1" s="102"/>
      <c r="D1" s="104" t="s">
        <v>145</v>
      </c>
      <c r="E1" s="104"/>
      <c r="F1" s="104"/>
      <c r="G1" s="104"/>
      <c r="H1" s="104"/>
      <c r="I1" s="104"/>
      <c r="J1" s="104"/>
      <c r="K1" s="97"/>
      <c r="L1" s="97"/>
      <c r="M1" s="97"/>
      <c r="N1" s="97"/>
      <c r="O1" s="97"/>
      <c r="P1" s="97"/>
      <c r="Q1" s="97"/>
    </row>
    <row r="2" spans="1:17" s="83" customFormat="1" ht="8.25" customHeight="1" x14ac:dyDescent="0.2">
      <c r="A2" s="82"/>
      <c r="B2" s="102"/>
      <c r="C2" s="102"/>
      <c r="D2" s="104"/>
      <c r="E2" s="104"/>
      <c r="F2" s="104"/>
      <c r="G2" s="104"/>
      <c r="H2" s="104"/>
      <c r="I2" s="104"/>
      <c r="J2" s="104"/>
      <c r="K2" s="97"/>
      <c r="L2" s="97"/>
      <c r="M2" s="97"/>
      <c r="N2" s="97"/>
      <c r="O2" s="97"/>
      <c r="P2" s="97"/>
      <c r="Q2" s="97"/>
    </row>
    <row r="3" spans="1:17" s="83" customFormat="1" ht="15" customHeight="1" x14ac:dyDescent="0.25">
      <c r="A3" s="82"/>
      <c r="B3" s="103" t="s">
        <v>147</v>
      </c>
      <c r="C3" s="103"/>
      <c r="D3" s="104"/>
      <c r="E3" s="104"/>
      <c r="F3" s="104"/>
      <c r="G3" s="104"/>
      <c r="H3" s="104"/>
      <c r="I3" s="104"/>
      <c r="J3" s="104"/>
      <c r="K3" s="97"/>
      <c r="L3" s="97"/>
      <c r="M3" s="97"/>
      <c r="N3" s="97"/>
      <c r="O3" s="97"/>
      <c r="P3" s="97"/>
      <c r="Q3" s="97"/>
    </row>
    <row r="5" spans="1:17" x14ac:dyDescent="0.2">
      <c r="B5" s="30" t="s">
        <v>35</v>
      </c>
      <c r="C5" s="30" t="s">
        <v>36</v>
      </c>
      <c r="G5" s="30" t="s">
        <v>77</v>
      </c>
      <c r="H5" s="30" t="s">
        <v>78</v>
      </c>
    </row>
    <row r="6" spans="1:17" x14ac:dyDescent="0.25">
      <c r="B6" s="31">
        <v>295.92580815315148</v>
      </c>
      <c r="C6" s="31">
        <v>315.11185623056497</v>
      </c>
      <c r="E6" s="121" t="s">
        <v>0</v>
      </c>
      <c r="F6" s="121"/>
      <c r="G6" s="32"/>
      <c r="H6" s="32"/>
    </row>
    <row r="7" spans="1:17" x14ac:dyDescent="0.25">
      <c r="B7" s="31">
        <v>285.77225764836049</v>
      </c>
      <c r="C7" s="31">
        <v>298.39159085229261</v>
      </c>
      <c r="E7" s="121" t="s">
        <v>1</v>
      </c>
      <c r="F7" s="121"/>
      <c r="G7" s="32"/>
      <c r="H7" s="32"/>
    </row>
    <row r="8" spans="1:17" x14ac:dyDescent="0.25">
      <c r="B8" s="31">
        <v>302.96877006237656</v>
      </c>
      <c r="C8" s="31">
        <v>297.53344404151045</v>
      </c>
      <c r="E8" s="121" t="s">
        <v>2</v>
      </c>
      <c r="F8" s="121"/>
      <c r="G8" s="32"/>
      <c r="H8" s="32"/>
    </row>
    <row r="9" spans="1:17" x14ac:dyDescent="0.2">
      <c r="B9" s="31">
        <v>295.70895168850603</v>
      </c>
      <c r="C9" s="31">
        <v>306.44555093608795</v>
      </c>
    </row>
    <row r="10" spans="1:17" x14ac:dyDescent="0.2">
      <c r="B10" s="31">
        <v>301.19941627847805</v>
      </c>
      <c r="C10" s="31">
        <v>313.04694967526746</v>
      </c>
      <c r="E10" s="122" t="s">
        <v>15</v>
      </c>
      <c r="F10" s="122"/>
    </row>
    <row r="11" spans="1:17" x14ac:dyDescent="0.2">
      <c r="B11" s="31">
        <v>300.50292492736224</v>
      </c>
      <c r="C11" s="31">
        <v>305.14121247256071</v>
      </c>
      <c r="E11" s="33" t="s">
        <v>7</v>
      </c>
      <c r="F11" s="33" t="s">
        <v>9</v>
      </c>
      <c r="G11" s="34"/>
      <c r="H11" s="34"/>
    </row>
    <row r="12" spans="1:17" x14ac:dyDescent="0.2">
      <c r="B12" s="31">
        <v>286.51343013404409</v>
      </c>
      <c r="C12" s="31">
        <v>303.38677650465428</v>
      </c>
      <c r="E12" s="33" t="s">
        <v>6</v>
      </c>
      <c r="F12" s="33" t="s">
        <v>10</v>
      </c>
      <c r="G12" s="34"/>
      <c r="H12" s="34"/>
    </row>
    <row r="13" spans="1:17" x14ac:dyDescent="0.2">
      <c r="B13" s="31">
        <v>296.3285130119005</v>
      </c>
      <c r="C13" s="31">
        <v>301.00542193883183</v>
      </c>
      <c r="E13" s="33" t="s">
        <v>8</v>
      </c>
      <c r="F13" s="33" t="s">
        <v>11</v>
      </c>
      <c r="G13" s="34"/>
      <c r="H13" s="34"/>
    </row>
    <row r="14" spans="1:17" x14ac:dyDescent="0.2">
      <c r="B14" s="31">
        <v>289.49341297971074</v>
      </c>
      <c r="C14" s="31">
        <v>296.03882361206735</v>
      </c>
    </row>
    <row r="15" spans="1:17" x14ac:dyDescent="0.2">
      <c r="B15" s="31">
        <v>295.94620857673152</v>
      </c>
      <c r="C15" s="31">
        <v>294.99915084207873</v>
      </c>
      <c r="E15" s="122" t="s">
        <v>14</v>
      </c>
      <c r="F15" s="122"/>
    </row>
    <row r="16" spans="1:17" x14ac:dyDescent="0.2">
      <c r="B16" s="31">
        <v>298.15020969385841</v>
      </c>
      <c r="C16" s="31">
        <v>311.6253569665389</v>
      </c>
      <c r="E16" s="33" t="s">
        <v>16</v>
      </c>
      <c r="F16" s="33" t="s">
        <v>151</v>
      </c>
      <c r="G16" s="34"/>
      <c r="H16" s="34"/>
    </row>
    <row r="17" spans="2:8" x14ac:dyDescent="0.2">
      <c r="B17" s="31">
        <v>304.26788679175047</v>
      </c>
      <c r="C17" s="31">
        <v>299.5009308150872</v>
      </c>
      <c r="E17" s="33" t="s">
        <v>17</v>
      </c>
      <c r="F17" s="33" t="s">
        <v>152</v>
      </c>
      <c r="G17" s="34"/>
      <c r="H17" s="34"/>
    </row>
    <row r="18" spans="2:8" x14ac:dyDescent="0.2">
      <c r="B18" s="31">
        <v>302.37794742619121</v>
      </c>
      <c r="C18" s="31">
        <v>289.06027920242985</v>
      </c>
      <c r="E18" s="33" t="s">
        <v>18</v>
      </c>
      <c r="F18" s="33" t="s">
        <v>153</v>
      </c>
      <c r="G18" s="34"/>
      <c r="H18" s="34"/>
    </row>
    <row r="19" spans="2:8" x14ac:dyDescent="0.2">
      <c r="B19" s="31">
        <v>304.85358070154172</v>
      </c>
      <c r="C19" s="31">
        <v>305.50080731252882</v>
      </c>
    </row>
    <row r="20" spans="2:8" x14ac:dyDescent="0.2">
      <c r="B20" s="31">
        <v>299.39747274891647</v>
      </c>
      <c r="C20" s="31">
        <v>300.09105607830503</v>
      </c>
      <c r="E20" s="120" t="s">
        <v>75</v>
      </c>
      <c r="F20" s="120"/>
      <c r="G20" s="31"/>
      <c r="H20" s="31"/>
    </row>
    <row r="21" spans="2:8" x14ac:dyDescent="0.2">
      <c r="B21" s="31">
        <v>314.25166036554998</v>
      </c>
      <c r="C21" s="31">
        <v>325.71840678037245</v>
      </c>
      <c r="E21" s="120" t="s">
        <v>76</v>
      </c>
      <c r="F21" s="120"/>
      <c r="G21" s="7"/>
      <c r="H21" s="7"/>
    </row>
    <row r="22" spans="2:8" x14ac:dyDescent="0.2">
      <c r="B22" s="31">
        <v>302.25499148749685</v>
      </c>
      <c r="C22" s="31">
        <v>293.46644992541832</v>
      </c>
    </row>
    <row r="23" spans="2:8" x14ac:dyDescent="0.2">
      <c r="B23" s="31">
        <v>304.13484154859469</v>
      </c>
      <c r="C23" s="31">
        <v>299.89833449131186</v>
      </c>
    </row>
    <row r="24" spans="2:8" x14ac:dyDescent="0.2">
      <c r="B24" s="31">
        <v>304.97973264522022</v>
      </c>
      <c r="C24" s="31">
        <v>292.05487534142384</v>
      </c>
    </row>
    <row r="25" spans="2:8" x14ac:dyDescent="0.2">
      <c r="B25" s="31">
        <v>299.00941781515905</v>
      </c>
      <c r="C25" s="31">
        <v>296.83186348761183</v>
      </c>
    </row>
    <row r="26" spans="2:8" x14ac:dyDescent="0.2">
      <c r="B26" s="31">
        <v>309.62814096234911</v>
      </c>
      <c r="C26" s="31">
        <v>298.5922106200764</v>
      </c>
    </row>
    <row r="27" spans="2:8" x14ac:dyDescent="0.2">
      <c r="B27" s="31">
        <v>303.0529325819154</v>
      </c>
      <c r="C27" s="31">
        <v>298.8126457336769</v>
      </c>
    </row>
    <row r="28" spans="2:8" x14ac:dyDescent="0.2">
      <c r="B28" s="31">
        <v>293.19207311977533</v>
      </c>
      <c r="C28" s="31">
        <v>299.87878672216459</v>
      </c>
    </row>
    <row r="29" spans="2:8" x14ac:dyDescent="0.2">
      <c r="B29" s="31">
        <v>300.37088809563602</v>
      </c>
      <c r="C29" s="31">
        <v>305.32677819338539</v>
      </c>
    </row>
    <row r="30" spans="2:8" x14ac:dyDescent="0.2">
      <c r="B30" s="31">
        <v>305.89499165994636</v>
      </c>
      <c r="C30" s="31">
        <v>300.78365439304645</v>
      </c>
    </row>
    <row r="31" spans="2:8" x14ac:dyDescent="0.2">
      <c r="B31" s="31">
        <v>306.30069131772427</v>
      </c>
      <c r="C31" s="31">
        <v>303.4293186170587</v>
      </c>
    </row>
    <row r="32" spans="2:8" x14ac:dyDescent="0.2">
      <c r="B32" s="31">
        <v>298.137081059813</v>
      </c>
      <c r="C32" s="31">
        <v>307.66214493987337</v>
      </c>
    </row>
    <row r="33" spans="2:3" x14ac:dyDescent="0.2">
      <c r="B33" s="31">
        <v>296.70425567082731</v>
      </c>
      <c r="C33" s="31">
        <v>302.95328140116231</v>
      </c>
    </row>
    <row r="34" spans="2:3" x14ac:dyDescent="0.2">
      <c r="B34" s="31">
        <v>291.66761199838049</v>
      </c>
      <c r="C34" s="31">
        <v>310.58844313465733</v>
      </c>
    </row>
    <row r="35" spans="2:3" x14ac:dyDescent="0.2">
      <c r="B35" s="31">
        <v>293.10643087624078</v>
      </c>
      <c r="C35" s="31">
        <v>300.5811869895935</v>
      </c>
    </row>
    <row r="36" spans="2:3" x14ac:dyDescent="0.2">
      <c r="B36" s="31">
        <v>296.50493761932194</v>
      </c>
      <c r="C36" s="31">
        <v>298.75694208717522</v>
      </c>
    </row>
    <row r="37" spans="2:3" x14ac:dyDescent="0.2">
      <c r="B37" s="31">
        <v>302.98518077018969</v>
      </c>
      <c r="C37" s="31">
        <v>314.74310322322873</v>
      </c>
    </row>
    <row r="38" spans="2:3" x14ac:dyDescent="0.2">
      <c r="B38" s="31">
        <v>294.44642937163258</v>
      </c>
      <c r="C38" s="31">
        <v>300.0553865211329</v>
      </c>
    </row>
    <row r="39" spans="2:3" x14ac:dyDescent="0.2">
      <c r="B39" s="31">
        <v>301.0368459360003</v>
      </c>
      <c r="C39" s="31">
        <v>300.42029134538757</v>
      </c>
    </row>
    <row r="40" spans="2:3" x14ac:dyDescent="0.2">
      <c r="B40" s="31">
        <v>293.00381033806428</v>
      </c>
      <c r="C40" s="31">
        <v>285.01218210918893</v>
      </c>
    </row>
    <row r="41" spans="2:3" x14ac:dyDescent="0.2">
      <c r="B41" s="31">
        <v>295.51321005821893</v>
      </c>
      <c r="C41" s="31">
        <v>301.78298377079705</v>
      </c>
    </row>
    <row r="42" spans="2:3" x14ac:dyDescent="0.2">
      <c r="B42" s="31">
        <v>297.68594266422616</v>
      </c>
      <c r="C42" s="31">
        <v>310.62493108454333</v>
      </c>
    </row>
    <row r="43" spans="2:3" x14ac:dyDescent="0.2">
      <c r="B43" s="31">
        <v>302.35059804859844</v>
      </c>
      <c r="C43" s="31">
        <v>300.90730381105078</v>
      </c>
    </row>
    <row r="44" spans="2:3" x14ac:dyDescent="0.2">
      <c r="B44" s="31">
        <v>300.6933695726251</v>
      </c>
      <c r="C44" s="31">
        <v>319.72801372656437</v>
      </c>
    </row>
    <row r="45" spans="2:3" x14ac:dyDescent="0.2">
      <c r="B45" s="31">
        <v>296.95775007324812</v>
      </c>
      <c r="C45" s="31">
        <v>304.14957629944712</v>
      </c>
    </row>
    <row r="46" spans="2:3" x14ac:dyDescent="0.2">
      <c r="B46" s="31">
        <v>298.15813060387507</v>
      </c>
      <c r="C46" s="31">
        <v>316.68348764327993</v>
      </c>
    </row>
    <row r="47" spans="2:3" x14ac:dyDescent="0.2">
      <c r="B47" s="31">
        <v>308.536249996295</v>
      </c>
      <c r="C47" s="31">
        <v>309.9213192319682</v>
      </c>
    </row>
    <row r="48" spans="2:3" x14ac:dyDescent="0.2">
      <c r="B48" s="31">
        <v>299.06475196333622</v>
      </c>
      <c r="C48" s="31">
        <v>276.56133557625651</v>
      </c>
    </row>
    <row r="49" spans="2:3" x14ac:dyDescent="0.2">
      <c r="B49" s="31">
        <v>303.91604420873591</v>
      </c>
      <c r="C49" s="31">
        <v>295.1942483670307</v>
      </c>
    </row>
    <row r="50" spans="2:3" x14ac:dyDescent="0.2">
      <c r="B50" s="31">
        <v>307.8880054099759</v>
      </c>
      <c r="C50" s="31">
        <v>313.71960195576304</v>
      </c>
    </row>
    <row r="51" spans="2:3" x14ac:dyDescent="0.2">
      <c r="B51" s="31">
        <v>305.18074237456892</v>
      </c>
      <c r="C51" s="31">
        <v>303.69855479256478</v>
      </c>
    </row>
    <row r="52" spans="2:3" x14ac:dyDescent="0.2">
      <c r="B52" s="31">
        <v>292.70978320553331</v>
      </c>
      <c r="C52" s="31">
        <v>290.90131498086464</v>
      </c>
    </row>
    <row r="53" spans="2:3" x14ac:dyDescent="0.2">
      <c r="B53" s="31">
        <v>289.22434676258644</v>
      </c>
      <c r="C53" s="31">
        <v>286.39991898447732</v>
      </c>
    </row>
    <row r="54" spans="2:3" x14ac:dyDescent="0.2">
      <c r="B54" s="31">
        <v>306.79271474262146</v>
      </c>
      <c r="C54" s="31">
        <v>287.25069560729264</v>
      </c>
    </row>
    <row r="55" spans="2:3" x14ac:dyDescent="0.2">
      <c r="B55" s="31">
        <v>295.52480239127516</v>
      </c>
      <c r="C55" s="31">
        <v>306.92066763363641</v>
      </c>
    </row>
    <row r="56" spans="2:3" x14ac:dyDescent="0.2">
      <c r="B56" s="31">
        <v>302.98858825707737</v>
      </c>
      <c r="C56" s="31">
        <v>309.40526208766903</v>
      </c>
    </row>
    <row r="57" spans="2:3" x14ac:dyDescent="0.2">
      <c r="B57" s="31">
        <v>298.2105188388212</v>
      </c>
      <c r="C57" s="31">
        <v>309.53734867273994</v>
      </c>
    </row>
    <row r="58" spans="2:3" x14ac:dyDescent="0.2">
      <c r="B58" s="31">
        <v>293.98036197800775</v>
      </c>
      <c r="C58" s="31">
        <v>289.97342061134839</v>
      </c>
    </row>
    <row r="59" spans="2:3" x14ac:dyDescent="0.2">
      <c r="B59" s="31">
        <v>302.91109381870882</v>
      </c>
      <c r="C59" s="31">
        <v>301.35108157832872</v>
      </c>
    </row>
    <row r="60" spans="2:3" x14ac:dyDescent="0.2">
      <c r="B60" s="31">
        <v>300.48438731299262</v>
      </c>
      <c r="C60" s="31">
        <v>305.21102647107807</v>
      </c>
    </row>
    <row r="61" spans="2:3" x14ac:dyDescent="0.2">
      <c r="B61" s="31">
        <v>294.24119556496464</v>
      </c>
      <c r="C61" s="31">
        <v>299.6056465394571</v>
      </c>
    </row>
    <row r="62" spans="2:3" x14ac:dyDescent="0.2">
      <c r="B62" s="31">
        <v>297.70996287584677</v>
      </c>
      <c r="C62" s="31">
        <v>289.13636398782984</v>
      </c>
    </row>
    <row r="63" spans="2:3" x14ac:dyDescent="0.2">
      <c r="B63" s="31">
        <v>308.50445595736687</v>
      </c>
      <c r="C63" s="31">
        <v>303.5452893266289</v>
      </c>
    </row>
    <row r="64" spans="2:3" x14ac:dyDescent="0.2">
      <c r="B64" s="31">
        <v>295.09825701207035</v>
      </c>
      <c r="C64" s="31">
        <v>295.59212707529144</v>
      </c>
    </row>
    <row r="65" spans="2:3" x14ac:dyDescent="0.2">
      <c r="B65" s="31">
        <v>295.93416229997092</v>
      </c>
      <c r="C65" s="31">
        <v>293.67864225454849</v>
      </c>
    </row>
    <row r="66" spans="2:3" x14ac:dyDescent="0.2">
      <c r="B66" s="31">
        <v>296.22150498881791</v>
      </c>
      <c r="C66" s="31">
        <v>308.17206549737671</v>
      </c>
    </row>
    <row r="67" spans="2:3" x14ac:dyDescent="0.2">
      <c r="B67" s="31">
        <v>289.62798464237136</v>
      </c>
      <c r="C67" s="31">
        <v>280.89611358469466</v>
      </c>
    </row>
    <row r="68" spans="2:3" x14ac:dyDescent="0.2">
      <c r="B68" s="31">
        <v>296.662327064377</v>
      </c>
      <c r="C68" s="31">
        <v>307.98281735336622</v>
      </c>
    </row>
    <row r="69" spans="2:3" x14ac:dyDescent="0.2">
      <c r="B69" s="31">
        <v>292.09769918236185</v>
      </c>
      <c r="C69" s="31">
        <v>319.44774769416551</v>
      </c>
    </row>
    <row r="70" spans="2:3" x14ac:dyDescent="0.2">
      <c r="B70" s="31">
        <v>292.9384476619536</v>
      </c>
      <c r="C70" s="31">
        <v>299.18564515359367</v>
      </c>
    </row>
    <row r="71" spans="2:3" x14ac:dyDescent="0.2">
      <c r="B71" s="31">
        <v>297.43367940219156</v>
      </c>
      <c r="C71" s="31">
        <v>303.02723723043022</v>
      </c>
    </row>
    <row r="72" spans="2:3" x14ac:dyDescent="0.2">
      <c r="B72" s="31">
        <v>290.78372973687055</v>
      </c>
      <c r="C72" s="31">
        <v>309.39178746661389</v>
      </c>
    </row>
    <row r="73" spans="2:3" x14ac:dyDescent="0.2">
      <c r="B73" s="31">
        <v>293.55317765567463</v>
      </c>
      <c r="C73" s="31">
        <v>290.75097413998265</v>
      </c>
    </row>
    <row r="74" spans="2:3" x14ac:dyDescent="0.2">
      <c r="B74" s="31">
        <v>297.58945239022114</v>
      </c>
      <c r="C74" s="31">
        <v>297.78038184416306</v>
      </c>
    </row>
    <row r="75" spans="2:3" x14ac:dyDescent="0.2">
      <c r="B75" s="31">
        <v>298.36746594062464</v>
      </c>
      <c r="C75" s="31">
        <v>306.05655618187853</v>
      </c>
    </row>
    <row r="76" spans="2:3" x14ac:dyDescent="0.2">
      <c r="B76" s="31">
        <v>299.28701172815778</v>
      </c>
      <c r="C76" s="31">
        <v>300.01064058033444</v>
      </c>
    </row>
    <row r="77" spans="2:3" x14ac:dyDescent="0.2">
      <c r="B77" s="31">
        <v>289.89877383354434</v>
      </c>
      <c r="C77" s="31">
        <v>286.2699941150957</v>
      </c>
    </row>
    <row r="78" spans="2:3" x14ac:dyDescent="0.2">
      <c r="B78" s="31">
        <v>296.10280661961275</v>
      </c>
      <c r="C78" s="31">
        <v>285.06880109167821</v>
      </c>
    </row>
    <row r="79" spans="2:3" x14ac:dyDescent="0.2">
      <c r="B79" s="31">
        <v>294.0764587979412</v>
      </c>
      <c r="C79" s="31">
        <v>293.91726364474533</v>
      </c>
    </row>
    <row r="80" spans="2:3" x14ac:dyDescent="0.2">
      <c r="B80" s="31">
        <v>297.11814397052467</v>
      </c>
      <c r="C80" s="31">
        <v>303.91404384709853</v>
      </c>
    </row>
    <row r="81" spans="2:3" x14ac:dyDescent="0.2">
      <c r="B81" s="31">
        <v>296.22935799044632</v>
      </c>
      <c r="C81" s="31">
        <v>301.94395646154823</v>
      </c>
    </row>
    <row r="82" spans="2:3" x14ac:dyDescent="0.2">
      <c r="B82" s="31">
        <v>296.74759286266965</v>
      </c>
      <c r="C82" s="31">
        <v>293.73570128289828</v>
      </c>
    </row>
    <row r="83" spans="2:3" x14ac:dyDescent="0.2">
      <c r="B83" s="31">
        <v>297.59075605534753</v>
      </c>
      <c r="C83" s="31">
        <v>289.99395416766123</v>
      </c>
    </row>
    <row r="84" spans="2:3" x14ac:dyDescent="0.2">
      <c r="B84" s="31">
        <v>293.23020048858035</v>
      </c>
      <c r="C84" s="31">
        <v>298.43718273687892</v>
      </c>
    </row>
    <row r="85" spans="2:3" x14ac:dyDescent="0.2">
      <c r="B85" s="31">
        <v>289.23399085864281</v>
      </c>
      <c r="C85" s="31">
        <v>299.72155955709354</v>
      </c>
    </row>
    <row r="86" spans="2:3" x14ac:dyDescent="0.2">
      <c r="B86" s="31">
        <v>296.82475566856942</v>
      </c>
      <c r="C86" s="31">
        <v>300.12308182030171</v>
      </c>
    </row>
    <row r="87" spans="2:3" x14ac:dyDescent="0.2">
      <c r="B87" s="31">
        <v>307.74600460678147</v>
      </c>
      <c r="C87" s="31">
        <v>294.08121835795703</v>
      </c>
    </row>
    <row r="88" spans="2:3" x14ac:dyDescent="0.2">
      <c r="B88" s="31">
        <v>297.69386047327794</v>
      </c>
      <c r="C88" s="31">
        <v>293.88094769638354</v>
      </c>
    </row>
    <row r="89" spans="2:3" x14ac:dyDescent="0.2">
      <c r="B89" s="31">
        <v>303.42981679812164</v>
      </c>
      <c r="C89" s="31">
        <v>302.63464033704298</v>
      </c>
    </row>
    <row r="90" spans="2:3" x14ac:dyDescent="0.2">
      <c r="B90" s="31">
        <v>292.22654812593947</v>
      </c>
      <c r="C90" s="31">
        <v>298.42997047296222</v>
      </c>
    </row>
    <row r="91" spans="2:3" x14ac:dyDescent="0.2">
      <c r="B91" s="31">
        <v>302.8660391509809</v>
      </c>
      <c r="C91" s="31">
        <v>284.97952874944463</v>
      </c>
    </row>
    <row r="92" spans="2:3" x14ac:dyDescent="0.2">
      <c r="B92" s="31">
        <v>297.03525920498481</v>
      </c>
      <c r="C92" s="31">
        <v>300.78765047651694</v>
      </c>
    </row>
    <row r="93" spans="2:3" x14ac:dyDescent="0.2">
      <c r="B93" s="31">
        <v>298.96573043310735</v>
      </c>
      <c r="C93" s="31">
        <v>293.97800903949809</v>
      </c>
    </row>
    <row r="94" spans="2:3" x14ac:dyDescent="0.2">
      <c r="B94" s="31">
        <v>302.68913376663176</v>
      </c>
      <c r="C94" s="31">
        <v>306.73964045888061</v>
      </c>
    </row>
    <row r="95" spans="2:3" x14ac:dyDescent="0.2">
      <c r="B95" s="31">
        <v>309.07896829752451</v>
      </c>
      <c r="C95" s="31">
        <v>298.88508449056451</v>
      </c>
    </row>
    <row r="96" spans="2:3" x14ac:dyDescent="0.2">
      <c r="B96" s="31">
        <v>298.68886064731572</v>
      </c>
      <c r="C96" s="31">
        <v>304.91649681079537</v>
      </c>
    </row>
    <row r="97" spans="2:3" x14ac:dyDescent="0.2">
      <c r="B97" s="31">
        <v>297.32484467220559</v>
      </c>
      <c r="C97" s="31">
        <v>311.80757278527597</v>
      </c>
    </row>
    <row r="98" spans="2:3" x14ac:dyDescent="0.2">
      <c r="B98" s="31">
        <v>303.15043692532259</v>
      </c>
      <c r="C98" s="31">
        <v>305.93215237265213</v>
      </c>
    </row>
    <row r="99" spans="2:3" x14ac:dyDescent="0.2">
      <c r="B99" s="31">
        <v>302.00796515906507</v>
      </c>
      <c r="C99" s="31">
        <v>288.32448482339032</v>
      </c>
    </row>
    <row r="100" spans="2:3" x14ac:dyDescent="0.2">
      <c r="B100" s="31">
        <v>302.17485809381657</v>
      </c>
      <c r="C100" s="31">
        <v>297.892722132681</v>
      </c>
    </row>
    <row r="101" spans="2:3" x14ac:dyDescent="0.2">
      <c r="B101" s="31">
        <v>298.42843732785138</v>
      </c>
      <c r="C101" s="31">
        <v>294.29673622593458</v>
      </c>
    </row>
    <row r="102" spans="2:3" x14ac:dyDescent="0.2">
      <c r="B102" s="31">
        <v>303.70701689522394</v>
      </c>
      <c r="C102" s="31">
        <v>299.08240371469202</v>
      </c>
    </row>
    <row r="103" spans="2:3" x14ac:dyDescent="0.2">
      <c r="B103" s="31">
        <v>307.20048794449508</v>
      </c>
      <c r="C103" s="31">
        <v>306.42965062920496</v>
      </c>
    </row>
    <row r="104" spans="2:3" x14ac:dyDescent="0.2">
      <c r="B104" s="31">
        <v>296.35292603802446</v>
      </c>
      <c r="C104" s="31">
        <v>288.38684586397346</v>
      </c>
    </row>
    <row r="105" spans="2:3" x14ac:dyDescent="0.2">
      <c r="B105" s="31">
        <v>299.04983594852729</v>
      </c>
      <c r="C105" s="31">
        <v>296.26862183437356</v>
      </c>
    </row>
    <row r="106" spans="2:3" x14ac:dyDescent="0.2">
      <c r="B106" s="31">
        <v>297.8906545134314</v>
      </c>
      <c r="C106" s="31">
        <v>311.99952149629109</v>
      </c>
    </row>
    <row r="107" spans="2:3" x14ac:dyDescent="0.2">
      <c r="B107" s="31">
        <v>309.21581928316743</v>
      </c>
      <c r="C107" s="31">
        <v>283.30588714173524</v>
      </c>
    </row>
    <row r="108" spans="2:3" x14ac:dyDescent="0.2">
      <c r="B108" s="31">
        <v>292.50542944451632</v>
      </c>
      <c r="C108" s="31">
        <v>300.95001379473882</v>
      </c>
    </row>
    <row r="109" spans="2:3" x14ac:dyDescent="0.2">
      <c r="B109" s="31">
        <v>298.52175022908341</v>
      </c>
      <c r="C109" s="31">
        <v>303.45259933896938</v>
      </c>
    </row>
    <row r="110" spans="2:3" x14ac:dyDescent="0.2">
      <c r="B110" s="31">
        <v>289.31825502605983</v>
      </c>
      <c r="C110" s="31">
        <v>305.79706665958605</v>
      </c>
    </row>
    <row r="111" spans="2:3" x14ac:dyDescent="0.2">
      <c r="B111" s="31">
        <v>296.73330159488717</v>
      </c>
      <c r="C111" s="31">
        <v>316.14871376887822</v>
      </c>
    </row>
    <row r="112" spans="2:3" x14ac:dyDescent="0.2">
      <c r="B112" s="31">
        <v>298.21405448877084</v>
      </c>
      <c r="C112" s="31">
        <v>298.78002362372752</v>
      </c>
    </row>
    <row r="113" spans="2:3" x14ac:dyDescent="0.2">
      <c r="B113" s="31">
        <v>296.62506797081107</v>
      </c>
      <c r="C113" s="31">
        <v>304.45275675031013</v>
      </c>
    </row>
    <row r="114" spans="2:3" x14ac:dyDescent="0.2">
      <c r="B114" s="31">
        <v>297.08758473782007</v>
      </c>
      <c r="C114" s="31">
        <v>288.48013239292771</v>
      </c>
    </row>
    <row r="115" spans="2:3" x14ac:dyDescent="0.2">
      <c r="B115" s="31">
        <v>307.14500765703764</v>
      </c>
      <c r="C115" s="31">
        <v>294.77792417099067</v>
      </c>
    </row>
    <row r="116" spans="2:3" x14ac:dyDescent="0.2">
      <c r="B116" s="31">
        <v>305.39060646724863</v>
      </c>
      <c r="C116" s="31">
        <v>303.45967123943842</v>
      </c>
    </row>
    <row r="117" spans="2:3" x14ac:dyDescent="0.2">
      <c r="B117" s="31">
        <v>296.30333157566491</v>
      </c>
      <c r="C117" s="31">
        <v>295.67786064945881</v>
      </c>
    </row>
    <row r="118" spans="2:3" x14ac:dyDescent="0.2">
      <c r="B118" s="31">
        <v>303.14298231099679</v>
      </c>
      <c r="C118" s="31">
        <v>300.47253267944035</v>
      </c>
    </row>
    <row r="119" spans="2:3" x14ac:dyDescent="0.2">
      <c r="B119" s="31">
        <v>305.92120761784463</v>
      </c>
      <c r="C119" s="31">
        <v>305.28014566155707</v>
      </c>
    </row>
    <row r="120" spans="2:3" x14ac:dyDescent="0.2">
      <c r="B120" s="31">
        <v>294.72290904147184</v>
      </c>
      <c r="C120" s="31">
        <v>306.79706706570516</v>
      </c>
    </row>
    <row r="121" spans="2:3" x14ac:dyDescent="0.2">
      <c r="B121" s="31">
        <v>300.37505170475077</v>
      </c>
      <c r="C121" s="31">
        <v>290.6074143801996</v>
      </c>
    </row>
    <row r="122" spans="2:3" x14ac:dyDescent="0.2">
      <c r="B122" s="31">
        <v>302.99618550927869</v>
      </c>
      <c r="C122" s="31">
        <v>292.38072680866173</v>
      </c>
    </row>
    <row r="123" spans="2:3" x14ac:dyDescent="0.2">
      <c r="B123" s="31">
        <v>297.23091483023217</v>
      </c>
      <c r="C123" s="31">
        <v>282.3274665741767</v>
      </c>
    </row>
    <row r="124" spans="2:3" x14ac:dyDescent="0.2">
      <c r="B124" s="31">
        <v>305.00142384268395</v>
      </c>
      <c r="C124" s="31">
        <v>295.79448743507379</v>
      </c>
    </row>
    <row r="125" spans="2:3" x14ac:dyDescent="0.2">
      <c r="B125" s="31">
        <v>313.46114169697847</v>
      </c>
      <c r="C125" s="31">
        <v>304.30570593591244</v>
      </c>
    </row>
    <row r="126" spans="2:3" x14ac:dyDescent="0.2">
      <c r="B126" s="31">
        <v>301.35927089297633</v>
      </c>
      <c r="C126" s="31">
        <v>308.74566305195276</v>
      </c>
    </row>
    <row r="127" spans="2:3" x14ac:dyDescent="0.2">
      <c r="B127" s="31">
        <v>303.05924145179171</v>
      </c>
      <c r="C127" s="31">
        <v>305.85004156532898</v>
      </c>
    </row>
    <row r="128" spans="2:3" x14ac:dyDescent="0.2">
      <c r="B128" s="31">
        <v>304.30255198244168</v>
      </c>
      <c r="C128" s="31">
        <v>295.09593358015081</v>
      </c>
    </row>
    <row r="129" spans="2:3" x14ac:dyDescent="0.2">
      <c r="B129" s="31">
        <v>299.08714262433477</v>
      </c>
      <c r="C129" s="31">
        <v>307.18815357960449</v>
      </c>
    </row>
    <row r="130" spans="2:3" x14ac:dyDescent="0.2">
      <c r="B130" s="31">
        <v>291.10371073510362</v>
      </c>
      <c r="C130" s="31">
        <v>305.97123328712217</v>
      </c>
    </row>
    <row r="131" spans="2:3" x14ac:dyDescent="0.2">
      <c r="B131" s="31">
        <v>306.96513919412735</v>
      </c>
      <c r="C131" s="31">
        <v>288.51429873618918</v>
      </c>
    </row>
    <row r="132" spans="2:3" x14ac:dyDescent="0.2">
      <c r="B132" s="31">
        <v>300.57986740462428</v>
      </c>
      <c r="C132" s="31">
        <v>295.20406857419135</v>
      </c>
    </row>
    <row r="133" spans="2:3" x14ac:dyDescent="0.2">
      <c r="B133" s="31">
        <v>298.68833732692553</v>
      </c>
      <c r="C133" s="31">
        <v>303.01095653666306</v>
      </c>
    </row>
    <row r="134" spans="2:3" x14ac:dyDescent="0.2">
      <c r="B134" s="31">
        <v>306.09836434480343</v>
      </c>
      <c r="C134" s="31">
        <v>297.82186185444431</v>
      </c>
    </row>
    <row r="135" spans="2:3" x14ac:dyDescent="0.2">
      <c r="B135" s="31">
        <v>305.12310004873837</v>
      </c>
      <c r="C135" s="31">
        <v>312.68021835285487</v>
      </c>
    </row>
    <row r="136" spans="2:3" x14ac:dyDescent="0.2">
      <c r="B136" s="31">
        <v>290.68941655389972</v>
      </c>
      <c r="C136" s="31">
        <v>313.5415350247934</v>
      </c>
    </row>
    <row r="137" spans="2:3" x14ac:dyDescent="0.2">
      <c r="B137" s="31">
        <v>298.00031096612139</v>
      </c>
      <c r="C137" s="31">
        <v>295.56180177862325</v>
      </c>
    </row>
    <row r="138" spans="2:3" x14ac:dyDescent="0.2">
      <c r="B138" s="31">
        <v>301.45409434942189</v>
      </c>
      <c r="C138" s="31">
        <v>293.1642449851123</v>
      </c>
    </row>
    <row r="139" spans="2:3" x14ac:dyDescent="0.2">
      <c r="B139" s="31">
        <v>306.40534613421653</v>
      </c>
      <c r="C139" s="31">
        <v>294.49274605370829</v>
      </c>
    </row>
    <row r="140" spans="2:3" x14ac:dyDescent="0.2">
      <c r="B140" s="31">
        <v>299.07219727432334</v>
      </c>
      <c r="C140" s="31">
        <v>304.06621017906303</v>
      </c>
    </row>
    <row r="141" spans="2:3" x14ac:dyDescent="0.2">
      <c r="B141" s="31">
        <v>306.7251192422213</v>
      </c>
      <c r="C141" s="31">
        <v>316.23301961997748</v>
      </c>
    </row>
    <row r="142" spans="2:3" x14ac:dyDescent="0.2">
      <c r="B142" s="31">
        <v>295.94613867508599</v>
      </c>
      <c r="C142" s="31">
        <v>290.49487661374371</v>
      </c>
    </row>
    <row r="143" spans="2:3" x14ac:dyDescent="0.2">
      <c r="B143" s="31">
        <v>307.10178127177193</v>
      </c>
      <c r="C143" s="31">
        <v>307.21771305961528</v>
      </c>
    </row>
    <row r="144" spans="2:3" x14ac:dyDescent="0.2">
      <c r="B144" s="31">
        <v>301.33314930482288</v>
      </c>
      <c r="C144" s="31">
        <v>299.42499275129563</v>
      </c>
    </row>
    <row r="145" spans="2:3" x14ac:dyDescent="0.2">
      <c r="B145" s="31">
        <v>303.28487440342963</v>
      </c>
      <c r="C145" s="31">
        <v>306.2865262388238</v>
      </c>
    </row>
    <row r="146" spans="2:3" x14ac:dyDescent="0.2">
      <c r="B146" s="31">
        <v>300.51722417454147</v>
      </c>
      <c r="C146" s="31">
        <v>294.11828824312158</v>
      </c>
    </row>
    <row r="147" spans="2:3" x14ac:dyDescent="0.2">
      <c r="B147" s="31">
        <v>302.68530662817591</v>
      </c>
      <c r="C147" s="31">
        <v>299.56467922226415</v>
      </c>
    </row>
    <row r="148" spans="2:3" x14ac:dyDescent="0.2">
      <c r="B148" s="31">
        <v>298.09409525417612</v>
      </c>
      <c r="C148" s="31">
        <v>293.04939011080103</v>
      </c>
    </row>
    <row r="149" spans="2:3" x14ac:dyDescent="0.2">
      <c r="B149" s="31">
        <v>299.63129143407753</v>
      </c>
      <c r="C149" s="31">
        <v>289.45912552601919</v>
      </c>
    </row>
    <row r="150" spans="2:3" x14ac:dyDescent="0.2">
      <c r="B150" s="31">
        <v>295.64650360592742</v>
      </c>
      <c r="C150" s="31">
        <v>306.61008059045338</v>
      </c>
    </row>
    <row r="151" spans="2:3" x14ac:dyDescent="0.2">
      <c r="B151" s="31">
        <v>292.19938009052322</v>
      </c>
      <c r="C151" s="31">
        <v>318.92676598156169</v>
      </c>
    </row>
    <row r="152" spans="2:3" x14ac:dyDescent="0.2">
      <c r="B152" s="31">
        <v>302.61184870252214</v>
      </c>
      <c r="C152" s="31">
        <v>303.3071248020824</v>
      </c>
    </row>
    <row r="153" spans="2:3" x14ac:dyDescent="0.2">
      <c r="B153" s="31">
        <v>297.73157657399679</v>
      </c>
      <c r="C153" s="31">
        <v>297.16067651897225</v>
      </c>
    </row>
    <row r="154" spans="2:3" x14ac:dyDescent="0.2">
      <c r="B154" s="31">
        <v>296.89542315470902</v>
      </c>
      <c r="C154" s="31">
        <v>299.69172217375763</v>
      </c>
    </row>
    <row r="155" spans="2:3" x14ac:dyDescent="0.2">
      <c r="B155" s="31">
        <v>295.98114077989425</v>
      </c>
      <c r="C155" s="31">
        <v>319.80672702143903</v>
      </c>
    </row>
    <row r="156" spans="2:3" x14ac:dyDescent="0.2">
      <c r="B156" s="31">
        <v>299.8063353773656</v>
      </c>
      <c r="C156" s="31">
        <v>282.30876442470287</v>
      </c>
    </row>
    <row r="157" spans="2:3" x14ac:dyDescent="0.2">
      <c r="B157" s="31">
        <v>304.25383909879889</v>
      </c>
      <c r="C157" s="31">
        <v>304.1837996428149</v>
      </c>
    </row>
    <row r="158" spans="2:3" x14ac:dyDescent="0.2">
      <c r="B158" s="31">
        <v>300.39463986434583</v>
      </c>
      <c r="C158" s="31">
        <v>291.17349713936846</v>
      </c>
    </row>
    <row r="159" spans="2:3" x14ac:dyDescent="0.2">
      <c r="B159" s="31">
        <v>295.90015887437261</v>
      </c>
      <c r="C159" s="31">
        <v>299.49841931554778</v>
      </c>
    </row>
    <row r="160" spans="2:3" x14ac:dyDescent="0.2">
      <c r="B160" s="31">
        <v>294.27540677036416</v>
      </c>
      <c r="C160" s="31">
        <v>298.9503011423443</v>
      </c>
    </row>
    <row r="161" spans="2:3" x14ac:dyDescent="0.2">
      <c r="B161" s="31">
        <v>305.27595450454737</v>
      </c>
      <c r="C161" s="31">
        <v>292.39217159332702</v>
      </c>
    </row>
    <row r="162" spans="2:3" x14ac:dyDescent="0.2">
      <c r="B162" s="31">
        <v>295.1817480550888</v>
      </c>
      <c r="C162" s="31">
        <v>297.21052249894871</v>
      </c>
    </row>
    <row r="163" spans="2:3" x14ac:dyDescent="0.2">
      <c r="B163" s="31">
        <v>296.9852102546015</v>
      </c>
      <c r="C163" s="31">
        <v>296.9129218718644</v>
      </c>
    </row>
    <row r="164" spans="2:3" x14ac:dyDescent="0.2">
      <c r="B164" s="31">
        <v>305.07373722024573</v>
      </c>
      <c r="C164" s="31">
        <v>292.72457063175074</v>
      </c>
    </row>
    <row r="165" spans="2:3" x14ac:dyDescent="0.2">
      <c r="B165" s="31">
        <v>299.63881396900115</v>
      </c>
      <c r="C165" s="31">
        <v>291.37365580200014</v>
      </c>
    </row>
    <row r="166" spans="2:3" x14ac:dyDescent="0.2">
      <c r="B166" s="31">
        <v>304.20800271472768</v>
      </c>
      <c r="C166" s="31">
        <v>291.23430864630069</v>
      </c>
    </row>
    <row r="167" spans="2:3" x14ac:dyDescent="0.2">
      <c r="B167" s="31">
        <v>292.90528644646395</v>
      </c>
      <c r="C167" s="31">
        <v>293.85016128661283</v>
      </c>
    </row>
    <row r="168" spans="2:3" x14ac:dyDescent="0.2">
      <c r="B168" s="31">
        <v>303.71284244826091</v>
      </c>
      <c r="C168" s="31">
        <v>303.01381436030874</v>
      </c>
    </row>
    <row r="169" spans="2:3" x14ac:dyDescent="0.2">
      <c r="B169" s="31">
        <v>295.01538569604367</v>
      </c>
      <c r="C169" s="31">
        <v>304.09699921972077</v>
      </c>
    </row>
    <row r="170" spans="2:3" x14ac:dyDescent="0.2">
      <c r="B170" s="31">
        <v>300.164687024812</v>
      </c>
      <c r="C170" s="31">
        <v>299.27241625321568</v>
      </c>
    </row>
    <row r="171" spans="2:3" x14ac:dyDescent="0.2">
      <c r="B171" s="31">
        <v>301.9745458943251</v>
      </c>
      <c r="C171" s="31">
        <v>300.74015666966091</v>
      </c>
    </row>
    <row r="172" spans="2:3" x14ac:dyDescent="0.2">
      <c r="B172" s="31">
        <v>299.47716281005575</v>
      </c>
      <c r="C172" s="31">
        <v>305.41122891475015</v>
      </c>
    </row>
    <row r="173" spans="2:3" x14ac:dyDescent="0.2">
      <c r="B173" s="31">
        <v>302.26725966014442</v>
      </c>
      <c r="C173" s="31">
        <v>290.87142715715203</v>
      </c>
    </row>
    <row r="174" spans="2:3" x14ac:dyDescent="0.2">
      <c r="B174" s="31">
        <v>300.05535253991843</v>
      </c>
      <c r="C174" s="31">
        <v>307.10501653423137</v>
      </c>
    </row>
    <row r="175" spans="2:3" x14ac:dyDescent="0.2">
      <c r="B175" s="31">
        <v>309.82342143152431</v>
      </c>
      <c r="C175" s="31">
        <v>309.24788344460808</v>
      </c>
    </row>
    <row r="176" spans="2:3" x14ac:dyDescent="0.2">
      <c r="B176" s="31">
        <v>301.52578508136901</v>
      </c>
      <c r="C176" s="31">
        <v>317.10599660594676</v>
      </c>
    </row>
    <row r="177" spans="2:3" x14ac:dyDescent="0.2">
      <c r="B177" s="31">
        <v>307.7751711980041</v>
      </c>
      <c r="C177" s="31">
        <v>302.96420621789684</v>
      </c>
    </row>
    <row r="178" spans="2:3" x14ac:dyDescent="0.2">
      <c r="B178" s="31">
        <v>294.97231564477499</v>
      </c>
      <c r="C178" s="31">
        <v>287.56857562960238</v>
      </c>
    </row>
    <row r="179" spans="2:3" x14ac:dyDescent="0.2">
      <c r="B179" s="31">
        <v>301.86029063572516</v>
      </c>
      <c r="C179" s="31">
        <v>286.7866637183165</v>
      </c>
    </row>
    <row r="180" spans="2:3" x14ac:dyDescent="0.2">
      <c r="B180" s="31">
        <v>294.82116385940503</v>
      </c>
      <c r="C180" s="31">
        <v>313.40920732813044</v>
      </c>
    </row>
    <row r="181" spans="2:3" x14ac:dyDescent="0.2">
      <c r="B181" s="31">
        <v>299.68466093417135</v>
      </c>
      <c r="C181" s="31">
        <v>287.3009119695389</v>
      </c>
    </row>
    <row r="182" spans="2:3" x14ac:dyDescent="0.2">
      <c r="B182" s="31">
        <v>289.91551124899235</v>
      </c>
      <c r="C182" s="31">
        <v>301.09559778536743</v>
      </c>
    </row>
    <row r="183" spans="2:3" x14ac:dyDescent="0.2">
      <c r="B183" s="31">
        <v>300.16009388495939</v>
      </c>
      <c r="C183" s="31">
        <v>302.65729863224061</v>
      </c>
    </row>
    <row r="184" spans="2:3" x14ac:dyDescent="0.2">
      <c r="B184" s="31">
        <v>300.80101064597352</v>
      </c>
      <c r="C184" s="31">
        <v>301.6424855307435</v>
      </c>
    </row>
    <row r="185" spans="2:3" x14ac:dyDescent="0.2">
      <c r="B185" s="31">
        <v>299.03196719235439</v>
      </c>
      <c r="C185" s="31">
        <v>304.5513935204022</v>
      </c>
    </row>
    <row r="186" spans="2:3" x14ac:dyDescent="0.2">
      <c r="B186" s="31">
        <v>303.81693386983392</v>
      </c>
      <c r="C186" s="31">
        <v>320.47617535050898</v>
      </c>
    </row>
    <row r="187" spans="2:3" x14ac:dyDescent="0.2">
      <c r="B187" s="31">
        <v>295.03616862302152</v>
      </c>
      <c r="C187" s="31">
        <v>301.40655374492485</v>
      </c>
    </row>
    <row r="188" spans="2:3" x14ac:dyDescent="0.2">
      <c r="B188" s="31">
        <v>300.05020675287182</v>
      </c>
      <c r="C188" s="31">
        <v>296.30300738258495</v>
      </c>
    </row>
    <row r="189" spans="2:3" x14ac:dyDescent="0.2">
      <c r="B189" s="31">
        <v>301.95168372446346</v>
      </c>
      <c r="C189" s="31">
        <v>302.3140208004906</v>
      </c>
    </row>
    <row r="190" spans="2:3" x14ac:dyDescent="0.2">
      <c r="B190" s="31">
        <v>293.45067888839804</v>
      </c>
      <c r="C190" s="31">
        <v>299.43028666913659</v>
      </c>
    </row>
    <row r="191" spans="2:3" x14ac:dyDescent="0.2">
      <c r="B191" s="31">
        <v>301.46119845994554</v>
      </c>
      <c r="C191" s="31">
        <v>295.6220621851599</v>
      </c>
    </row>
    <row r="192" spans="2:3" x14ac:dyDescent="0.2">
      <c r="B192" s="31">
        <v>297.38345463759742</v>
      </c>
      <c r="C192" s="31">
        <v>307.88603145985178</v>
      </c>
    </row>
    <row r="193" spans="2:3" x14ac:dyDescent="0.2">
      <c r="B193" s="31">
        <v>302.41144952690746</v>
      </c>
      <c r="C193" s="31">
        <v>305.34662829281564</v>
      </c>
    </row>
    <row r="194" spans="2:3" x14ac:dyDescent="0.2">
      <c r="B194" s="31">
        <v>306.60870999118077</v>
      </c>
      <c r="C194" s="31">
        <v>303.97825356574981</v>
      </c>
    </row>
    <row r="195" spans="2:3" x14ac:dyDescent="0.2">
      <c r="B195" s="31">
        <v>295.20206452740842</v>
      </c>
      <c r="C195" s="31">
        <v>315.39017584342542</v>
      </c>
    </row>
    <row r="196" spans="2:3" x14ac:dyDescent="0.2">
      <c r="B196" s="31">
        <v>307.87328136570233</v>
      </c>
      <c r="C196" s="31">
        <v>290.44842514735677</v>
      </c>
    </row>
    <row r="197" spans="2:3" x14ac:dyDescent="0.2">
      <c r="B197" s="31">
        <v>300.37594362573338</v>
      </c>
      <c r="C197" s="31">
        <v>306.79006227855194</v>
      </c>
    </row>
    <row r="198" spans="2:3" x14ac:dyDescent="0.2">
      <c r="B198" s="31">
        <v>299.82747739159055</v>
      </c>
      <c r="C198" s="31">
        <v>305.69670606454446</v>
      </c>
    </row>
    <row r="199" spans="2:3" x14ac:dyDescent="0.2">
      <c r="B199" s="31">
        <v>306.63843920784501</v>
      </c>
      <c r="C199" s="31">
        <v>304.64140782355008</v>
      </c>
    </row>
    <row r="200" spans="2:3" x14ac:dyDescent="0.2">
      <c r="B200" s="31">
        <v>295.34075093663574</v>
      </c>
      <c r="C200" s="31">
        <v>302.46735534741572</v>
      </c>
    </row>
    <row r="201" spans="2:3" x14ac:dyDescent="0.2">
      <c r="B201" s="31">
        <v>296.86223811517328</v>
      </c>
      <c r="C201" s="31">
        <v>301.91620128353799</v>
      </c>
    </row>
    <row r="202" spans="2:3" x14ac:dyDescent="0.2">
      <c r="B202" s="31">
        <v>297.84711865768463</v>
      </c>
      <c r="C202" s="31">
        <v>283.32431836633236</v>
      </c>
    </row>
    <row r="203" spans="2:3" x14ac:dyDescent="0.2">
      <c r="B203" s="31">
        <v>301.30491037540094</v>
      </c>
      <c r="C203" s="31">
        <v>296.69557582302366</v>
      </c>
    </row>
    <row r="204" spans="2:3" x14ac:dyDescent="0.2">
      <c r="B204" s="31">
        <v>287.06069254530121</v>
      </c>
      <c r="C204" s="31">
        <v>296.64476490035122</v>
      </c>
    </row>
    <row r="205" spans="2:3" x14ac:dyDescent="0.2">
      <c r="B205" s="31">
        <v>289.41217109740433</v>
      </c>
      <c r="C205" s="31">
        <v>314.31063870989573</v>
      </c>
    </row>
    <row r="206" spans="2:3" x14ac:dyDescent="0.2">
      <c r="B206" s="31">
        <v>302.99589301407593</v>
      </c>
      <c r="C206" s="31">
        <v>288.62429113904375</v>
      </c>
    </row>
    <row r="207" spans="2:3" x14ac:dyDescent="0.2">
      <c r="B207" s="31">
        <v>307.53632067018884</v>
      </c>
      <c r="C207" s="31">
        <v>302.02365451755503</v>
      </c>
    </row>
    <row r="208" spans="2:3" x14ac:dyDescent="0.2">
      <c r="B208" s="31">
        <v>304.4434373938833</v>
      </c>
      <c r="C208" s="31">
        <v>308.34771971444337</v>
      </c>
    </row>
    <row r="209" spans="2:3" x14ac:dyDescent="0.2">
      <c r="B209" s="31">
        <v>303.69434924850179</v>
      </c>
      <c r="C209" s="31">
        <v>295.90831079621057</v>
      </c>
    </row>
    <row r="210" spans="2:3" x14ac:dyDescent="0.2">
      <c r="B210" s="31">
        <v>298.76159513861222</v>
      </c>
      <c r="C210" s="31">
        <v>297.05964617505919</v>
      </c>
    </row>
    <row r="211" spans="2:3" x14ac:dyDescent="0.2">
      <c r="B211" s="31">
        <v>302.55117253974964</v>
      </c>
      <c r="C211" s="31">
        <v>294.14743002844352</v>
      </c>
    </row>
    <row r="212" spans="2:3" x14ac:dyDescent="0.2">
      <c r="B212" s="31">
        <v>307.03816014753448</v>
      </c>
      <c r="C212" s="31">
        <v>301.32391215972524</v>
      </c>
    </row>
    <row r="213" spans="2:3" x14ac:dyDescent="0.2">
      <c r="B213" s="31">
        <v>308.87819579187124</v>
      </c>
      <c r="C213" s="31">
        <v>301.79566926398212</v>
      </c>
    </row>
    <row r="214" spans="2:3" x14ac:dyDescent="0.2">
      <c r="B214" s="31">
        <v>302.27320082685372</v>
      </c>
      <c r="C214" s="31">
        <v>310.96356522095294</v>
      </c>
    </row>
    <row r="215" spans="2:3" x14ac:dyDescent="0.2">
      <c r="B215" s="31">
        <v>296.31555013492778</v>
      </c>
      <c r="C215" s="31">
        <v>293.48566924600146</v>
      </c>
    </row>
    <row r="216" spans="2:3" x14ac:dyDescent="0.2">
      <c r="B216" s="31">
        <v>304.62013309838829</v>
      </c>
      <c r="C216" s="31">
        <v>302.4114620402994</v>
      </c>
    </row>
    <row r="217" spans="2:3" x14ac:dyDescent="0.2">
      <c r="B217" s="31">
        <v>296.69220268396646</v>
      </c>
      <c r="C217" s="31">
        <v>286.80590752205563</v>
      </c>
    </row>
    <row r="218" spans="2:3" x14ac:dyDescent="0.2">
      <c r="B218" s="31">
        <v>305.65652745032651</v>
      </c>
      <c r="C218" s="31">
        <v>301.29691360374443</v>
      </c>
    </row>
    <row r="219" spans="2:3" x14ac:dyDescent="0.2">
      <c r="B219" s="31">
        <v>306.70815336392064</v>
      </c>
      <c r="C219" s="31">
        <v>291.40829995038143</v>
      </c>
    </row>
    <row r="220" spans="2:3" x14ac:dyDescent="0.2">
      <c r="B220" s="31">
        <v>299.4093311127512</v>
      </c>
      <c r="C220" s="31">
        <v>303.27447732309327</v>
      </c>
    </row>
    <row r="221" spans="2:3" x14ac:dyDescent="0.2">
      <c r="B221" s="31">
        <v>294.22437814572618</v>
      </c>
      <c r="C221" s="31">
        <v>292.25058301858456</v>
      </c>
    </row>
    <row r="222" spans="2:3" x14ac:dyDescent="0.2">
      <c r="B222" s="31">
        <v>301.48411943608386</v>
      </c>
      <c r="C222" s="31">
        <v>301.94528720942554</v>
      </c>
    </row>
    <row r="223" spans="2:3" x14ac:dyDescent="0.2">
      <c r="B223" s="31">
        <v>304.77072139206331</v>
      </c>
      <c r="C223" s="31">
        <v>318.45836700384729</v>
      </c>
    </row>
    <row r="224" spans="2:3" x14ac:dyDescent="0.2">
      <c r="B224" s="31">
        <v>285.93840079208627</v>
      </c>
      <c r="C224" s="31">
        <v>291.17915142885772</v>
      </c>
    </row>
    <row r="225" spans="2:3" x14ac:dyDescent="0.2">
      <c r="B225" s="31">
        <v>304.18791862940628</v>
      </c>
      <c r="C225" s="31">
        <v>304.52848513194743</v>
      </c>
    </row>
    <row r="226" spans="2:3" x14ac:dyDescent="0.2">
      <c r="B226" s="31">
        <v>298.24139001475731</v>
      </c>
      <c r="C226" s="31">
        <v>296.43574019948784</v>
      </c>
    </row>
    <row r="227" spans="2:3" x14ac:dyDescent="0.2">
      <c r="B227" s="31">
        <v>309.77315431585748</v>
      </c>
      <c r="C227" s="31">
        <v>293.36273897806666</v>
      </c>
    </row>
    <row r="228" spans="2:3" x14ac:dyDescent="0.2">
      <c r="B228" s="31">
        <v>296.71111753231349</v>
      </c>
      <c r="C228" s="31">
        <v>297.75394341786392</v>
      </c>
    </row>
    <row r="229" spans="2:3" x14ac:dyDescent="0.2">
      <c r="B229" s="31">
        <v>301.47493427377606</v>
      </c>
      <c r="C229" s="31">
        <v>311.77502976910301</v>
      </c>
    </row>
    <row r="230" spans="2:3" x14ac:dyDescent="0.2">
      <c r="B230" s="31">
        <v>306.70567048672888</v>
      </c>
      <c r="C230" s="31">
        <v>290.006554616644</v>
      </c>
    </row>
    <row r="231" spans="2:3" x14ac:dyDescent="0.2">
      <c r="B231" s="31">
        <v>299.34285903096196</v>
      </c>
      <c r="C231" s="31">
        <v>306.00097155924806</v>
      </c>
    </row>
    <row r="232" spans="2:3" x14ac:dyDescent="0.2">
      <c r="B232" s="31">
        <v>306.72730608250771</v>
      </c>
      <c r="C232" s="31">
        <v>293.19264906471017</v>
      </c>
    </row>
    <row r="233" spans="2:3" x14ac:dyDescent="0.2">
      <c r="B233" s="31">
        <v>298.41274264607335</v>
      </c>
      <c r="C233" s="31">
        <v>310.54734399119144</v>
      </c>
    </row>
    <row r="234" spans="2:3" x14ac:dyDescent="0.2">
      <c r="B234" s="31">
        <v>300.93570913051605</v>
      </c>
      <c r="C234" s="31">
        <v>296.04674195899344</v>
      </c>
    </row>
    <row r="235" spans="2:3" x14ac:dyDescent="0.2">
      <c r="B235" s="31">
        <v>292.33594703452633</v>
      </c>
      <c r="C235" s="31">
        <v>311.80643441587256</v>
      </c>
    </row>
    <row r="236" spans="2:3" x14ac:dyDescent="0.2">
      <c r="B236" s="31">
        <v>297.37826388929341</v>
      </c>
      <c r="C236" s="31">
        <v>304.10854697410343</v>
      </c>
    </row>
    <row r="237" spans="2:3" x14ac:dyDescent="0.2">
      <c r="B237" s="31">
        <v>304.70812302209526</v>
      </c>
      <c r="C237" s="31">
        <v>306.71135845165344</v>
      </c>
    </row>
    <row r="238" spans="2:3" x14ac:dyDescent="0.2">
      <c r="B238" s="31">
        <v>301.01490913130669</v>
      </c>
      <c r="C238" s="31">
        <v>301.96182458063703</v>
      </c>
    </row>
    <row r="239" spans="2:3" x14ac:dyDescent="0.2">
      <c r="B239" s="31">
        <v>310.68380536420364</v>
      </c>
      <c r="C239" s="31">
        <v>301.64504333770799</v>
      </c>
    </row>
    <row r="240" spans="2:3" x14ac:dyDescent="0.2">
      <c r="B240" s="31">
        <v>303.29904287097582</v>
      </c>
      <c r="C240" s="31">
        <v>309.78697940665029</v>
      </c>
    </row>
    <row r="241" spans="2:3" x14ac:dyDescent="0.2">
      <c r="B241" s="31">
        <v>295.00877336330751</v>
      </c>
      <c r="C241" s="31">
        <v>308.76714448156054</v>
      </c>
    </row>
    <row r="242" spans="2:3" x14ac:dyDescent="0.2">
      <c r="B242" s="31">
        <v>294.94729545615161</v>
      </c>
      <c r="C242" s="31">
        <v>297.01789006582521</v>
      </c>
    </row>
    <row r="243" spans="2:3" x14ac:dyDescent="0.2">
      <c r="B243" s="31">
        <v>299.64043471646909</v>
      </c>
      <c r="C243" s="31">
        <v>302.4832523732926</v>
      </c>
    </row>
    <row r="244" spans="2:3" x14ac:dyDescent="0.2">
      <c r="B244" s="31">
        <v>296.25518910148537</v>
      </c>
      <c r="C244" s="31">
        <v>302.01042492773109</v>
      </c>
    </row>
    <row r="245" spans="2:3" x14ac:dyDescent="0.2">
      <c r="B245" s="31">
        <v>304.6786386816953</v>
      </c>
      <c r="C245" s="31">
        <v>298.18918349927736</v>
      </c>
    </row>
    <row r="246" spans="2:3" x14ac:dyDescent="0.2">
      <c r="B246" s="31">
        <v>301.540976055557</v>
      </c>
      <c r="C246" s="31">
        <v>300.66807239732185</v>
      </c>
    </row>
    <row r="247" spans="2:3" x14ac:dyDescent="0.2">
      <c r="B247" s="31">
        <v>307.60442846344864</v>
      </c>
      <c r="C247" s="31">
        <v>317.26225922918849</v>
      </c>
    </row>
    <row r="248" spans="2:3" x14ac:dyDescent="0.2">
      <c r="B248" s="31">
        <v>294.10316117515328</v>
      </c>
      <c r="C248" s="31">
        <v>288.76706647067107</v>
      </c>
    </row>
    <row r="249" spans="2:3" x14ac:dyDescent="0.2">
      <c r="B249" s="31">
        <v>297.79357205082687</v>
      </c>
      <c r="C249" s="31">
        <v>304.43675215779751</v>
      </c>
    </row>
    <row r="250" spans="2:3" x14ac:dyDescent="0.2">
      <c r="B250" s="31">
        <v>294.34957148036227</v>
      </c>
      <c r="C250" s="31">
        <v>299.64680652496196</v>
      </c>
    </row>
    <row r="251" spans="2:3" x14ac:dyDescent="0.2">
      <c r="B251" s="31">
        <v>299.3094093577468</v>
      </c>
      <c r="C251" s="31">
        <v>308.9655034458516</v>
      </c>
    </row>
    <row r="252" spans="2:3" x14ac:dyDescent="0.2">
      <c r="B252" s="31">
        <v>308.74752731089984</v>
      </c>
      <c r="C252" s="31">
        <v>287.51988251209428</v>
      </c>
    </row>
    <row r="253" spans="2:3" x14ac:dyDescent="0.2">
      <c r="B253" s="31">
        <v>299.98626888920029</v>
      </c>
      <c r="C253" s="31">
        <v>309.71348856790269</v>
      </c>
    </row>
    <row r="254" spans="2:3" x14ac:dyDescent="0.2">
      <c r="B254" s="31">
        <v>303.01943914298289</v>
      </c>
      <c r="C254" s="31">
        <v>301.91627262564714</v>
      </c>
    </row>
    <row r="255" spans="2:3" x14ac:dyDescent="0.2">
      <c r="B255" s="31">
        <v>295.89375024602788</v>
      </c>
      <c r="C255" s="31">
        <v>288.25799771683143</v>
      </c>
    </row>
    <row r="256" spans="2:3" x14ac:dyDescent="0.2">
      <c r="B256" s="31">
        <v>308.51166834519455</v>
      </c>
      <c r="C256" s="31">
        <v>304.64071940927937</v>
      </c>
    </row>
    <row r="257" spans="2:3" x14ac:dyDescent="0.2">
      <c r="B257" s="31">
        <v>296.579558525636</v>
      </c>
      <c r="C257" s="31">
        <v>307.51435555058293</v>
      </c>
    </row>
    <row r="258" spans="2:3" x14ac:dyDescent="0.2">
      <c r="B258" s="31">
        <v>302.59461228463567</v>
      </c>
      <c r="C258" s="31">
        <v>293.4724652478609</v>
      </c>
    </row>
    <row r="259" spans="2:3" x14ac:dyDescent="0.2">
      <c r="B259" s="31">
        <v>306.89997473403236</v>
      </c>
      <c r="C259" s="31">
        <v>287.52739542927787</v>
      </c>
    </row>
    <row r="260" spans="2:3" x14ac:dyDescent="0.2">
      <c r="B260" s="31">
        <v>301.03122656496822</v>
      </c>
      <c r="C260" s="31">
        <v>305.02845929962439</v>
      </c>
    </row>
    <row r="261" spans="2:3" x14ac:dyDescent="0.2">
      <c r="B261" s="31">
        <v>297.25773732501301</v>
      </c>
      <c r="C261" s="31">
        <v>290.10845423745371</v>
      </c>
    </row>
    <row r="262" spans="2:3" x14ac:dyDescent="0.2">
      <c r="B262" s="31">
        <v>298.08896513576633</v>
      </c>
      <c r="C262" s="31">
        <v>315.36410768139024</v>
      </c>
    </row>
    <row r="263" spans="2:3" x14ac:dyDescent="0.2">
      <c r="B263" s="31">
        <v>292.54995671513387</v>
      </c>
      <c r="C263" s="31">
        <v>300.35300316105571</v>
      </c>
    </row>
    <row r="264" spans="2:3" x14ac:dyDescent="0.2">
      <c r="B264" s="31">
        <v>289.92776854981088</v>
      </c>
      <c r="C264" s="31">
        <v>291.39750453385631</v>
      </c>
    </row>
    <row r="265" spans="2:3" x14ac:dyDescent="0.2">
      <c r="B265" s="31">
        <v>303.82764314046545</v>
      </c>
      <c r="C265" s="31">
        <v>296.91773381791495</v>
      </c>
    </row>
    <row r="266" spans="2:3" x14ac:dyDescent="0.2">
      <c r="B266" s="31">
        <v>301.92221526913249</v>
      </c>
      <c r="C266" s="31">
        <v>303.43124471745261</v>
      </c>
    </row>
    <row r="267" spans="2:3" x14ac:dyDescent="0.2">
      <c r="B267" s="31">
        <v>298.02966174030115</v>
      </c>
      <c r="C267" s="31">
        <v>288.7287667950331</v>
      </c>
    </row>
    <row r="268" spans="2:3" x14ac:dyDescent="0.2">
      <c r="B268" s="31">
        <v>295.14883034140507</v>
      </c>
      <c r="C268" s="31">
        <v>313.85277550050171</v>
      </c>
    </row>
    <row r="269" spans="2:3" x14ac:dyDescent="0.2">
      <c r="B269" s="31">
        <v>306.53432302113242</v>
      </c>
      <c r="C269" s="31">
        <v>308.41618830830492</v>
      </c>
    </row>
    <row r="270" spans="2:3" x14ac:dyDescent="0.2">
      <c r="B270" s="31">
        <v>299.88562653672176</v>
      </c>
      <c r="C270" s="31">
        <v>304.78638343953384</v>
      </c>
    </row>
    <row r="271" spans="2:3" x14ac:dyDescent="0.2">
      <c r="B271" s="31">
        <v>296.2498212512275</v>
      </c>
      <c r="C271" s="31">
        <v>306.34539922155716</v>
      </c>
    </row>
    <row r="272" spans="2:3" x14ac:dyDescent="0.2">
      <c r="B272" s="31">
        <v>296.63823752004015</v>
      </c>
      <c r="C272" s="31">
        <v>308.72959728674698</v>
      </c>
    </row>
    <row r="273" spans="2:3" x14ac:dyDescent="0.2">
      <c r="B273" s="31">
        <v>300.23565165952783</v>
      </c>
      <c r="C273" s="31">
        <v>308.83000759515687</v>
      </c>
    </row>
    <row r="274" spans="2:3" x14ac:dyDescent="0.2">
      <c r="B274" s="31">
        <v>302.92771606950362</v>
      </c>
      <c r="C274" s="31">
        <v>291.95518010541855</v>
      </c>
    </row>
    <row r="275" spans="2:3" x14ac:dyDescent="0.2">
      <c r="B275" s="31">
        <v>305.6704686091764</v>
      </c>
      <c r="C275" s="31">
        <v>295.52700165339269</v>
      </c>
    </row>
    <row r="276" spans="2:3" x14ac:dyDescent="0.2">
      <c r="B276" s="31">
        <v>307.81850685161538</v>
      </c>
      <c r="C276" s="31">
        <v>302.87324941137871</v>
      </c>
    </row>
    <row r="277" spans="2:3" x14ac:dyDescent="0.2">
      <c r="B277" s="31">
        <v>295.20696624973169</v>
      </c>
      <c r="C277" s="31">
        <v>295.01883473645029</v>
      </c>
    </row>
    <row r="278" spans="2:3" x14ac:dyDescent="0.2">
      <c r="B278" s="31">
        <v>305.49849352907614</v>
      </c>
      <c r="C278" s="31">
        <v>302.90731671932309</v>
      </c>
    </row>
    <row r="279" spans="2:3" x14ac:dyDescent="0.2">
      <c r="B279" s="31">
        <v>296.24887691130931</v>
      </c>
      <c r="C279" s="31">
        <v>306.22639530285886</v>
      </c>
    </row>
    <row r="280" spans="2:3" x14ac:dyDescent="0.2">
      <c r="B280" s="31">
        <v>296.84958008609277</v>
      </c>
      <c r="C280" s="31">
        <v>297.89699165464822</v>
      </c>
    </row>
    <row r="281" spans="2:3" x14ac:dyDescent="0.2">
      <c r="B281" s="31">
        <v>295.63853378475255</v>
      </c>
      <c r="C281" s="31">
        <v>296.90440977534291</v>
      </c>
    </row>
    <row r="282" spans="2:3" x14ac:dyDescent="0.2">
      <c r="B282" s="31">
        <v>300.11362083338344</v>
      </c>
      <c r="C282" s="31">
        <v>316.90453676174735</v>
      </c>
    </row>
    <row r="283" spans="2:3" x14ac:dyDescent="0.2">
      <c r="B283" s="31">
        <v>296.9965536280817</v>
      </c>
      <c r="C283" s="31">
        <v>295.87217924888233</v>
      </c>
    </row>
    <row r="284" spans="2:3" x14ac:dyDescent="0.2">
      <c r="B284" s="31">
        <v>298.1933059429353</v>
      </c>
      <c r="C284" s="31">
        <v>303.65980675949726</v>
      </c>
    </row>
    <row r="285" spans="2:3" x14ac:dyDescent="0.2">
      <c r="B285" s="31">
        <v>295.01017278470067</v>
      </c>
      <c r="C285" s="31">
        <v>306.34256691649068</v>
      </c>
    </row>
    <row r="286" spans="2:3" x14ac:dyDescent="0.2">
      <c r="B286" s="31">
        <v>302.7973482509048</v>
      </c>
      <c r="C286" s="31">
        <v>296.85495210650407</v>
      </c>
    </row>
    <row r="287" spans="2:3" x14ac:dyDescent="0.2">
      <c r="B287" s="31">
        <v>299.73196804047916</v>
      </c>
      <c r="C287" s="31">
        <v>303.9671611902059</v>
      </c>
    </row>
    <row r="288" spans="2:3" x14ac:dyDescent="0.2">
      <c r="B288" s="31">
        <v>290.95837689840454</v>
      </c>
      <c r="C288" s="31">
        <v>283.85479134639337</v>
      </c>
    </row>
    <row r="289" spans="2:3" x14ac:dyDescent="0.2">
      <c r="B289" s="31">
        <v>303.67196830185475</v>
      </c>
      <c r="C289" s="31">
        <v>297.48860623017026</v>
      </c>
    </row>
    <row r="290" spans="2:3" x14ac:dyDescent="0.2">
      <c r="B290" s="31">
        <v>298.22811773562069</v>
      </c>
      <c r="C290" s="31">
        <v>306.62281906105812</v>
      </c>
    </row>
    <row r="291" spans="2:3" x14ac:dyDescent="0.2">
      <c r="B291" s="31">
        <v>294.93921240077765</v>
      </c>
      <c r="C291" s="31">
        <v>302.92697771929551</v>
      </c>
    </row>
    <row r="292" spans="2:3" x14ac:dyDescent="0.2">
      <c r="B292" s="31">
        <v>297.23696339344468</v>
      </c>
      <c r="C292" s="31">
        <v>299.38019373329303</v>
      </c>
    </row>
    <row r="293" spans="2:3" x14ac:dyDescent="0.2">
      <c r="B293" s="31">
        <v>297.1542923583641</v>
      </c>
      <c r="C293" s="31">
        <v>302.1909895065603</v>
      </c>
    </row>
    <row r="294" spans="2:3" x14ac:dyDescent="0.2">
      <c r="B294" s="31">
        <v>295.86513313744587</v>
      </c>
      <c r="C294" s="31">
        <v>277.066720381918</v>
      </c>
    </row>
    <row r="295" spans="2:3" x14ac:dyDescent="0.2">
      <c r="B295" s="31">
        <v>302.45052585149051</v>
      </c>
      <c r="C295" s="31">
        <v>300.78145654344235</v>
      </c>
    </row>
    <row r="296" spans="2:3" x14ac:dyDescent="0.2">
      <c r="B296" s="31">
        <v>300.74308319003291</v>
      </c>
      <c r="C296" s="31">
        <v>288.03918424471641</v>
      </c>
    </row>
    <row r="297" spans="2:3" x14ac:dyDescent="0.2">
      <c r="B297" s="31">
        <v>306.86747725326848</v>
      </c>
      <c r="C297" s="31">
        <v>291.92512554288305</v>
      </c>
    </row>
    <row r="298" spans="2:3" x14ac:dyDescent="0.2">
      <c r="B298" s="31">
        <v>303.79153677966286</v>
      </c>
      <c r="C298" s="31">
        <v>301.71759977941866</v>
      </c>
    </row>
    <row r="299" spans="2:3" x14ac:dyDescent="0.2">
      <c r="B299" s="31">
        <v>297.43353037576873</v>
      </c>
      <c r="C299" s="31">
        <v>305.59592040268831</v>
      </c>
    </row>
    <row r="300" spans="2:3" x14ac:dyDescent="0.2">
      <c r="B300" s="31">
        <v>289.32540554577253</v>
      </c>
      <c r="C300" s="31">
        <v>300.69223316910478</v>
      </c>
    </row>
    <row r="301" spans="2:3" x14ac:dyDescent="0.2">
      <c r="B301" s="31">
        <v>300.316360575857</v>
      </c>
      <c r="C301" s="31">
        <v>296.48636403930652</v>
      </c>
    </row>
    <row r="302" spans="2:3" x14ac:dyDescent="0.2">
      <c r="B302" s="31">
        <v>303.80183260092565</v>
      </c>
      <c r="C302" s="31">
        <v>305.15457539239708</v>
      </c>
    </row>
    <row r="303" spans="2:3" x14ac:dyDescent="0.2">
      <c r="B303" s="31">
        <v>305.81889247089867</v>
      </c>
      <c r="C303" s="31">
        <v>309.04864590574084</v>
      </c>
    </row>
    <row r="304" spans="2:3" x14ac:dyDescent="0.2">
      <c r="B304" s="31">
        <v>299.26974169802747</v>
      </c>
      <c r="C304" s="31">
        <v>296.47676019098765</v>
      </c>
    </row>
    <row r="305" spans="2:3" x14ac:dyDescent="0.2">
      <c r="B305" s="31">
        <v>304.01373410278609</v>
      </c>
      <c r="C305" s="31">
        <v>304.70605535554949</v>
      </c>
    </row>
    <row r="306" spans="2:3" x14ac:dyDescent="0.2">
      <c r="B306" s="31">
        <v>308.0565420660414</v>
      </c>
      <c r="C306" s="31">
        <v>290.14823440445213</v>
      </c>
    </row>
    <row r="307" spans="2:3" x14ac:dyDescent="0.2">
      <c r="B307" s="31">
        <v>295.36639688184454</v>
      </c>
      <c r="C307" s="31">
        <v>297.26544216765052</v>
      </c>
    </row>
    <row r="308" spans="2:3" x14ac:dyDescent="0.2">
      <c r="B308" s="31">
        <v>303.1815584017134</v>
      </c>
      <c r="C308" s="31">
        <v>305.17688416305799</v>
      </c>
    </row>
    <row r="309" spans="2:3" x14ac:dyDescent="0.2">
      <c r="B309" s="31">
        <v>294.56916495071312</v>
      </c>
      <c r="C309" s="31">
        <v>295.14520915796095</v>
      </c>
    </row>
    <row r="310" spans="2:3" x14ac:dyDescent="0.2">
      <c r="B310" s="31">
        <v>296.56696673160098</v>
      </c>
      <c r="C310" s="31">
        <v>313.53675895695403</v>
      </c>
    </row>
    <row r="311" spans="2:3" x14ac:dyDescent="0.2">
      <c r="B311" s="31">
        <v>299.06996543847225</v>
      </c>
      <c r="C311" s="31">
        <v>310.22192274051838</v>
      </c>
    </row>
    <row r="312" spans="2:3" x14ac:dyDescent="0.2">
      <c r="B312" s="31">
        <v>294.37477122739875</v>
      </c>
      <c r="C312" s="31">
        <v>298.62318883430936</v>
      </c>
    </row>
    <row r="313" spans="2:3" x14ac:dyDescent="0.2">
      <c r="B313" s="31">
        <v>299.68976283897786</v>
      </c>
      <c r="C313" s="31">
        <v>298.81657693831647</v>
      </c>
    </row>
    <row r="314" spans="2:3" x14ac:dyDescent="0.2">
      <c r="B314" s="31">
        <v>296.09076416047463</v>
      </c>
      <c r="C314" s="31">
        <v>305.03523337289124</v>
      </c>
    </row>
    <row r="315" spans="2:3" x14ac:dyDescent="0.2">
      <c r="B315" s="31">
        <v>301.49579164535987</v>
      </c>
      <c r="C315" s="31">
        <v>297.30464646570539</v>
      </c>
    </row>
    <row r="316" spans="2:3" x14ac:dyDescent="0.2">
      <c r="B316" s="31">
        <v>299.28496881849281</v>
      </c>
      <c r="C316" s="31">
        <v>287.54329419948311</v>
      </c>
    </row>
    <row r="317" spans="2:3" x14ac:dyDescent="0.2">
      <c r="B317" s="31">
        <v>302.3192198975554</v>
      </c>
      <c r="C317" s="31">
        <v>299.97135633041654</v>
      </c>
    </row>
    <row r="318" spans="2:3" x14ac:dyDescent="0.2">
      <c r="B318" s="31">
        <v>301.00081843277917</v>
      </c>
      <c r="C318" s="31">
        <v>292.06427917937117</v>
      </c>
    </row>
    <row r="319" spans="2:3" x14ac:dyDescent="0.2">
      <c r="B319" s="31">
        <v>298.18919177804679</v>
      </c>
      <c r="C319" s="31">
        <v>291.87281637750817</v>
      </c>
    </row>
    <row r="320" spans="2:3" x14ac:dyDescent="0.2">
      <c r="B320" s="31">
        <v>295.11611706745913</v>
      </c>
      <c r="C320" s="31">
        <v>301.19599762274476</v>
      </c>
    </row>
    <row r="321" spans="2:3" x14ac:dyDescent="0.2">
      <c r="B321" s="31">
        <v>291.56809709644972</v>
      </c>
      <c r="C321" s="31">
        <v>300.20913225039084</v>
      </c>
    </row>
    <row r="322" spans="2:3" x14ac:dyDescent="0.2">
      <c r="B322" s="31">
        <v>288.60072801591963</v>
      </c>
      <c r="C322" s="31">
        <v>296.92286424379552</v>
      </c>
    </row>
    <row r="323" spans="2:3" x14ac:dyDescent="0.2">
      <c r="B323" s="31">
        <v>297.60793918419222</v>
      </c>
      <c r="C323" s="31">
        <v>303.5950061502781</v>
      </c>
    </row>
    <row r="324" spans="2:3" x14ac:dyDescent="0.2">
      <c r="B324" s="31">
        <v>301.28642510732305</v>
      </c>
      <c r="C324" s="31">
        <v>317.83209528209221</v>
      </c>
    </row>
    <row r="325" spans="2:3" x14ac:dyDescent="0.2">
      <c r="B325" s="31">
        <v>298.30865568797992</v>
      </c>
      <c r="C325" s="31">
        <v>308.35250057232741</v>
      </c>
    </row>
    <row r="326" spans="2:3" x14ac:dyDescent="0.2">
      <c r="B326" s="31">
        <v>296.41590264824367</v>
      </c>
      <c r="C326" s="31">
        <v>307.84387718181063</v>
      </c>
    </row>
    <row r="327" spans="2:3" x14ac:dyDescent="0.2">
      <c r="B327" s="31">
        <v>296.2938075682992</v>
      </c>
      <c r="C327" s="31">
        <v>289.13692647269966</v>
      </c>
    </row>
    <row r="328" spans="2:3" x14ac:dyDescent="0.2">
      <c r="B328" s="31">
        <v>300.31873505669626</v>
      </c>
      <c r="C328" s="31">
        <v>299.79155295456604</v>
      </c>
    </row>
    <row r="329" spans="2:3" x14ac:dyDescent="0.2">
      <c r="B329" s="31">
        <v>308.4017456674984</v>
      </c>
      <c r="C329" s="31">
        <v>295.4852930555229</v>
      </c>
    </row>
    <row r="330" spans="2:3" x14ac:dyDescent="0.2">
      <c r="B330" s="31">
        <v>293.1995772327997</v>
      </c>
      <c r="C330" s="31">
        <v>289.95546595721657</v>
      </c>
    </row>
    <row r="331" spans="2:3" x14ac:dyDescent="0.2">
      <c r="B331" s="31">
        <v>291.76931747519552</v>
      </c>
      <c r="C331" s="31">
        <v>300.72718667750831</v>
      </c>
    </row>
    <row r="332" spans="2:3" x14ac:dyDescent="0.2">
      <c r="B332" s="31">
        <v>300.19053034043668</v>
      </c>
      <c r="C332" s="31">
        <v>308.63396803872342</v>
      </c>
    </row>
    <row r="333" spans="2:3" x14ac:dyDescent="0.2">
      <c r="B333" s="31">
        <v>299.44681781431171</v>
      </c>
      <c r="C333" s="31">
        <v>303.41654219812335</v>
      </c>
    </row>
    <row r="334" spans="2:3" x14ac:dyDescent="0.2">
      <c r="B334" s="31">
        <v>302.63123039983316</v>
      </c>
      <c r="C334" s="31">
        <v>296.8550380016224</v>
      </c>
    </row>
    <row r="335" spans="2:3" x14ac:dyDescent="0.2">
      <c r="B335" s="31">
        <v>297.52690195556664</v>
      </c>
      <c r="C335" s="31">
        <v>307.7026894389482</v>
      </c>
    </row>
    <row r="336" spans="2:3" x14ac:dyDescent="0.2">
      <c r="B336" s="31">
        <v>304.18496056324534</v>
      </c>
      <c r="C336" s="31">
        <v>294.79014547192918</v>
      </c>
    </row>
    <row r="337" spans="2:3" x14ac:dyDescent="0.2">
      <c r="B337" s="31">
        <v>295.4934561040144</v>
      </c>
      <c r="C337" s="31">
        <v>309.32063878383718</v>
      </c>
    </row>
    <row r="338" spans="2:3" x14ac:dyDescent="0.2">
      <c r="B338" s="31">
        <v>297.98921501818666</v>
      </c>
      <c r="C338" s="31">
        <v>305.20615835101597</v>
      </c>
    </row>
    <row r="339" spans="2:3" x14ac:dyDescent="0.2">
      <c r="B339" s="31">
        <v>299.29690138057765</v>
      </c>
      <c r="C339" s="31">
        <v>290.36049264252108</v>
      </c>
    </row>
    <row r="340" spans="2:3" x14ac:dyDescent="0.2">
      <c r="B340" s="31">
        <v>301.17927402453989</v>
      </c>
      <c r="C340" s="31">
        <v>295.82219336611519</v>
      </c>
    </row>
    <row r="341" spans="2:3" x14ac:dyDescent="0.2">
      <c r="B341" s="31">
        <v>300.59055551187913</v>
      </c>
      <c r="C341" s="31">
        <v>303.15832461278029</v>
      </c>
    </row>
    <row r="342" spans="2:3" x14ac:dyDescent="0.2">
      <c r="B342" s="31">
        <v>301.79180062461324</v>
      </c>
      <c r="C342" s="31">
        <v>303.37201104170703</v>
      </c>
    </row>
    <row r="343" spans="2:3" x14ac:dyDescent="0.2">
      <c r="B343" s="31">
        <v>302.80714963473662</v>
      </c>
      <c r="C343" s="31">
        <v>297.22076817788968</v>
      </c>
    </row>
    <row r="344" spans="2:3" x14ac:dyDescent="0.2">
      <c r="B344" s="31">
        <v>294.57674281612725</v>
      </c>
      <c r="C344" s="31">
        <v>301.50247072711505</v>
      </c>
    </row>
    <row r="345" spans="2:3" x14ac:dyDescent="0.2">
      <c r="B345" s="31">
        <v>301.33864992112962</v>
      </c>
      <c r="C345" s="31">
        <v>297.59399501487525</v>
      </c>
    </row>
    <row r="346" spans="2:3" x14ac:dyDescent="0.2">
      <c r="B346" s="31">
        <v>303.62689940296093</v>
      </c>
      <c r="C346" s="31">
        <v>303.26104887614923</v>
      </c>
    </row>
    <row r="347" spans="2:3" x14ac:dyDescent="0.2">
      <c r="B347" s="31">
        <v>302.03397720395503</v>
      </c>
      <c r="C347" s="31">
        <v>318.30893189020827</v>
      </c>
    </row>
    <row r="348" spans="2:3" x14ac:dyDescent="0.2">
      <c r="B348" s="31">
        <v>294.66465488754631</v>
      </c>
      <c r="C348" s="31">
        <v>308.41422793045143</v>
      </c>
    </row>
    <row r="349" spans="2:3" x14ac:dyDescent="0.2">
      <c r="B349" s="31">
        <v>302.19418116173802</v>
      </c>
      <c r="C349" s="31">
        <v>302.20570217971232</v>
      </c>
    </row>
    <row r="350" spans="2:3" x14ac:dyDescent="0.2">
      <c r="B350" s="31">
        <v>302.25458016370783</v>
      </c>
      <c r="C350" s="31">
        <v>285.02912376459545</v>
      </c>
    </row>
    <row r="351" spans="2:3" x14ac:dyDescent="0.2">
      <c r="B351" s="31">
        <v>297.5790748643272</v>
      </c>
      <c r="C351" s="31">
        <v>303.12715464301914</v>
      </c>
    </row>
    <row r="352" spans="2:3" x14ac:dyDescent="0.2">
      <c r="B352" s="31">
        <v>296.3463400968879</v>
      </c>
      <c r="C352" s="31">
        <v>304.0856476458963</v>
      </c>
    </row>
    <row r="353" spans="2:3" x14ac:dyDescent="0.2">
      <c r="B353" s="31">
        <v>303.67504235456852</v>
      </c>
      <c r="C353" s="31">
        <v>303.49810149003793</v>
      </c>
    </row>
    <row r="354" spans="2:3" x14ac:dyDescent="0.2">
      <c r="B354" s="31">
        <v>306.17743589920434</v>
      </c>
      <c r="C354" s="31">
        <v>297.2311946600197</v>
      </c>
    </row>
    <row r="355" spans="2:3" x14ac:dyDescent="0.2">
      <c r="B355" s="31">
        <v>299.0858807885507</v>
      </c>
      <c r="C355" s="31">
        <v>314.92102792433155</v>
      </c>
    </row>
    <row r="356" spans="2:3" x14ac:dyDescent="0.2">
      <c r="B356" s="31">
        <v>301.36536111292418</v>
      </c>
      <c r="C356" s="31">
        <v>289.10044143077653</v>
      </c>
    </row>
    <row r="357" spans="2:3" x14ac:dyDescent="0.2">
      <c r="B357" s="31">
        <v>306.27931341817856</v>
      </c>
      <c r="C357" s="31">
        <v>296.07052963238539</v>
      </c>
    </row>
    <row r="358" spans="2:3" x14ac:dyDescent="0.2">
      <c r="B358" s="31">
        <v>301.5452736330065</v>
      </c>
      <c r="C358" s="31">
        <v>293.598334191253</v>
      </c>
    </row>
    <row r="359" spans="2:3" x14ac:dyDescent="0.2">
      <c r="B359" s="31">
        <v>297.43370365018063</v>
      </c>
      <c r="C359" s="31">
        <v>289.85859432358637</v>
      </c>
    </row>
    <row r="360" spans="2:3" x14ac:dyDescent="0.2">
      <c r="B360" s="31">
        <v>299.88535167820316</v>
      </c>
      <c r="C360" s="31">
        <v>310.79106348242527</v>
      </c>
    </row>
    <row r="361" spans="2:3" x14ac:dyDescent="0.2">
      <c r="B361" s="31">
        <v>292.6411502050679</v>
      </c>
      <c r="C361" s="31">
        <v>296.8935953376976</v>
      </c>
    </row>
    <row r="362" spans="2:3" x14ac:dyDescent="0.2">
      <c r="B362" s="31">
        <v>293.97249638627636</v>
      </c>
      <c r="C362" s="31">
        <v>295.01689171414398</v>
      </c>
    </row>
    <row r="363" spans="2:3" x14ac:dyDescent="0.2">
      <c r="B363" s="31">
        <v>300.80446986932213</v>
      </c>
      <c r="C363" s="31">
        <v>297.78221112978412</v>
      </c>
    </row>
    <row r="364" spans="2:3" x14ac:dyDescent="0.2">
      <c r="B364" s="31">
        <v>290.86573694730112</v>
      </c>
      <c r="C364" s="31">
        <v>293.16404462203269</v>
      </c>
    </row>
    <row r="365" spans="2:3" x14ac:dyDescent="0.2">
      <c r="B365" s="31">
        <v>300.06656480565186</v>
      </c>
      <c r="C365" s="31">
        <v>304.71731609050744</v>
      </c>
    </row>
    <row r="366" spans="2:3" x14ac:dyDescent="0.2">
      <c r="B366" s="31">
        <v>298.81523407630681</v>
      </c>
      <c r="C366" s="31">
        <v>291.80090036807468</v>
      </c>
    </row>
    <row r="367" spans="2:3" x14ac:dyDescent="0.2">
      <c r="B367" s="31">
        <v>300.99852981102339</v>
      </c>
      <c r="C367" s="31">
        <v>318.80768337730905</v>
      </c>
    </row>
    <row r="368" spans="2:3" x14ac:dyDescent="0.2">
      <c r="B368" s="31">
        <v>301.89843202053942</v>
      </c>
      <c r="C368" s="31">
        <v>296.38057842618031</v>
      </c>
    </row>
    <row r="369" spans="2:3" x14ac:dyDescent="0.2">
      <c r="B369" s="31">
        <v>300.78179793832504</v>
      </c>
      <c r="C369" s="31">
        <v>303.45454349822546</v>
      </c>
    </row>
    <row r="370" spans="2:3" x14ac:dyDescent="0.2">
      <c r="B370" s="31">
        <v>299.04068537701914</v>
      </c>
      <c r="C370" s="31">
        <v>303.23711264383388</v>
      </c>
    </row>
    <row r="371" spans="2:3" x14ac:dyDescent="0.2">
      <c r="B371" s="31">
        <v>296.81351207408244</v>
      </c>
      <c r="C371" s="31">
        <v>298.81088703086112</v>
      </c>
    </row>
    <row r="372" spans="2:3" x14ac:dyDescent="0.2">
      <c r="B372" s="31">
        <v>300.21948297052745</v>
      </c>
      <c r="C372" s="31">
        <v>298.51051447519421</v>
      </c>
    </row>
    <row r="373" spans="2:3" x14ac:dyDescent="0.2">
      <c r="B373" s="31">
        <v>298.15193135167971</v>
      </c>
      <c r="C373" s="31">
        <v>286.58559200902738</v>
      </c>
    </row>
    <row r="374" spans="2:3" x14ac:dyDescent="0.2">
      <c r="B374" s="31">
        <v>298.92274826490853</v>
      </c>
      <c r="C374" s="31">
        <v>287.85376930311503</v>
      </c>
    </row>
    <row r="375" spans="2:3" x14ac:dyDescent="0.2">
      <c r="B375" s="31">
        <v>310.6597206120415</v>
      </c>
      <c r="C375" s="31">
        <v>300.22342831713922</v>
      </c>
    </row>
    <row r="376" spans="2:3" x14ac:dyDescent="0.2">
      <c r="B376" s="31">
        <v>298.32331804149749</v>
      </c>
      <c r="C376" s="31">
        <v>297.04980823944015</v>
      </c>
    </row>
    <row r="377" spans="2:3" x14ac:dyDescent="0.2">
      <c r="B377" s="31">
        <v>306.00162343315969</v>
      </c>
      <c r="C377" s="31">
        <v>300.25318933769472</v>
      </c>
    </row>
    <row r="378" spans="2:3" x14ac:dyDescent="0.2">
      <c r="B378" s="31">
        <v>295.67330542108402</v>
      </c>
      <c r="C378" s="31">
        <v>302.4698587505514</v>
      </c>
    </row>
    <row r="379" spans="2:3" x14ac:dyDescent="0.2">
      <c r="B379" s="31">
        <v>298.64548891411732</v>
      </c>
      <c r="C379" s="31">
        <v>312.11775152900452</v>
      </c>
    </row>
    <row r="380" spans="2:3" x14ac:dyDescent="0.2">
      <c r="B380" s="31">
        <v>303.90228596794634</v>
      </c>
      <c r="C380" s="31">
        <v>302.8311217386543</v>
      </c>
    </row>
    <row r="381" spans="2:3" x14ac:dyDescent="0.2">
      <c r="B381" s="31">
        <v>301.77305161788536</v>
      </c>
      <c r="C381" s="31">
        <v>309.99907339444206</v>
      </c>
    </row>
    <row r="382" spans="2:3" x14ac:dyDescent="0.2">
      <c r="B382" s="31">
        <v>305.64937401221135</v>
      </c>
      <c r="C382" s="31">
        <v>305.81753619960381</v>
      </c>
    </row>
    <row r="383" spans="2:3" x14ac:dyDescent="0.2">
      <c r="B383" s="31">
        <v>301.57130391062066</v>
      </c>
      <c r="C383" s="31">
        <v>304.32784584870649</v>
      </c>
    </row>
    <row r="384" spans="2:3" x14ac:dyDescent="0.2">
      <c r="B384" s="31">
        <v>295.87848100776057</v>
      </c>
      <c r="C384" s="31">
        <v>293.08619003364981</v>
      </c>
    </row>
    <row r="385" spans="2:3" x14ac:dyDescent="0.2">
      <c r="B385" s="31">
        <v>299.03109015336395</v>
      </c>
      <c r="C385" s="31">
        <v>303.41396290554377</v>
      </c>
    </row>
    <row r="386" spans="2:3" x14ac:dyDescent="0.2">
      <c r="B386" s="31">
        <v>296.67433065013142</v>
      </c>
      <c r="C386" s="31">
        <v>298.39329946966365</v>
      </c>
    </row>
    <row r="387" spans="2:3" x14ac:dyDescent="0.2">
      <c r="B387" s="31">
        <v>304.25839842425751</v>
      </c>
      <c r="C387" s="31">
        <v>303.62345740596282</v>
      </c>
    </row>
    <row r="388" spans="2:3" x14ac:dyDescent="0.2">
      <c r="B388" s="31">
        <v>303.32112462590356</v>
      </c>
      <c r="C388" s="31">
        <v>301.62814742681786</v>
      </c>
    </row>
    <row r="389" spans="2:3" x14ac:dyDescent="0.2">
      <c r="B389" s="31">
        <v>306.29913310056003</v>
      </c>
      <c r="C389" s="31">
        <v>300.71476899581984</v>
      </c>
    </row>
    <row r="390" spans="2:3" x14ac:dyDescent="0.2">
      <c r="B390" s="31">
        <v>296.68465548074306</v>
      </c>
      <c r="C390" s="31">
        <v>296.54685916958647</v>
      </c>
    </row>
    <row r="391" spans="2:3" x14ac:dyDescent="0.2">
      <c r="B391" s="31">
        <v>306.93969050087645</v>
      </c>
      <c r="C391" s="31">
        <v>290.2309582377473</v>
      </c>
    </row>
    <row r="392" spans="2:3" x14ac:dyDescent="0.2">
      <c r="B392" s="31">
        <v>296.23802310816717</v>
      </c>
      <c r="C392" s="31">
        <v>302.97748019465786</v>
      </c>
    </row>
    <row r="393" spans="2:3" x14ac:dyDescent="0.2">
      <c r="B393" s="31">
        <v>307.26093875245306</v>
      </c>
      <c r="C393" s="31">
        <v>298.51017177504843</v>
      </c>
    </row>
    <row r="394" spans="2:3" x14ac:dyDescent="0.2">
      <c r="B394" s="31">
        <v>308.01831216786684</v>
      </c>
      <c r="C394" s="31">
        <v>293.98733207561816</v>
      </c>
    </row>
    <row r="395" spans="2:3" x14ac:dyDescent="0.2">
      <c r="B395" s="31">
        <v>300.96513562348963</v>
      </c>
      <c r="C395" s="31">
        <v>300.09555242687287</v>
      </c>
    </row>
    <row r="396" spans="2:3" x14ac:dyDescent="0.2">
      <c r="B396" s="31">
        <v>294.57232214497793</v>
      </c>
      <c r="C396" s="31">
        <v>287.58014305170161</v>
      </c>
    </row>
    <row r="397" spans="2:3" x14ac:dyDescent="0.2">
      <c r="B397" s="31">
        <v>306.72926871821551</v>
      </c>
      <c r="C397" s="31">
        <v>303.27894335140292</v>
      </c>
    </row>
    <row r="398" spans="2:3" x14ac:dyDescent="0.2">
      <c r="B398" s="31">
        <v>303.12189059469199</v>
      </c>
      <c r="C398" s="31">
        <v>296.2550244985228</v>
      </c>
    </row>
    <row r="399" spans="2:3" x14ac:dyDescent="0.2">
      <c r="B399" s="31">
        <v>291.02653385729894</v>
      </c>
      <c r="C399" s="31">
        <v>280.63857108294968</v>
      </c>
    </row>
    <row r="400" spans="2:3" x14ac:dyDescent="0.2">
      <c r="B400" s="31">
        <v>294.40990422580313</v>
      </c>
      <c r="C400" s="31">
        <v>305.64280664154518</v>
      </c>
    </row>
    <row r="401" spans="2:3" x14ac:dyDescent="0.2">
      <c r="B401" s="31">
        <v>301.60069504121776</v>
      </c>
      <c r="C401" s="31">
        <v>304.31184351877283</v>
      </c>
    </row>
    <row r="402" spans="2:3" x14ac:dyDescent="0.2">
      <c r="B402" s="31">
        <v>292.70109287149575</v>
      </c>
      <c r="C402" s="31">
        <v>301.15291715872428</v>
      </c>
    </row>
    <row r="403" spans="2:3" x14ac:dyDescent="0.2">
      <c r="B403" s="31">
        <v>299.7828907472915</v>
      </c>
      <c r="C403" s="31">
        <v>305.77270893133669</v>
      </c>
    </row>
    <row r="404" spans="2:3" x14ac:dyDescent="0.2">
      <c r="B404" s="31">
        <v>301.80794126752465</v>
      </c>
      <c r="C404" s="31">
        <v>293.48797880911303</v>
      </c>
    </row>
    <row r="405" spans="2:3" x14ac:dyDescent="0.2">
      <c r="B405" s="31">
        <v>300.009074785172</v>
      </c>
      <c r="C405" s="31">
        <v>305.92870477768219</v>
      </c>
    </row>
    <row r="406" spans="2:3" x14ac:dyDescent="0.2">
      <c r="B406" s="31">
        <v>299.76559725160007</v>
      </c>
      <c r="C406" s="31">
        <v>296.66146264249176</v>
      </c>
    </row>
    <row r="407" spans="2:3" x14ac:dyDescent="0.2">
      <c r="B407" s="31">
        <v>301.87704392679598</v>
      </c>
      <c r="C407" s="31">
        <v>288.42573074544367</v>
      </c>
    </row>
    <row r="408" spans="2:3" x14ac:dyDescent="0.2">
      <c r="B408" s="31">
        <v>296.03487784229662</v>
      </c>
      <c r="C408" s="31">
        <v>301.23838539802352</v>
      </c>
    </row>
    <row r="409" spans="2:3" x14ac:dyDescent="0.2">
      <c r="B409" s="31">
        <v>296.76003900380812</v>
      </c>
      <c r="C409" s="31">
        <v>283.43329568604696</v>
      </c>
    </row>
    <row r="410" spans="2:3" x14ac:dyDescent="0.2">
      <c r="B410" s="31">
        <v>298.93011239293043</v>
      </c>
      <c r="C410" s="31">
        <v>308.32957952354604</v>
      </c>
    </row>
    <row r="411" spans="2:3" x14ac:dyDescent="0.2">
      <c r="B411" s="31">
        <v>297.24415954540461</v>
      </c>
      <c r="C411" s="31">
        <v>289.41035594208722</v>
      </c>
    </row>
    <row r="412" spans="2:3" x14ac:dyDescent="0.2">
      <c r="B412" s="31">
        <v>291.9736538891413</v>
      </c>
      <c r="C412" s="31">
        <v>304.20399757016122</v>
      </c>
    </row>
    <row r="413" spans="2:3" x14ac:dyDescent="0.2">
      <c r="B413" s="31">
        <v>296.54055734266262</v>
      </c>
      <c r="C413" s="31">
        <v>308.11873406419392</v>
      </c>
    </row>
    <row r="414" spans="2:3" x14ac:dyDescent="0.2">
      <c r="B414" s="31">
        <v>298.70011215286269</v>
      </c>
      <c r="C414" s="31">
        <v>305.06662255882827</v>
      </c>
    </row>
    <row r="415" spans="2:3" x14ac:dyDescent="0.2">
      <c r="B415" s="31">
        <v>298.17573017154848</v>
      </c>
      <c r="C415" s="31">
        <v>294.27074135864774</v>
      </c>
    </row>
    <row r="416" spans="2:3" x14ac:dyDescent="0.2">
      <c r="B416" s="31">
        <v>300.08327230494268</v>
      </c>
      <c r="C416" s="31">
        <v>300.24050800935453</v>
      </c>
    </row>
    <row r="417" spans="2:3" x14ac:dyDescent="0.2">
      <c r="B417" s="31">
        <v>295.40816075183284</v>
      </c>
      <c r="C417" s="31">
        <v>308.7556550022245</v>
      </c>
    </row>
    <row r="418" spans="2:3" x14ac:dyDescent="0.2">
      <c r="B418" s="31">
        <v>301.14166161759516</v>
      </c>
      <c r="C418" s="31">
        <v>295.53384416773645</v>
      </c>
    </row>
    <row r="419" spans="2:3" x14ac:dyDescent="0.2">
      <c r="B419" s="31">
        <v>303.94186685537915</v>
      </c>
      <c r="C419" s="31">
        <v>307.54536089141254</v>
      </c>
    </row>
    <row r="420" spans="2:3" x14ac:dyDescent="0.2">
      <c r="B420" s="31">
        <v>292.06554738318846</v>
      </c>
      <c r="C420" s="31">
        <v>290.86092667306804</v>
      </c>
    </row>
    <row r="421" spans="2:3" x14ac:dyDescent="0.2">
      <c r="B421" s="31">
        <v>292.92281603529887</v>
      </c>
      <c r="C421" s="31">
        <v>290.83827444670328</v>
      </c>
    </row>
    <row r="422" spans="2:3" x14ac:dyDescent="0.2">
      <c r="B422" s="31">
        <v>302.35448299712323</v>
      </c>
      <c r="C422" s="31">
        <v>304.59681512577447</v>
      </c>
    </row>
    <row r="423" spans="2:3" x14ac:dyDescent="0.2">
      <c r="B423" s="31">
        <v>296.68105146267146</v>
      </c>
      <c r="C423" s="31">
        <v>310.94992496145284</v>
      </c>
    </row>
    <row r="424" spans="2:3" x14ac:dyDescent="0.2">
      <c r="B424" s="31">
        <v>298.24831289664314</v>
      </c>
      <c r="C424" s="31">
        <v>304.61610735060253</v>
      </c>
    </row>
    <row r="425" spans="2:3" x14ac:dyDescent="0.2">
      <c r="B425" s="31">
        <v>301.9186985411946</v>
      </c>
      <c r="C425" s="31">
        <v>311.89788666696239</v>
      </c>
    </row>
    <row r="426" spans="2:3" x14ac:dyDescent="0.2">
      <c r="B426" s="31">
        <v>302.64877229493419</v>
      </c>
      <c r="C426" s="31">
        <v>296.98676328219318</v>
      </c>
    </row>
    <row r="427" spans="2:3" x14ac:dyDescent="0.2">
      <c r="B427" s="31">
        <v>298.38629261676351</v>
      </c>
      <c r="C427" s="31">
        <v>307.84009137476886</v>
      </c>
    </row>
    <row r="428" spans="2:3" x14ac:dyDescent="0.2">
      <c r="B428" s="31">
        <v>296.00629582945163</v>
      </c>
      <c r="C428" s="31">
        <v>307.09211718344642</v>
      </c>
    </row>
    <row r="429" spans="2:3" x14ac:dyDescent="0.2">
      <c r="B429" s="31">
        <v>306.25912857082812</v>
      </c>
      <c r="C429" s="31">
        <v>298.44017302709648</v>
      </c>
    </row>
    <row r="430" spans="2:3" x14ac:dyDescent="0.2">
      <c r="B430" s="31">
        <v>296.6120366659332</v>
      </c>
      <c r="C430" s="31">
        <v>316.19835668035449</v>
      </c>
    </row>
    <row r="431" spans="2:3" x14ac:dyDescent="0.2">
      <c r="B431" s="31">
        <v>304.25159264043748</v>
      </c>
      <c r="C431" s="31">
        <v>304.33013106702163</v>
      </c>
    </row>
    <row r="432" spans="2:3" x14ac:dyDescent="0.2">
      <c r="B432" s="31">
        <v>303.23690679872857</v>
      </c>
      <c r="C432" s="31">
        <v>300.1425018480769</v>
      </c>
    </row>
    <row r="433" spans="2:3" x14ac:dyDescent="0.2">
      <c r="B433" s="31">
        <v>302.5338598395283</v>
      </c>
      <c r="C433" s="31">
        <v>302.64440297730295</v>
      </c>
    </row>
    <row r="434" spans="2:3" x14ac:dyDescent="0.2">
      <c r="B434" s="31">
        <v>294.70271659246663</v>
      </c>
      <c r="C434" s="31">
        <v>302.08721723336271</v>
      </c>
    </row>
    <row r="435" spans="2:3" x14ac:dyDescent="0.2">
      <c r="B435" s="31">
        <v>309.64229799817662</v>
      </c>
      <c r="C435" s="31">
        <v>311.78300896230689</v>
      </c>
    </row>
    <row r="436" spans="2:3" x14ac:dyDescent="0.2">
      <c r="B436" s="31">
        <v>294.45656126244859</v>
      </c>
      <c r="C436" s="31">
        <v>295.32523264049865</v>
      </c>
    </row>
    <row r="437" spans="2:3" x14ac:dyDescent="0.2">
      <c r="B437" s="31">
        <v>303.67454035342621</v>
      </c>
      <c r="C437" s="31">
        <v>297.38902188986475</v>
      </c>
    </row>
    <row r="438" spans="2:3" x14ac:dyDescent="0.2">
      <c r="B438" s="31">
        <v>300.38247568488794</v>
      </c>
      <c r="C438" s="31">
        <v>296.01482091643743</v>
      </c>
    </row>
    <row r="439" spans="2:3" x14ac:dyDescent="0.2">
      <c r="B439" s="31">
        <v>302.50814610370412</v>
      </c>
      <c r="C439" s="31">
        <v>308.0565538882488</v>
      </c>
    </row>
    <row r="440" spans="2:3" x14ac:dyDescent="0.2">
      <c r="B440" s="31">
        <v>296.2281777809655</v>
      </c>
      <c r="C440" s="31">
        <v>292.43380930769899</v>
      </c>
    </row>
    <row r="441" spans="2:3" x14ac:dyDescent="0.2">
      <c r="B441" s="31">
        <v>309.24203461614388</v>
      </c>
      <c r="C441" s="31">
        <v>320.65890921127806</v>
      </c>
    </row>
    <row r="442" spans="2:3" x14ac:dyDescent="0.2">
      <c r="B442" s="31">
        <v>301.77676359105942</v>
      </c>
      <c r="C442" s="31">
        <v>287.08497770071671</v>
      </c>
    </row>
    <row r="443" spans="2:3" x14ac:dyDescent="0.2">
      <c r="B443" s="31">
        <v>299.71267565454701</v>
      </c>
      <c r="C443" s="31">
        <v>311.96237515599637</v>
      </c>
    </row>
    <row r="444" spans="2:3" x14ac:dyDescent="0.2">
      <c r="B444" s="31">
        <v>303.15545880144987</v>
      </c>
      <c r="C444" s="31">
        <v>308.91305798625382</v>
      </c>
    </row>
    <row r="445" spans="2:3" x14ac:dyDescent="0.2">
      <c r="B445" s="31">
        <v>293.86983403626596</v>
      </c>
      <c r="C445" s="31">
        <v>292.38881152223661</v>
      </c>
    </row>
    <row r="446" spans="2:3" x14ac:dyDescent="0.2">
      <c r="B446" s="31">
        <v>304.00254480119668</v>
      </c>
      <c r="C446" s="31">
        <v>293.72950490827702</v>
      </c>
    </row>
    <row r="447" spans="2:3" x14ac:dyDescent="0.2">
      <c r="B447" s="31">
        <v>302.75804645050238</v>
      </c>
      <c r="C447" s="31">
        <v>292.49627804069837</v>
      </c>
    </row>
    <row r="448" spans="2:3" x14ac:dyDescent="0.2">
      <c r="B448" s="31">
        <v>299.56348718458707</v>
      </c>
      <c r="C448" s="31">
        <v>288.81051461486038</v>
      </c>
    </row>
    <row r="449" spans="2:3" x14ac:dyDescent="0.2">
      <c r="B449" s="31">
        <v>304.84673895975743</v>
      </c>
      <c r="C449" s="31">
        <v>309.36836190008034</v>
      </c>
    </row>
    <row r="450" spans="2:3" x14ac:dyDescent="0.2">
      <c r="B450" s="31">
        <v>298.68887295209464</v>
      </c>
      <c r="C450" s="31">
        <v>283.36995019527222</v>
      </c>
    </row>
    <row r="451" spans="2:3" x14ac:dyDescent="0.2">
      <c r="B451" s="31">
        <v>302.34565953556404</v>
      </c>
      <c r="C451" s="31">
        <v>299.99016288857661</v>
      </c>
    </row>
    <row r="452" spans="2:3" x14ac:dyDescent="0.2">
      <c r="B452" s="31">
        <v>306.35379278817379</v>
      </c>
      <c r="C452" s="31">
        <v>298.21597048219382</v>
      </c>
    </row>
    <row r="453" spans="2:3" x14ac:dyDescent="0.2">
      <c r="B453" s="31">
        <v>297.66208868885155</v>
      </c>
      <c r="C453" s="31">
        <v>301.94498595198849</v>
      </c>
    </row>
    <row r="454" spans="2:3" x14ac:dyDescent="0.2">
      <c r="B454" s="31">
        <v>302.79572190118142</v>
      </c>
      <c r="C454" s="31">
        <v>312.25825519715318</v>
      </c>
    </row>
    <row r="455" spans="2:3" x14ac:dyDescent="0.2">
      <c r="B455" s="31">
        <v>299.08904103966773</v>
      </c>
      <c r="C455" s="31">
        <v>289.26282389972704</v>
      </c>
    </row>
    <row r="456" spans="2:3" x14ac:dyDescent="0.2">
      <c r="B456" s="31">
        <v>300.48870350830896</v>
      </c>
      <c r="C456" s="31">
        <v>315.50367754721037</v>
      </c>
    </row>
    <row r="457" spans="2:3" x14ac:dyDescent="0.2">
      <c r="B457" s="31">
        <v>294.63434722032594</v>
      </c>
      <c r="C457" s="31">
        <v>294.56743644422733</v>
      </c>
    </row>
    <row r="458" spans="2:3" x14ac:dyDescent="0.2">
      <c r="B458" s="31">
        <v>300.33479897282467</v>
      </c>
      <c r="C458" s="31">
        <v>268.22437725803007</v>
      </c>
    </row>
    <row r="459" spans="2:3" x14ac:dyDescent="0.2">
      <c r="B459" s="31">
        <v>296.68954959780888</v>
      </c>
      <c r="C459" s="31">
        <v>305.82758232501692</v>
      </c>
    </row>
    <row r="460" spans="2:3" x14ac:dyDescent="0.2">
      <c r="B460" s="31">
        <v>298.51356717266742</v>
      </c>
      <c r="C460" s="31">
        <v>293.48374877558439</v>
      </c>
    </row>
    <row r="461" spans="2:3" x14ac:dyDescent="0.2">
      <c r="B461" s="31">
        <v>301.69427380085324</v>
      </c>
      <c r="C461" s="31">
        <v>304.09749850932309</v>
      </c>
    </row>
    <row r="462" spans="2:3" x14ac:dyDescent="0.2">
      <c r="B462" s="31">
        <v>298.38098755028193</v>
      </c>
      <c r="C462" s="31">
        <v>308.33761185723102</v>
      </c>
    </row>
    <row r="463" spans="2:3" x14ac:dyDescent="0.2">
      <c r="B463" s="31">
        <v>297.27169606822997</v>
      </c>
      <c r="C463" s="31">
        <v>304.79110214824817</v>
      </c>
    </row>
    <row r="464" spans="2:3" x14ac:dyDescent="0.2">
      <c r="B464" s="31">
        <v>307.31268611932921</v>
      </c>
      <c r="C464" s="31">
        <v>305.17495994797309</v>
      </c>
    </row>
    <row r="465" spans="2:3" x14ac:dyDescent="0.2">
      <c r="B465" s="31">
        <v>297.31480622957861</v>
      </c>
      <c r="C465" s="31">
        <v>301.03399306638295</v>
      </c>
    </row>
    <row r="466" spans="2:3" x14ac:dyDescent="0.2">
      <c r="B466" s="31">
        <v>301.77778772522328</v>
      </c>
      <c r="C466" s="31">
        <v>290.05320058767506</v>
      </c>
    </row>
    <row r="467" spans="2:3" x14ac:dyDescent="0.2">
      <c r="B467" s="31">
        <v>309.36863035958925</v>
      </c>
      <c r="C467" s="31">
        <v>298.44291805130246</v>
      </c>
    </row>
    <row r="468" spans="2:3" x14ac:dyDescent="0.2">
      <c r="B468" s="31">
        <v>304.09178610060155</v>
      </c>
      <c r="C468" s="31">
        <v>300.42968815726516</v>
      </c>
    </row>
    <row r="469" spans="2:3" x14ac:dyDescent="0.2">
      <c r="B469" s="31">
        <v>296.58653465939858</v>
      </c>
      <c r="C469" s="31">
        <v>305.03775052924584</v>
      </c>
    </row>
    <row r="470" spans="2:3" x14ac:dyDescent="0.2">
      <c r="B470" s="31">
        <v>298.13456492293335</v>
      </c>
      <c r="C470" s="31">
        <v>309.86832284715979</v>
      </c>
    </row>
    <row r="471" spans="2:3" x14ac:dyDescent="0.2">
      <c r="B471" s="31">
        <v>305.63506689054691</v>
      </c>
      <c r="C471" s="31">
        <v>308.25198643695518</v>
      </c>
    </row>
    <row r="472" spans="2:3" x14ac:dyDescent="0.2">
      <c r="B472" s="31">
        <v>302.3766032647207</v>
      </c>
      <c r="C472" s="31">
        <v>300.33761688743914</v>
      </c>
    </row>
    <row r="473" spans="2:3" x14ac:dyDescent="0.2">
      <c r="B473" s="31">
        <v>294.02716681834016</v>
      </c>
      <c r="C473" s="31">
        <v>305.9177540217745</v>
      </c>
    </row>
    <row r="474" spans="2:3" x14ac:dyDescent="0.2">
      <c r="B474" s="31">
        <v>298.08513331976729</v>
      </c>
      <c r="C474" s="31">
        <v>296.71662975909874</v>
      </c>
    </row>
    <row r="475" spans="2:3" x14ac:dyDescent="0.2">
      <c r="B475" s="31">
        <v>298.73006501002828</v>
      </c>
      <c r="C475" s="31">
        <v>294.14820846889631</v>
      </c>
    </row>
    <row r="476" spans="2:3" x14ac:dyDescent="0.2">
      <c r="B476" s="31">
        <v>295.4284426750695</v>
      </c>
      <c r="C476" s="31">
        <v>301.01382732700449</v>
      </c>
    </row>
    <row r="477" spans="2:3" x14ac:dyDescent="0.2">
      <c r="B477" s="31">
        <v>291.15127259778194</v>
      </c>
      <c r="C477" s="31">
        <v>295.98611044591712</v>
      </c>
    </row>
    <row r="478" spans="2:3" x14ac:dyDescent="0.2">
      <c r="B478" s="31">
        <v>294.12798147958193</v>
      </c>
      <c r="C478" s="31">
        <v>301.19853543353304</v>
      </c>
    </row>
    <row r="479" spans="2:3" x14ac:dyDescent="0.2">
      <c r="B479" s="31">
        <v>297.35284358052485</v>
      </c>
      <c r="C479" s="31">
        <v>301.67391709539231</v>
      </c>
    </row>
    <row r="480" spans="2:3" x14ac:dyDescent="0.2">
      <c r="B480" s="31">
        <v>306.81897626982908</v>
      </c>
      <c r="C480" s="31">
        <v>294.51618340501665</v>
      </c>
    </row>
    <row r="481" spans="2:3" x14ac:dyDescent="0.2">
      <c r="B481" s="31">
        <v>303.37316534098119</v>
      </c>
      <c r="C481" s="31">
        <v>308.4998653823418</v>
      </c>
    </row>
    <row r="482" spans="2:3" x14ac:dyDescent="0.2">
      <c r="B482" s="31">
        <v>302.76362833461832</v>
      </c>
      <c r="C482" s="31">
        <v>294.24344795850487</v>
      </c>
    </row>
    <row r="483" spans="2:3" x14ac:dyDescent="0.2">
      <c r="B483" s="31">
        <v>293.80913451768424</v>
      </c>
      <c r="C483" s="31">
        <v>306.80867916309012</v>
      </c>
    </row>
    <row r="484" spans="2:3" x14ac:dyDescent="0.2">
      <c r="B484" s="31">
        <v>292.70376246601523</v>
      </c>
      <c r="C484" s="31">
        <v>315.38678192173938</v>
      </c>
    </row>
    <row r="485" spans="2:3" x14ac:dyDescent="0.2">
      <c r="B485" s="31">
        <v>298.43776134713102</v>
      </c>
      <c r="C485" s="31">
        <v>301.26682038379693</v>
      </c>
    </row>
    <row r="486" spans="2:3" x14ac:dyDescent="0.2">
      <c r="B486" s="31">
        <v>298.27034273674269</v>
      </c>
      <c r="C486" s="31">
        <v>308.05404809590715</v>
      </c>
    </row>
    <row r="487" spans="2:3" x14ac:dyDescent="0.2">
      <c r="B487" s="31">
        <v>304.85963292614798</v>
      </c>
      <c r="C487" s="31">
        <v>296.245002041394</v>
      </c>
    </row>
    <row r="488" spans="2:3" x14ac:dyDescent="0.2">
      <c r="B488" s="31">
        <v>297.26465518565522</v>
      </c>
      <c r="C488" s="31">
        <v>280.95560756513345</v>
      </c>
    </row>
    <row r="489" spans="2:3" x14ac:dyDescent="0.2">
      <c r="B489" s="31">
        <v>302.36214245381387</v>
      </c>
      <c r="C489" s="31">
        <v>294.55409105759145</v>
      </c>
    </row>
    <row r="490" spans="2:3" x14ac:dyDescent="0.2">
      <c r="B490" s="31">
        <v>301.87316184658613</v>
      </c>
      <c r="C490" s="31">
        <v>308.92374833323663</v>
      </c>
    </row>
    <row r="491" spans="2:3" x14ac:dyDescent="0.2">
      <c r="B491" s="31">
        <v>297.75408262724039</v>
      </c>
      <c r="C491" s="31">
        <v>299.39456758279573</v>
      </c>
    </row>
    <row r="492" spans="2:3" x14ac:dyDescent="0.2">
      <c r="B492" s="31">
        <v>298.52339240105908</v>
      </c>
      <c r="C492" s="31">
        <v>310.52654524281553</v>
      </c>
    </row>
    <row r="493" spans="2:3" x14ac:dyDescent="0.2">
      <c r="B493" s="31">
        <v>306.7247789693929</v>
      </c>
      <c r="C493" s="31">
        <v>314.86048074314061</v>
      </c>
    </row>
    <row r="494" spans="2:3" x14ac:dyDescent="0.2">
      <c r="B494" s="31">
        <v>307.5709661095475</v>
      </c>
      <c r="C494" s="31">
        <v>281.89113842366936</v>
      </c>
    </row>
    <row r="495" spans="2:3" x14ac:dyDescent="0.2">
      <c r="B495" s="31">
        <v>297.47154380667712</v>
      </c>
      <c r="C495" s="31">
        <v>296.58365517955161</v>
      </c>
    </row>
    <row r="496" spans="2:3" x14ac:dyDescent="0.2">
      <c r="B496" s="31">
        <v>302.28141304023194</v>
      </c>
      <c r="C496" s="31">
        <v>291.61124707408902</v>
      </c>
    </row>
    <row r="497" spans="2:3" x14ac:dyDescent="0.2">
      <c r="B497" s="31">
        <v>296.69878593382867</v>
      </c>
      <c r="C497" s="31">
        <v>308.33754279764293</v>
      </c>
    </row>
    <row r="498" spans="2:3" x14ac:dyDescent="0.2">
      <c r="B498" s="31">
        <v>302.86339297597027</v>
      </c>
      <c r="C498" s="31">
        <v>303.48260825283609</v>
      </c>
    </row>
    <row r="499" spans="2:3" x14ac:dyDescent="0.2">
      <c r="B499" s="31">
        <v>300.76777991293056</v>
      </c>
      <c r="C499" s="31">
        <v>298.63124563815626</v>
      </c>
    </row>
    <row r="500" spans="2:3" x14ac:dyDescent="0.2">
      <c r="B500" s="31">
        <v>287.58551287138999</v>
      </c>
      <c r="C500" s="31">
        <v>300.24188616362972</v>
      </c>
    </row>
    <row r="501" spans="2:3" x14ac:dyDescent="0.2">
      <c r="B501" s="31">
        <v>310.38054568787459</v>
      </c>
      <c r="C501" s="31">
        <v>295.62217065783426</v>
      </c>
    </row>
    <row r="502" spans="2:3" x14ac:dyDescent="0.2">
      <c r="B502" s="31">
        <v>299.81992045187769</v>
      </c>
      <c r="C502" s="31">
        <v>300.78910381870469</v>
      </c>
    </row>
    <row r="503" spans="2:3" x14ac:dyDescent="0.2">
      <c r="B503" s="31">
        <v>295.29168134966483</v>
      </c>
      <c r="C503" s="31">
        <v>307.82461895407312</v>
      </c>
    </row>
    <row r="504" spans="2:3" x14ac:dyDescent="0.2">
      <c r="B504" s="31">
        <v>302.27856218883284</v>
      </c>
      <c r="C504" s="31">
        <v>297.37954529237231</v>
      </c>
    </row>
    <row r="505" spans="2:3" x14ac:dyDescent="0.2">
      <c r="B505" s="31">
        <v>295.05489024500559</v>
      </c>
      <c r="C505" s="31">
        <v>307.70632232533865</v>
      </c>
    </row>
  </sheetData>
  <mergeCells count="10">
    <mergeCell ref="B1:C2"/>
    <mergeCell ref="D1:J3"/>
    <mergeCell ref="B3:C3"/>
    <mergeCell ref="E20:F20"/>
    <mergeCell ref="E21:F21"/>
    <mergeCell ref="E6:F6"/>
    <mergeCell ref="E7:F7"/>
    <mergeCell ref="E8:F8"/>
    <mergeCell ref="E10:F10"/>
    <mergeCell ref="E15:F15"/>
  </mergeCells>
  <pageMargins left="0.78740157499999996" right="0.78740157499999996" top="0.984251969" bottom="0.984251969" header="0.49212598499999999" footer="0.49212598499999999"/>
  <headerFooter alignWithMargin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32"/>
  <sheetViews>
    <sheetView showGridLines="0" zoomScaleNormal="100" workbookViewId="0">
      <selection activeCell="A4" sqref="A4"/>
    </sheetView>
  </sheetViews>
  <sheetFormatPr defaultRowHeight="12.75" x14ac:dyDescent="0.2"/>
  <cols>
    <col min="1" max="1" width="7.28515625" style="38" customWidth="1"/>
    <col min="2" max="2" width="3.85546875" style="38" bestFit="1" customWidth="1"/>
    <col min="3" max="3" width="19.28515625" style="38" customWidth="1"/>
    <col min="4" max="4" width="13.42578125" style="38" customWidth="1"/>
    <col min="5" max="5" width="15" style="38" customWidth="1"/>
    <col min="6" max="6" width="14.5703125" style="38" customWidth="1"/>
    <col min="7" max="7" width="15.140625" style="38" customWidth="1"/>
    <col min="8" max="8" width="15.28515625" style="38" customWidth="1"/>
    <col min="9" max="9" width="15.5703125" style="38" customWidth="1"/>
    <col min="10" max="10" width="11.28515625" style="38" customWidth="1"/>
    <col min="11" max="11" width="12.7109375" style="38" bestFit="1" customWidth="1"/>
    <col min="12" max="12" width="19.140625" style="38" customWidth="1"/>
    <col min="13" max="16384" width="9.140625" style="38"/>
  </cols>
  <sheetData>
    <row r="1" spans="1:17" s="83" customFormat="1" ht="15" customHeight="1" x14ac:dyDescent="0.2">
      <c r="A1" s="82"/>
      <c r="B1" s="102" t="s">
        <v>150</v>
      </c>
      <c r="C1" s="102"/>
      <c r="D1" s="102"/>
      <c r="E1" s="104" t="s">
        <v>146</v>
      </c>
      <c r="F1" s="104"/>
      <c r="G1" s="104"/>
      <c r="H1" s="104"/>
      <c r="I1" s="104"/>
      <c r="J1" s="104"/>
      <c r="K1" s="104"/>
      <c r="L1" s="97"/>
      <c r="M1" s="97"/>
      <c r="N1" s="97"/>
      <c r="O1" s="97"/>
      <c r="P1" s="97"/>
      <c r="Q1" s="97"/>
    </row>
    <row r="2" spans="1:17" s="83" customFormat="1" ht="8.25" customHeight="1" x14ac:dyDescent="0.2">
      <c r="A2" s="82"/>
      <c r="B2" s="102"/>
      <c r="C2" s="102"/>
      <c r="D2" s="102"/>
      <c r="E2" s="104"/>
      <c r="F2" s="104"/>
      <c r="G2" s="104"/>
      <c r="H2" s="104"/>
      <c r="I2" s="104"/>
      <c r="J2" s="104"/>
      <c r="K2" s="104"/>
      <c r="L2" s="97"/>
      <c r="M2" s="97"/>
      <c r="N2" s="97"/>
      <c r="O2" s="97"/>
      <c r="P2" s="97"/>
      <c r="Q2" s="97"/>
    </row>
    <row r="3" spans="1:17" s="83" customFormat="1" ht="15" customHeight="1" x14ac:dyDescent="0.25">
      <c r="A3" s="82"/>
      <c r="B3" s="103" t="s">
        <v>147</v>
      </c>
      <c r="C3" s="103"/>
      <c r="D3" s="97"/>
      <c r="E3" s="104"/>
      <c r="F3" s="104"/>
      <c r="G3" s="104"/>
      <c r="H3" s="104"/>
      <c r="I3" s="104"/>
      <c r="J3" s="104"/>
      <c r="K3" s="104"/>
      <c r="L3" s="97"/>
      <c r="M3" s="97"/>
      <c r="N3" s="97"/>
      <c r="O3" s="97"/>
      <c r="P3" s="97"/>
      <c r="Q3" s="97"/>
    </row>
    <row r="5" spans="1:17" ht="15.75" x14ac:dyDescent="0.25">
      <c r="C5" s="39" t="s">
        <v>82</v>
      </c>
      <c r="D5" s="39" t="s">
        <v>83</v>
      </c>
      <c r="E5" s="39" t="s">
        <v>84</v>
      </c>
      <c r="F5" s="39" t="s">
        <v>85</v>
      </c>
      <c r="G5" s="39" t="s">
        <v>86</v>
      </c>
      <c r="H5" s="39" t="s">
        <v>87</v>
      </c>
      <c r="I5" s="39" t="s">
        <v>88</v>
      </c>
    </row>
    <row r="6" spans="1:17" s="88" customFormat="1" ht="15.75" x14ac:dyDescent="0.25">
      <c r="C6" s="89"/>
      <c r="D6" s="89"/>
      <c r="E6" s="89"/>
      <c r="F6" s="89"/>
      <c r="G6" s="89"/>
      <c r="H6" s="89"/>
      <c r="I6" s="89"/>
    </row>
    <row r="7" spans="1:17" ht="15" x14ac:dyDescent="0.25">
      <c r="B7" s="123" t="s">
        <v>89</v>
      </c>
      <c r="C7" s="40" t="s">
        <v>90</v>
      </c>
      <c r="D7" s="41">
        <v>40</v>
      </c>
      <c r="E7" s="41">
        <f t="shared" ref="E7:E31" si="0">IF(D7&gt;40,D7-40,)</f>
        <v>0</v>
      </c>
      <c r="F7" s="42">
        <v>12</v>
      </c>
      <c r="G7" s="42">
        <f t="shared" ref="G7:G31" si="1">F7*(D7-E7)+1.5*F7*E7</f>
        <v>480</v>
      </c>
      <c r="H7" s="43" t="s">
        <v>91</v>
      </c>
      <c r="I7" s="42">
        <f t="shared" ref="I7:I24" si="2">0.88*G7</f>
        <v>422.4</v>
      </c>
      <c r="J7" s="44"/>
      <c r="K7" s="125" t="s">
        <v>92</v>
      </c>
      <c r="L7" s="125"/>
    </row>
    <row r="8" spans="1:17" ht="15" x14ac:dyDescent="0.25">
      <c r="B8" s="124"/>
      <c r="C8" s="40" t="s">
        <v>93</v>
      </c>
      <c r="D8" s="45">
        <v>35</v>
      </c>
      <c r="E8" s="45">
        <f t="shared" si="0"/>
        <v>0</v>
      </c>
      <c r="F8" s="43">
        <v>13</v>
      </c>
      <c r="G8" s="43">
        <f t="shared" si="1"/>
        <v>455</v>
      </c>
      <c r="H8" s="43" t="s">
        <v>91</v>
      </c>
      <c r="I8" s="42">
        <f t="shared" si="2"/>
        <v>400.4</v>
      </c>
      <c r="J8" s="44"/>
      <c r="K8" s="40" t="s">
        <v>94</v>
      </c>
      <c r="L8" s="43"/>
    </row>
    <row r="9" spans="1:17" ht="15" x14ac:dyDescent="0.25">
      <c r="B9" s="124"/>
      <c r="C9" s="40" t="s">
        <v>95</v>
      </c>
      <c r="D9" s="45">
        <v>42</v>
      </c>
      <c r="E9" s="45">
        <f t="shared" si="0"/>
        <v>2</v>
      </c>
      <c r="F9" s="43">
        <v>12</v>
      </c>
      <c r="G9" s="43">
        <f t="shared" si="1"/>
        <v>516</v>
      </c>
      <c r="H9" s="43" t="s">
        <v>91</v>
      </c>
      <c r="I9" s="42">
        <f t="shared" si="2"/>
        <v>454.08</v>
      </c>
      <c r="J9" s="44"/>
      <c r="K9" s="40" t="s">
        <v>96</v>
      </c>
      <c r="L9" s="46"/>
    </row>
    <row r="10" spans="1:17" ht="15" x14ac:dyDescent="0.25">
      <c r="B10" s="124"/>
      <c r="C10" s="40" t="s">
        <v>97</v>
      </c>
      <c r="D10" s="45">
        <v>50</v>
      </c>
      <c r="E10" s="45">
        <f t="shared" si="0"/>
        <v>10</v>
      </c>
      <c r="F10" s="43">
        <v>10</v>
      </c>
      <c r="G10" s="43">
        <f t="shared" si="1"/>
        <v>550</v>
      </c>
      <c r="H10" s="43" t="s">
        <v>91</v>
      </c>
      <c r="I10" s="42">
        <f t="shared" si="2"/>
        <v>484</v>
      </c>
      <c r="J10" s="44"/>
      <c r="K10" s="40" t="s">
        <v>98</v>
      </c>
      <c r="L10" s="43"/>
    </row>
    <row r="11" spans="1:17" ht="15" x14ac:dyDescent="0.25">
      <c r="B11" s="124"/>
      <c r="C11" s="40" t="s">
        <v>99</v>
      </c>
      <c r="D11" s="45">
        <v>30</v>
      </c>
      <c r="E11" s="45">
        <f t="shared" si="0"/>
        <v>0</v>
      </c>
      <c r="F11" s="43">
        <v>9.5</v>
      </c>
      <c r="G11" s="43">
        <f t="shared" si="1"/>
        <v>285</v>
      </c>
      <c r="H11" s="43" t="s">
        <v>91</v>
      </c>
      <c r="I11" s="42">
        <f t="shared" si="2"/>
        <v>250.8</v>
      </c>
      <c r="J11" s="44"/>
      <c r="K11" s="40" t="s">
        <v>100</v>
      </c>
      <c r="L11" s="43"/>
    </row>
    <row r="12" spans="1:17" ht="15" x14ac:dyDescent="0.25">
      <c r="B12" s="124"/>
      <c r="C12" s="40" t="s">
        <v>101</v>
      </c>
      <c r="D12" s="45">
        <v>25</v>
      </c>
      <c r="E12" s="45">
        <f t="shared" si="0"/>
        <v>0</v>
      </c>
      <c r="F12" s="43">
        <v>11.75</v>
      </c>
      <c r="G12" s="43">
        <f t="shared" si="1"/>
        <v>293.75</v>
      </c>
      <c r="H12" s="43" t="s">
        <v>91</v>
      </c>
      <c r="I12" s="43">
        <f t="shared" si="2"/>
        <v>258.5</v>
      </c>
      <c r="K12" s="40" t="s">
        <v>0</v>
      </c>
      <c r="L12" s="43"/>
    </row>
    <row r="13" spans="1:17" ht="15" x14ac:dyDescent="0.25">
      <c r="B13" s="124"/>
      <c r="C13" s="40" t="s">
        <v>102</v>
      </c>
      <c r="D13" s="45">
        <v>60</v>
      </c>
      <c r="E13" s="45">
        <f t="shared" si="0"/>
        <v>20</v>
      </c>
      <c r="F13" s="43">
        <v>12</v>
      </c>
      <c r="G13" s="43">
        <f t="shared" si="1"/>
        <v>840</v>
      </c>
      <c r="H13" s="43" t="s">
        <v>91</v>
      </c>
      <c r="I13" s="43">
        <f t="shared" si="2"/>
        <v>739.2</v>
      </c>
      <c r="K13" s="40" t="s">
        <v>2</v>
      </c>
      <c r="L13" s="43"/>
    </row>
    <row r="14" spans="1:17" ht="15" x14ac:dyDescent="0.25">
      <c r="B14" s="124"/>
      <c r="C14" s="40" t="s">
        <v>103</v>
      </c>
      <c r="D14" s="45">
        <v>45</v>
      </c>
      <c r="E14" s="45">
        <f t="shared" si="0"/>
        <v>5</v>
      </c>
      <c r="F14" s="43">
        <v>10</v>
      </c>
      <c r="G14" s="43">
        <f t="shared" si="1"/>
        <v>475</v>
      </c>
      <c r="H14" s="43" t="s">
        <v>91</v>
      </c>
      <c r="I14" s="43">
        <f t="shared" si="2"/>
        <v>418</v>
      </c>
      <c r="K14" s="40" t="s">
        <v>1</v>
      </c>
      <c r="L14" s="43"/>
    </row>
    <row r="15" spans="1:17" ht="15" x14ac:dyDescent="0.25">
      <c r="B15" s="124"/>
      <c r="C15" s="40" t="s">
        <v>104</v>
      </c>
      <c r="D15" s="45">
        <v>52</v>
      </c>
      <c r="E15" s="45">
        <f t="shared" si="0"/>
        <v>12</v>
      </c>
      <c r="F15" s="43">
        <v>15</v>
      </c>
      <c r="G15" s="43">
        <f t="shared" si="1"/>
        <v>870</v>
      </c>
      <c r="H15" s="43" t="s">
        <v>91</v>
      </c>
      <c r="I15" s="43">
        <f t="shared" si="2"/>
        <v>765.6</v>
      </c>
      <c r="K15" s="40" t="s">
        <v>105</v>
      </c>
      <c r="L15" s="43"/>
    </row>
    <row r="16" spans="1:17" ht="15" x14ac:dyDescent="0.25">
      <c r="B16" s="124"/>
      <c r="C16" s="40" t="s">
        <v>106</v>
      </c>
      <c r="D16" s="45">
        <v>34</v>
      </c>
      <c r="E16" s="45">
        <f t="shared" si="0"/>
        <v>0</v>
      </c>
      <c r="F16" s="43">
        <v>20</v>
      </c>
      <c r="G16" s="43">
        <f t="shared" si="1"/>
        <v>680</v>
      </c>
      <c r="H16" s="43" t="s">
        <v>91</v>
      </c>
      <c r="I16" s="43">
        <f t="shared" si="2"/>
        <v>598.4</v>
      </c>
      <c r="K16" s="40" t="s">
        <v>107</v>
      </c>
      <c r="L16" s="43"/>
    </row>
    <row r="17" spans="2:13" ht="15" x14ac:dyDescent="0.25">
      <c r="B17" s="124"/>
      <c r="C17" s="40" t="s">
        <v>108</v>
      </c>
      <c r="D17" s="45">
        <v>36</v>
      </c>
      <c r="E17" s="45">
        <f t="shared" si="0"/>
        <v>0</v>
      </c>
      <c r="F17" s="43">
        <v>13</v>
      </c>
      <c r="G17" s="43">
        <f t="shared" si="1"/>
        <v>468</v>
      </c>
      <c r="H17" s="43" t="s">
        <v>91</v>
      </c>
      <c r="I17" s="43">
        <f t="shared" si="2"/>
        <v>411.84</v>
      </c>
      <c r="K17" s="40" t="s">
        <v>109</v>
      </c>
      <c r="L17" s="43"/>
    </row>
    <row r="18" spans="2:13" ht="15" x14ac:dyDescent="0.25">
      <c r="B18" s="124"/>
      <c r="C18" s="40" t="s">
        <v>110</v>
      </c>
      <c r="D18" s="45">
        <v>50</v>
      </c>
      <c r="E18" s="45">
        <f t="shared" si="0"/>
        <v>10</v>
      </c>
      <c r="F18" s="43">
        <v>10</v>
      </c>
      <c r="G18" s="43">
        <f t="shared" si="1"/>
        <v>550</v>
      </c>
      <c r="H18" s="43" t="s">
        <v>91</v>
      </c>
      <c r="I18" s="43">
        <f t="shared" si="2"/>
        <v>484</v>
      </c>
      <c r="K18" s="40" t="s">
        <v>111</v>
      </c>
      <c r="L18" s="43"/>
    </row>
    <row r="19" spans="2:13" ht="15" x14ac:dyDescent="0.25">
      <c r="B19" s="124"/>
      <c r="C19" s="40" t="s">
        <v>112</v>
      </c>
      <c r="D19" s="45">
        <v>47</v>
      </c>
      <c r="E19" s="45">
        <f t="shared" si="0"/>
        <v>7</v>
      </c>
      <c r="F19" s="43">
        <v>14</v>
      </c>
      <c r="G19" s="43">
        <f t="shared" si="1"/>
        <v>707</v>
      </c>
      <c r="H19" s="43" t="s">
        <v>91</v>
      </c>
      <c r="I19" s="43">
        <f t="shared" si="2"/>
        <v>622.16</v>
      </c>
      <c r="M19" s="47"/>
    </row>
    <row r="20" spans="2:13" ht="15" x14ac:dyDescent="0.25">
      <c r="B20" s="124"/>
      <c r="C20" s="40" t="s">
        <v>113</v>
      </c>
      <c r="D20" s="45">
        <v>51</v>
      </c>
      <c r="E20" s="45">
        <f t="shared" si="0"/>
        <v>11</v>
      </c>
      <c r="F20" s="43">
        <v>12.5</v>
      </c>
      <c r="G20" s="43">
        <f t="shared" si="1"/>
        <v>706.25</v>
      </c>
      <c r="H20" s="43" t="s">
        <v>91</v>
      </c>
      <c r="I20" s="43">
        <f t="shared" si="2"/>
        <v>621.5</v>
      </c>
      <c r="M20" s="47"/>
    </row>
    <row r="21" spans="2:13" ht="15" x14ac:dyDescent="0.25">
      <c r="B21" s="124"/>
      <c r="C21" s="40" t="s">
        <v>114</v>
      </c>
      <c r="D21" s="45">
        <v>32</v>
      </c>
      <c r="E21" s="45">
        <f t="shared" si="0"/>
        <v>0</v>
      </c>
      <c r="F21" s="43">
        <v>10.75</v>
      </c>
      <c r="G21" s="43">
        <f t="shared" si="1"/>
        <v>344</v>
      </c>
      <c r="H21" s="43" t="s">
        <v>91</v>
      </c>
      <c r="I21" s="43">
        <f t="shared" si="2"/>
        <v>302.72000000000003</v>
      </c>
      <c r="M21" s="47"/>
    </row>
    <row r="22" spans="2:13" ht="15" x14ac:dyDescent="0.25">
      <c r="B22" s="124"/>
      <c r="C22" s="40" t="s">
        <v>115</v>
      </c>
      <c r="D22" s="45">
        <v>25</v>
      </c>
      <c r="E22" s="45">
        <f t="shared" si="0"/>
        <v>0</v>
      </c>
      <c r="F22" s="43">
        <v>8</v>
      </c>
      <c r="G22" s="43">
        <f t="shared" si="1"/>
        <v>200</v>
      </c>
      <c r="H22" s="43" t="s">
        <v>91</v>
      </c>
      <c r="I22" s="43">
        <f t="shared" si="2"/>
        <v>176</v>
      </c>
      <c r="M22" s="47"/>
    </row>
    <row r="23" spans="2:13" ht="15" x14ac:dyDescent="0.25">
      <c r="B23" s="124"/>
      <c r="C23" s="40" t="s">
        <v>116</v>
      </c>
      <c r="D23" s="45">
        <v>40</v>
      </c>
      <c r="E23" s="45">
        <f t="shared" si="0"/>
        <v>0</v>
      </c>
      <c r="F23" s="43">
        <v>9.5</v>
      </c>
      <c r="G23" s="43">
        <f t="shared" si="1"/>
        <v>380</v>
      </c>
      <c r="H23" s="43" t="s">
        <v>91</v>
      </c>
      <c r="I23" s="43">
        <f t="shared" si="2"/>
        <v>334.4</v>
      </c>
      <c r="M23" s="47"/>
    </row>
    <row r="24" spans="2:13" ht="15" x14ac:dyDescent="0.25">
      <c r="B24" s="124"/>
      <c r="C24" s="40" t="s">
        <v>117</v>
      </c>
      <c r="D24" s="45">
        <v>30</v>
      </c>
      <c r="E24" s="45">
        <f t="shared" si="0"/>
        <v>0</v>
      </c>
      <c r="F24" s="43">
        <v>7.5</v>
      </c>
      <c r="G24" s="43">
        <f t="shared" si="1"/>
        <v>225</v>
      </c>
      <c r="H24" s="43" t="s">
        <v>91</v>
      </c>
      <c r="I24" s="43">
        <f t="shared" si="2"/>
        <v>198</v>
      </c>
      <c r="M24" s="47"/>
    </row>
    <row r="25" spans="2:13" ht="15" x14ac:dyDescent="0.25">
      <c r="B25" s="124" t="s">
        <v>118</v>
      </c>
      <c r="C25" s="40" t="s">
        <v>119</v>
      </c>
      <c r="D25" s="45">
        <v>35</v>
      </c>
      <c r="E25" s="45">
        <f t="shared" si="0"/>
        <v>0</v>
      </c>
      <c r="F25" s="43">
        <v>9</v>
      </c>
      <c r="G25" s="43">
        <f t="shared" si="1"/>
        <v>315</v>
      </c>
      <c r="H25" s="43"/>
      <c r="I25" s="43">
        <f t="shared" ref="I25:I31" si="3">0.88*SUM(G25:H25)</f>
        <v>277.2</v>
      </c>
      <c r="M25" s="48"/>
    </row>
    <row r="26" spans="2:13" ht="15" x14ac:dyDescent="0.25">
      <c r="B26" s="124"/>
      <c r="C26" s="40" t="s">
        <v>120</v>
      </c>
      <c r="D26" s="45">
        <v>46</v>
      </c>
      <c r="E26" s="45">
        <f t="shared" si="0"/>
        <v>6</v>
      </c>
      <c r="F26" s="43">
        <v>12</v>
      </c>
      <c r="G26" s="43">
        <f t="shared" si="1"/>
        <v>588</v>
      </c>
      <c r="H26" s="43"/>
      <c r="I26" s="43">
        <f t="shared" si="3"/>
        <v>517.44000000000005</v>
      </c>
      <c r="M26" s="47"/>
    </row>
    <row r="27" spans="2:13" ht="15" x14ac:dyDescent="0.25">
      <c r="B27" s="124"/>
      <c r="C27" s="40" t="s">
        <v>121</v>
      </c>
      <c r="D27" s="45">
        <v>42</v>
      </c>
      <c r="E27" s="45">
        <f t="shared" si="0"/>
        <v>2</v>
      </c>
      <c r="F27" s="43">
        <v>13</v>
      </c>
      <c r="G27" s="43">
        <f t="shared" si="1"/>
        <v>559</v>
      </c>
      <c r="H27" s="43"/>
      <c r="I27" s="43">
        <f t="shared" si="3"/>
        <v>491.92</v>
      </c>
      <c r="M27" s="47"/>
    </row>
    <row r="28" spans="2:13" ht="15" x14ac:dyDescent="0.25">
      <c r="B28" s="124"/>
      <c r="C28" s="40" t="s">
        <v>122</v>
      </c>
      <c r="D28" s="45">
        <v>31</v>
      </c>
      <c r="E28" s="45">
        <f t="shared" si="0"/>
        <v>0</v>
      </c>
      <c r="F28" s="43">
        <v>15</v>
      </c>
      <c r="G28" s="43">
        <f t="shared" si="1"/>
        <v>465</v>
      </c>
      <c r="H28" s="43"/>
      <c r="I28" s="43">
        <f t="shared" si="3"/>
        <v>409.2</v>
      </c>
      <c r="M28" s="47"/>
    </row>
    <row r="29" spans="2:13" ht="15" x14ac:dyDescent="0.25">
      <c r="B29" s="124"/>
      <c r="C29" s="40" t="s">
        <v>123</v>
      </c>
      <c r="D29" s="45">
        <v>46</v>
      </c>
      <c r="E29" s="45">
        <f t="shared" si="0"/>
        <v>6</v>
      </c>
      <c r="F29" s="43">
        <v>25</v>
      </c>
      <c r="G29" s="43">
        <f t="shared" si="1"/>
        <v>1225</v>
      </c>
      <c r="H29" s="43"/>
      <c r="I29" s="43">
        <f t="shared" si="3"/>
        <v>1078</v>
      </c>
      <c r="M29" s="47"/>
    </row>
    <row r="30" spans="2:13" ht="15" x14ac:dyDescent="0.25">
      <c r="B30" s="124"/>
      <c r="C30" s="40" t="s">
        <v>93</v>
      </c>
      <c r="D30" s="45">
        <v>49</v>
      </c>
      <c r="E30" s="45">
        <f t="shared" si="0"/>
        <v>9</v>
      </c>
      <c r="F30" s="43">
        <v>10</v>
      </c>
      <c r="G30" s="43">
        <f t="shared" si="1"/>
        <v>535</v>
      </c>
      <c r="H30" s="43"/>
      <c r="I30" s="43">
        <f t="shared" si="3"/>
        <v>470.8</v>
      </c>
      <c r="M30" s="47"/>
    </row>
    <row r="31" spans="2:13" ht="15" x14ac:dyDescent="0.25">
      <c r="B31" s="124"/>
      <c r="C31" s="40" t="s">
        <v>34</v>
      </c>
      <c r="D31" s="45">
        <v>29</v>
      </c>
      <c r="E31" s="45">
        <f t="shared" si="0"/>
        <v>0</v>
      </c>
      <c r="F31" s="43">
        <v>12.5</v>
      </c>
      <c r="G31" s="43">
        <f t="shared" si="1"/>
        <v>362.5</v>
      </c>
      <c r="H31" s="43"/>
      <c r="I31" s="43">
        <f t="shared" si="3"/>
        <v>319</v>
      </c>
      <c r="M31" s="47"/>
    </row>
    <row r="32" spans="2:13" x14ac:dyDescent="0.2">
      <c r="K32" s="47"/>
      <c r="L32" s="47"/>
    </row>
  </sheetData>
  <mergeCells count="6">
    <mergeCell ref="B7:B24"/>
    <mergeCell ref="K7:L7"/>
    <mergeCell ref="B25:B31"/>
    <mergeCell ref="B3:C3"/>
    <mergeCell ref="E1:K3"/>
    <mergeCell ref="B1:D2"/>
  </mergeCells>
  <pageMargins left="0.78740157499999996" right="0.78740157499999996" top="0.984251969" bottom="0.984251969" header="0.49212598499999999" footer="0.49212598499999999"/>
  <pageSetup paperSize="9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10"/>
  <dimension ref="A1:Q12"/>
  <sheetViews>
    <sheetView showGridLines="0" workbookViewId="0">
      <selection activeCell="A4" sqref="A4"/>
    </sheetView>
  </sheetViews>
  <sheetFormatPr defaultRowHeight="15.75" x14ac:dyDescent="0.2"/>
  <cols>
    <col min="1" max="1" width="7.28515625" style="15" customWidth="1"/>
    <col min="2" max="2" width="21.5703125" style="15" customWidth="1"/>
    <col min="3" max="3" width="21.28515625" style="15" customWidth="1"/>
    <col min="4" max="16384" width="9.140625" style="15"/>
  </cols>
  <sheetData>
    <row r="1" spans="1:17" s="83" customFormat="1" ht="15" customHeight="1" x14ac:dyDescent="0.2">
      <c r="A1" s="82"/>
      <c r="B1" s="102" t="s">
        <v>150</v>
      </c>
      <c r="C1" s="102"/>
      <c r="D1" s="102"/>
      <c r="E1" s="104" t="s">
        <v>39</v>
      </c>
      <c r="F1" s="104"/>
      <c r="G1" s="104"/>
      <c r="H1" s="104"/>
      <c r="I1" s="104"/>
      <c r="J1" s="104"/>
      <c r="K1" s="104"/>
      <c r="L1" s="97"/>
      <c r="M1" s="97"/>
      <c r="N1" s="97"/>
      <c r="O1" s="97"/>
      <c r="P1" s="97"/>
      <c r="Q1" s="97"/>
    </row>
    <row r="2" spans="1:17" s="83" customFormat="1" ht="8.25" customHeight="1" x14ac:dyDescent="0.2">
      <c r="A2" s="82"/>
      <c r="B2" s="102"/>
      <c r="C2" s="102"/>
      <c r="D2" s="102"/>
      <c r="E2" s="104"/>
      <c r="F2" s="104"/>
      <c r="G2" s="104"/>
      <c r="H2" s="104"/>
      <c r="I2" s="104"/>
      <c r="J2" s="104"/>
      <c r="K2" s="104"/>
      <c r="L2" s="97"/>
      <c r="M2" s="97"/>
      <c r="N2" s="97"/>
      <c r="O2" s="97"/>
      <c r="P2" s="97"/>
      <c r="Q2" s="97"/>
    </row>
    <row r="3" spans="1:17" s="83" customFormat="1" ht="15" customHeight="1" x14ac:dyDescent="0.25">
      <c r="A3" s="82"/>
      <c r="B3" s="103" t="s">
        <v>147</v>
      </c>
      <c r="C3" s="103"/>
      <c r="D3" s="97"/>
      <c r="E3" s="104"/>
      <c r="F3" s="104"/>
      <c r="G3" s="104"/>
      <c r="H3" s="104"/>
      <c r="I3" s="104"/>
      <c r="J3" s="104"/>
      <c r="K3" s="104"/>
      <c r="L3" s="97"/>
      <c r="M3" s="97"/>
      <c r="N3" s="97"/>
      <c r="O3" s="97"/>
      <c r="P3" s="97"/>
      <c r="Q3" s="97"/>
    </row>
    <row r="6" spans="1:17" x14ac:dyDescent="0.2">
      <c r="B6" s="9" t="s">
        <v>20</v>
      </c>
      <c r="C6" s="9" t="s">
        <v>19</v>
      </c>
    </row>
    <row r="7" spans="1:17" s="12" customFormat="1" x14ac:dyDescent="0.2">
      <c r="A7" s="15"/>
      <c r="B7" s="10">
        <v>10</v>
      </c>
      <c r="C7" s="18"/>
    </row>
    <row r="8" spans="1:17" s="12" customFormat="1" x14ac:dyDescent="0.2">
      <c r="A8" s="15"/>
      <c r="B8" s="10">
        <v>25</v>
      </c>
      <c r="C8" s="16"/>
    </row>
    <row r="9" spans="1:17" s="12" customFormat="1" x14ac:dyDescent="0.2">
      <c r="A9" s="15"/>
      <c r="B9" s="10">
        <v>100</v>
      </c>
      <c r="C9" s="16"/>
    </row>
    <row r="10" spans="1:17" s="12" customFormat="1" x14ac:dyDescent="0.2">
      <c r="A10" s="15"/>
      <c r="B10" s="10">
        <v>28</v>
      </c>
      <c r="C10" s="16"/>
    </row>
    <row r="11" spans="1:17" s="12" customFormat="1" x14ac:dyDescent="0.2">
      <c r="A11" s="15"/>
      <c r="B11" s="10">
        <v>34</v>
      </c>
      <c r="C11" s="16"/>
    </row>
    <row r="12" spans="1:17" s="12" customFormat="1" x14ac:dyDescent="0.2">
      <c r="A12" s="15"/>
      <c r="B12" s="10">
        <v>6</v>
      </c>
      <c r="C12" s="16"/>
    </row>
  </sheetData>
  <mergeCells count="3">
    <mergeCell ref="B1:D2"/>
    <mergeCell ref="E1:K3"/>
    <mergeCell ref="B3:C3"/>
  </mergeCells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174BF8F48870D49A65DA3EA907CAB8D" ma:contentTypeVersion="15" ma:contentTypeDescription="Crie um novo documento." ma:contentTypeScope="" ma:versionID="16b8cf75427b99ea2715904b2468d5fd">
  <xsd:schema xmlns:xsd="http://www.w3.org/2001/XMLSchema" xmlns:xs="http://www.w3.org/2001/XMLSchema" xmlns:p="http://schemas.microsoft.com/office/2006/metadata/properties" xmlns:ns2="cbb4d7a3-5c07-4bf5-b85d-bc2391539529" xmlns:ns3="e91dcd25-9560-4825-b4a9-3ba743c0900f" targetNamespace="http://schemas.microsoft.com/office/2006/metadata/properties" ma:root="true" ma:fieldsID="2ebbcff35b93358a01f36b805339c662" ns2:_="" ns3:_="">
    <xsd:import namespace="cbb4d7a3-5c07-4bf5-b85d-bc2391539529"/>
    <xsd:import namespace="e91dcd25-9560-4825-b4a9-3ba743c0900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b4d7a3-5c07-4bf5-b85d-bc239153952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8" nillable="true" ma:taxonomy="true" ma:internalName="lcf76f155ced4ddcb4097134ff3c332f" ma:taxonomyFieldName="MediaServiceImageTags" ma:displayName="Marcações de imagem" ma:readOnly="false" ma:fieldId="{5cf76f15-5ced-4ddc-b409-7134ff3c332f}" ma:taxonomyMulti="true" ma:sspId="0d179948-fc24-43cd-a33f-e8da3cc9aed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91dcd25-9560-4825-b4a9-3ba743c0900f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19" nillable="true" ma:displayName="Taxonomy Catch All Column" ma:hidden="true" ma:list="{af2c0bf4-c5c5-43da-b4ca-2dde7dcde375}" ma:internalName="TaxCatchAll" ma:showField="CatchAllData" ma:web="e91dcd25-9560-4825-b4a9-3ba743c0900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79ABE59-34D4-4055-A223-0AC9D25A1149}"/>
</file>

<file path=customXml/itemProps2.xml><?xml version="1.0" encoding="utf-8"?>
<ds:datastoreItem xmlns:ds="http://schemas.openxmlformats.org/officeDocument/2006/customXml" ds:itemID="{957D1F38-CC77-4B32-B261-2444F44BE2C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Pagamento</vt:lpstr>
      <vt:lpstr>Investimento em Poupança</vt:lpstr>
      <vt:lpstr>Compra de Moradia</vt:lpstr>
      <vt:lpstr>LPM Empreiteira</vt:lpstr>
      <vt:lpstr>Usual Transportes</vt:lpstr>
      <vt:lpstr>Produtoras de Café</vt:lpstr>
      <vt:lpstr>Empresa C</vt:lpstr>
      <vt:lpstr>Conversão de Escalas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Márcio Rúbio Martins dos Santos</dc:creator>
  <cp:lastModifiedBy>Grupo Voitto</cp:lastModifiedBy>
  <dcterms:created xsi:type="dcterms:W3CDTF">2010-09-10T17:16:39Z</dcterms:created>
  <dcterms:modified xsi:type="dcterms:W3CDTF">2020-10-23T19:41:04Z</dcterms:modified>
</cp:coreProperties>
</file>