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CA7748CF-70E6-46D4-B6A2-E91959BCA79B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Indústira Farmaceutica" sheetId="2" r:id="rId1"/>
    <sheet name="Resoluçã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3" l="1"/>
  <c r="M26" i="3"/>
  <c r="N26" i="3"/>
  <c r="O26" i="3"/>
  <c r="P26" i="3"/>
  <c r="Q23" i="3"/>
  <c r="Q24" i="3"/>
  <c r="L24" i="3"/>
  <c r="L25" i="3"/>
  <c r="L23" i="3"/>
  <c r="H37" i="3"/>
  <c r="M20" i="3"/>
  <c r="N20" i="3"/>
  <c r="O20" i="3"/>
  <c r="P20" i="3"/>
  <c r="Q20" i="3"/>
  <c r="R20" i="3"/>
  <c r="L20" i="3"/>
  <c r="F17" i="3"/>
  <c r="E17" i="3"/>
  <c r="D1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D27" i="3" s="1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D28" i="3" s="1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D29" i="3" s="1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P138" i="3"/>
  <c r="C138" i="3"/>
  <c r="P137" i="3"/>
  <c r="C137" i="3"/>
  <c r="P136" i="3"/>
  <c r="C136" i="3"/>
  <c r="P135" i="3"/>
  <c r="C135" i="3"/>
  <c r="P134" i="3"/>
  <c r="C134" i="3"/>
  <c r="P133" i="3"/>
  <c r="C133" i="3"/>
  <c r="P132" i="3"/>
  <c r="C132" i="3"/>
  <c r="P131" i="3"/>
  <c r="C131" i="3"/>
  <c r="P130" i="3"/>
  <c r="C130" i="3"/>
  <c r="P129" i="3"/>
  <c r="C129" i="3"/>
  <c r="P128" i="3"/>
  <c r="C128" i="3"/>
  <c r="P127" i="3"/>
  <c r="C127" i="3"/>
  <c r="P126" i="3"/>
  <c r="C126" i="3"/>
  <c r="P125" i="3"/>
  <c r="C125" i="3"/>
  <c r="P124" i="3"/>
  <c r="C124" i="3"/>
  <c r="P123" i="3"/>
  <c r="C123" i="3"/>
  <c r="P122" i="3"/>
  <c r="C122" i="3"/>
  <c r="P121" i="3"/>
  <c r="C121" i="3"/>
  <c r="P120" i="3"/>
  <c r="C120" i="3"/>
  <c r="P119" i="3"/>
  <c r="C119" i="3"/>
  <c r="P118" i="3"/>
  <c r="C118" i="3"/>
  <c r="P117" i="3"/>
  <c r="C117" i="3"/>
  <c r="P116" i="3"/>
  <c r="C116" i="3"/>
  <c r="P115" i="3"/>
  <c r="C115" i="3"/>
  <c r="P114" i="3"/>
  <c r="C114" i="3"/>
  <c r="P113" i="3"/>
  <c r="C113" i="3"/>
  <c r="P112" i="3"/>
  <c r="C112" i="3"/>
  <c r="P111" i="3"/>
  <c r="C111" i="3"/>
  <c r="P110" i="3"/>
  <c r="C110" i="3"/>
  <c r="P109" i="3"/>
  <c r="C109" i="3"/>
  <c r="P108" i="3"/>
  <c r="C108" i="3"/>
  <c r="P107" i="3"/>
  <c r="C107" i="3"/>
  <c r="P106" i="3"/>
  <c r="C106" i="3"/>
  <c r="P105" i="3"/>
  <c r="C105" i="3"/>
  <c r="P104" i="3"/>
  <c r="C104" i="3"/>
  <c r="P103" i="3"/>
  <c r="C103" i="3"/>
  <c r="P102" i="3"/>
  <c r="C102" i="3"/>
  <c r="P101" i="3"/>
  <c r="C101" i="3"/>
  <c r="P100" i="3"/>
  <c r="C100" i="3"/>
  <c r="P99" i="3"/>
  <c r="C99" i="3"/>
  <c r="P98" i="3"/>
  <c r="C98" i="3"/>
  <c r="P97" i="3"/>
  <c r="C97" i="3"/>
  <c r="P96" i="3"/>
  <c r="C96" i="3"/>
  <c r="P95" i="3"/>
  <c r="C95" i="3"/>
  <c r="P94" i="3"/>
  <c r="C94" i="3"/>
  <c r="P93" i="3"/>
  <c r="C93" i="3"/>
  <c r="P92" i="3"/>
  <c r="C92" i="3"/>
  <c r="P91" i="3"/>
  <c r="C91" i="3"/>
  <c r="P90" i="3"/>
  <c r="C90" i="3"/>
  <c r="P89" i="3"/>
  <c r="C89" i="3"/>
  <c r="P88" i="3"/>
  <c r="C88" i="3"/>
  <c r="P87" i="3"/>
  <c r="C87" i="3"/>
  <c r="P86" i="3"/>
  <c r="C86" i="3"/>
  <c r="P85" i="3"/>
  <c r="C85" i="3"/>
  <c r="P84" i="3"/>
  <c r="C84" i="3"/>
  <c r="P83" i="3"/>
  <c r="C83" i="3"/>
  <c r="P82" i="3"/>
  <c r="C82" i="3"/>
  <c r="P81" i="3"/>
  <c r="C81" i="3"/>
  <c r="P80" i="3"/>
  <c r="C80" i="3"/>
  <c r="P79" i="3"/>
  <c r="C79" i="3"/>
  <c r="P78" i="3"/>
  <c r="C78" i="3"/>
  <c r="P77" i="3"/>
  <c r="C77" i="3"/>
  <c r="P76" i="3"/>
  <c r="C76" i="3"/>
  <c r="P75" i="3"/>
  <c r="C75" i="3"/>
  <c r="P74" i="3"/>
  <c r="C74" i="3"/>
  <c r="P73" i="3"/>
  <c r="C73" i="3"/>
  <c r="P72" i="3"/>
  <c r="C72" i="3"/>
  <c r="P71" i="3"/>
  <c r="C71" i="3"/>
  <c r="P70" i="3"/>
  <c r="C70" i="3"/>
  <c r="P69" i="3"/>
  <c r="C69" i="3"/>
  <c r="P68" i="3"/>
  <c r="C68" i="3"/>
  <c r="P67" i="3"/>
  <c r="C67" i="3"/>
  <c r="P66" i="3"/>
  <c r="C66" i="3"/>
  <c r="P65" i="3"/>
  <c r="C65" i="3"/>
  <c r="P64" i="3"/>
  <c r="C64" i="3"/>
  <c r="P63" i="3"/>
  <c r="C63" i="3"/>
  <c r="P62" i="3"/>
  <c r="C62" i="3"/>
  <c r="P61" i="3"/>
  <c r="C61" i="3"/>
  <c r="P60" i="3"/>
  <c r="C60" i="3"/>
  <c r="P59" i="3"/>
  <c r="C59" i="3"/>
  <c r="P58" i="3"/>
  <c r="C58" i="3"/>
  <c r="P57" i="3"/>
  <c r="C57" i="3"/>
  <c r="P56" i="3"/>
  <c r="C56" i="3"/>
  <c r="P55" i="3"/>
  <c r="C55" i="3"/>
  <c r="P54" i="3"/>
  <c r="C54" i="3"/>
  <c r="P53" i="3"/>
  <c r="C53" i="3"/>
  <c r="P52" i="3"/>
  <c r="C52" i="3"/>
  <c r="P51" i="3"/>
  <c r="C51" i="3"/>
  <c r="P50" i="3"/>
  <c r="C50" i="3"/>
  <c r="P49" i="3"/>
  <c r="C49" i="3"/>
  <c r="P48" i="3"/>
  <c r="C48" i="3"/>
  <c r="P47" i="3"/>
  <c r="C47" i="3"/>
  <c r="P46" i="3"/>
  <c r="C46" i="3"/>
  <c r="P45" i="3"/>
  <c r="C45" i="3"/>
  <c r="P44" i="3"/>
  <c r="C44" i="3"/>
  <c r="P43" i="3"/>
  <c r="C43" i="3"/>
  <c r="P42" i="3"/>
  <c r="C42" i="3"/>
  <c r="P41" i="3"/>
  <c r="C41" i="3"/>
  <c r="P40" i="3"/>
  <c r="C40" i="3"/>
  <c r="P39" i="3"/>
  <c r="C39" i="3"/>
  <c r="P38" i="3"/>
  <c r="C38" i="3"/>
  <c r="P37" i="3"/>
  <c r="C37" i="3"/>
  <c r="L26" i="3" l="1"/>
  <c r="R23" i="3" s="1"/>
  <c r="P138" i="2"/>
  <c r="C138" i="2"/>
  <c r="P137" i="2"/>
  <c r="C137" i="2"/>
  <c r="P136" i="2"/>
  <c r="C136" i="2"/>
  <c r="P135" i="2"/>
  <c r="C135" i="2"/>
  <c r="P134" i="2"/>
  <c r="C134" i="2"/>
  <c r="P133" i="2"/>
  <c r="C133" i="2"/>
  <c r="P132" i="2"/>
  <c r="C132" i="2"/>
  <c r="P131" i="2"/>
  <c r="C131" i="2"/>
  <c r="P130" i="2"/>
  <c r="C130" i="2"/>
  <c r="P129" i="2"/>
  <c r="C129" i="2"/>
  <c r="P128" i="2"/>
  <c r="C128" i="2"/>
  <c r="P127" i="2"/>
  <c r="C127" i="2"/>
  <c r="P126" i="2"/>
  <c r="C126" i="2"/>
  <c r="P125" i="2"/>
  <c r="C125" i="2"/>
  <c r="P124" i="2"/>
  <c r="C124" i="2"/>
  <c r="P123" i="2"/>
  <c r="C123" i="2"/>
  <c r="P122" i="2"/>
  <c r="C122" i="2"/>
  <c r="P121" i="2"/>
  <c r="C121" i="2"/>
  <c r="P120" i="2"/>
  <c r="C120" i="2"/>
  <c r="P119" i="2"/>
  <c r="C119" i="2"/>
  <c r="P118" i="2"/>
  <c r="C118" i="2"/>
  <c r="P117" i="2"/>
  <c r="C117" i="2"/>
  <c r="P116" i="2"/>
  <c r="C116" i="2"/>
  <c r="P115" i="2"/>
  <c r="C115" i="2"/>
  <c r="P114" i="2"/>
  <c r="C114" i="2"/>
  <c r="P113" i="2"/>
  <c r="C113" i="2"/>
  <c r="P112" i="2"/>
  <c r="C112" i="2"/>
  <c r="P111" i="2"/>
  <c r="C111" i="2"/>
  <c r="P110" i="2"/>
  <c r="C110" i="2"/>
  <c r="P109" i="2"/>
  <c r="C109" i="2"/>
  <c r="P108" i="2"/>
  <c r="C108" i="2"/>
  <c r="P107" i="2"/>
  <c r="C107" i="2"/>
  <c r="P106" i="2"/>
  <c r="C106" i="2"/>
  <c r="P105" i="2"/>
  <c r="C105" i="2"/>
  <c r="P104" i="2"/>
  <c r="C104" i="2"/>
  <c r="P103" i="2"/>
  <c r="C103" i="2"/>
  <c r="P102" i="2"/>
  <c r="C102" i="2"/>
  <c r="P101" i="2"/>
  <c r="C101" i="2"/>
  <c r="P100" i="2"/>
  <c r="C100" i="2"/>
  <c r="P99" i="2"/>
  <c r="C99" i="2"/>
  <c r="P98" i="2"/>
  <c r="C98" i="2"/>
  <c r="P97" i="2"/>
  <c r="C97" i="2"/>
  <c r="P96" i="2"/>
  <c r="C96" i="2"/>
  <c r="P95" i="2"/>
  <c r="C95" i="2"/>
  <c r="P94" i="2"/>
  <c r="C94" i="2"/>
  <c r="P93" i="2"/>
  <c r="C93" i="2"/>
  <c r="P92" i="2"/>
  <c r="C92" i="2"/>
  <c r="P91" i="2"/>
  <c r="C91" i="2"/>
  <c r="P90" i="2"/>
  <c r="C90" i="2"/>
  <c r="P89" i="2"/>
  <c r="C89" i="2"/>
  <c r="P88" i="2"/>
  <c r="C88" i="2"/>
  <c r="P87" i="2"/>
  <c r="C87" i="2"/>
  <c r="P86" i="2"/>
  <c r="C86" i="2"/>
  <c r="P85" i="2"/>
  <c r="C85" i="2"/>
  <c r="P84" i="2"/>
  <c r="C84" i="2"/>
  <c r="P83" i="2"/>
  <c r="C83" i="2"/>
  <c r="P82" i="2"/>
  <c r="C82" i="2"/>
  <c r="P81" i="2"/>
  <c r="C81" i="2"/>
  <c r="P80" i="2"/>
  <c r="C80" i="2"/>
  <c r="P79" i="2"/>
  <c r="C79" i="2"/>
  <c r="P78" i="2"/>
  <c r="C78" i="2"/>
  <c r="P77" i="2"/>
  <c r="C77" i="2"/>
  <c r="P76" i="2"/>
  <c r="C76" i="2"/>
  <c r="P75" i="2"/>
  <c r="C75" i="2"/>
  <c r="P74" i="2"/>
  <c r="C74" i="2"/>
  <c r="P73" i="2"/>
  <c r="C73" i="2"/>
  <c r="P72" i="2"/>
  <c r="C72" i="2"/>
  <c r="P71" i="2"/>
  <c r="C71" i="2"/>
  <c r="P70" i="2"/>
  <c r="C70" i="2"/>
  <c r="P69" i="2"/>
  <c r="C69" i="2"/>
  <c r="P68" i="2"/>
  <c r="C68" i="2"/>
  <c r="P67" i="2"/>
  <c r="C67" i="2"/>
  <c r="P66" i="2"/>
  <c r="C66" i="2"/>
  <c r="P65" i="2"/>
  <c r="C65" i="2"/>
  <c r="P64" i="2"/>
  <c r="C64" i="2"/>
  <c r="P63" i="2"/>
  <c r="C63" i="2"/>
  <c r="P62" i="2"/>
  <c r="C62" i="2"/>
  <c r="P61" i="2"/>
  <c r="C61" i="2"/>
  <c r="P60" i="2"/>
  <c r="C60" i="2"/>
  <c r="P59" i="2"/>
  <c r="C59" i="2"/>
  <c r="P58" i="2"/>
  <c r="C58" i="2"/>
  <c r="P57" i="2"/>
  <c r="C57" i="2"/>
  <c r="P56" i="2"/>
  <c r="C56" i="2"/>
  <c r="P55" i="2"/>
  <c r="C55" i="2"/>
  <c r="P54" i="2"/>
  <c r="C54" i="2"/>
  <c r="P53" i="2"/>
  <c r="C53" i="2"/>
  <c r="P52" i="2"/>
  <c r="C52" i="2"/>
  <c r="P51" i="2"/>
  <c r="C51" i="2"/>
  <c r="P50" i="2"/>
  <c r="C50" i="2"/>
  <c r="P49" i="2"/>
  <c r="C49" i="2"/>
  <c r="P48" i="2"/>
  <c r="C48" i="2"/>
  <c r="P47" i="2"/>
  <c r="C47" i="2"/>
  <c r="P46" i="2"/>
  <c r="C46" i="2"/>
  <c r="P45" i="2"/>
  <c r="C45" i="2"/>
  <c r="P44" i="2"/>
  <c r="C44" i="2"/>
  <c r="P43" i="2"/>
  <c r="C43" i="2"/>
  <c r="P42" i="2"/>
  <c r="C42" i="2"/>
  <c r="P41" i="2"/>
  <c r="C41" i="2"/>
  <c r="P40" i="2"/>
  <c r="C40" i="2"/>
  <c r="P39" i="2"/>
  <c r="C39" i="2"/>
  <c r="P38" i="2"/>
  <c r="C38" i="2"/>
  <c r="P37" i="2"/>
  <c r="C37" i="2"/>
  <c r="Q25" i="3" l="1"/>
  <c r="R24" i="3"/>
  <c r="R25" i="3" l="1"/>
</calcChain>
</file>

<file path=xl/sharedStrings.xml><?xml version="1.0" encoding="utf-8"?>
<sst xmlns="http://schemas.openxmlformats.org/spreadsheetml/2006/main" count="867" uniqueCount="206">
  <si>
    <t>Indústria Farmaceutica</t>
  </si>
  <si>
    <t>1)Calcule o percentual de perda de cada produto.</t>
  </si>
  <si>
    <t>2)Destaque, utilizando a formatação condicional, de vermelho os lotes que apresentam percentual de perda acima da perda máxima permitida.</t>
  </si>
  <si>
    <t>3)Dê o valor total produzido por cada turno.</t>
  </si>
  <si>
    <t>Turno 1</t>
  </si>
  <si>
    <t>Turno 2</t>
  </si>
  <si>
    <t>Turno 3</t>
  </si>
  <si>
    <t>Total</t>
  </si>
  <si>
    <t>4)Demonstre, a partir de um gráfico de pareto, qual turno possui um maior número total de perdas.</t>
  </si>
  <si>
    <t>5)Encontre os valores de percentual de perda para os lotes :</t>
  </si>
  <si>
    <t>Lote</t>
  </si>
  <si>
    <t>Percentual de perda</t>
  </si>
  <si>
    <t>USA.51</t>
  </si>
  <si>
    <t>BRA.52</t>
  </si>
  <si>
    <t>EUR.53</t>
  </si>
  <si>
    <t>Produção do mês de Janeiro/16</t>
  </si>
  <si>
    <t>Perda Máxima permitida:</t>
  </si>
  <si>
    <t>Produto</t>
  </si>
  <si>
    <t>Turno</t>
  </si>
  <si>
    <t>Quantidade total produzida(kg)</t>
  </si>
  <si>
    <t>Perda total(kg)</t>
  </si>
  <si>
    <t>USA.28</t>
  </si>
  <si>
    <t>USA</t>
  </si>
  <si>
    <t>Cânula</t>
  </si>
  <si>
    <t>01A</t>
  </si>
  <si>
    <t>USA.7</t>
  </si>
  <si>
    <t>01Q</t>
  </si>
  <si>
    <t>USA.2</t>
  </si>
  <si>
    <t>01W</t>
  </si>
  <si>
    <t>USA.33</t>
  </si>
  <si>
    <t>01Z</t>
  </si>
  <si>
    <t>USA.5</t>
  </si>
  <si>
    <t>01E</t>
  </si>
  <si>
    <t>USA.34</t>
  </si>
  <si>
    <t>01R</t>
  </si>
  <si>
    <t>BRA.22</t>
  </si>
  <si>
    <t>BRA</t>
  </si>
  <si>
    <t>01T</t>
  </si>
  <si>
    <t>BRA.29</t>
  </si>
  <si>
    <t>01Y</t>
  </si>
  <si>
    <t>BRA.26</t>
  </si>
  <si>
    <t>01U</t>
  </si>
  <si>
    <t>BRA.38</t>
  </si>
  <si>
    <t>01I</t>
  </si>
  <si>
    <t>BRA.45</t>
  </si>
  <si>
    <t>01O</t>
  </si>
  <si>
    <t>01P</t>
  </si>
  <si>
    <t>BRA.36</t>
  </si>
  <si>
    <t>01S</t>
  </si>
  <si>
    <t>BRA.32</t>
  </si>
  <si>
    <t>01L</t>
  </si>
  <si>
    <t>EUR.6</t>
  </si>
  <si>
    <t>EUR</t>
  </si>
  <si>
    <t>01K</t>
  </si>
  <si>
    <t>EUR.13</t>
  </si>
  <si>
    <t>01J</t>
  </si>
  <si>
    <t>EUR.24</t>
  </si>
  <si>
    <t>01H</t>
  </si>
  <si>
    <t>EUR.31</t>
  </si>
  <si>
    <t>01G</t>
  </si>
  <si>
    <t>EUR.27</t>
  </si>
  <si>
    <t>01F</t>
  </si>
  <si>
    <t>EUR.48</t>
  </si>
  <si>
    <t>01D</t>
  </si>
  <si>
    <t>EUR.22</t>
  </si>
  <si>
    <t>01X</t>
  </si>
  <si>
    <t>USA.39</t>
  </si>
  <si>
    <t>01C</t>
  </si>
  <si>
    <t>01M</t>
  </si>
  <si>
    <t>01N</t>
  </si>
  <si>
    <t>USA.38</t>
  </si>
  <si>
    <t>01B</t>
  </si>
  <si>
    <t>USA.24</t>
  </si>
  <si>
    <t>01V</t>
  </si>
  <si>
    <t>USA.23</t>
  </si>
  <si>
    <t>Seringa</t>
  </si>
  <si>
    <t>02M</t>
  </si>
  <si>
    <t>USA.50</t>
  </si>
  <si>
    <t>02N</t>
  </si>
  <si>
    <t>USA.44</t>
  </si>
  <si>
    <t>02B</t>
  </si>
  <si>
    <t>02V</t>
  </si>
  <si>
    <t>02C</t>
  </si>
  <si>
    <t>USA.3</t>
  </si>
  <si>
    <t>02X</t>
  </si>
  <si>
    <t>USA.36</t>
  </si>
  <si>
    <t>02Z</t>
  </si>
  <si>
    <t>USA.30</t>
  </si>
  <si>
    <t>02P</t>
  </si>
  <si>
    <t>USA.35</t>
  </si>
  <si>
    <t>02O</t>
  </si>
  <si>
    <t>USA.40</t>
  </si>
  <si>
    <t>02I</t>
  </si>
  <si>
    <t>USA.37</t>
  </si>
  <si>
    <t>02U</t>
  </si>
  <si>
    <t>USA.8</t>
  </si>
  <si>
    <t>02Y</t>
  </si>
  <si>
    <t>USA.42</t>
  </si>
  <si>
    <t>0T</t>
  </si>
  <si>
    <t>USA.13</t>
  </si>
  <si>
    <t>02T</t>
  </si>
  <si>
    <t>02R</t>
  </si>
  <si>
    <t>BRA.35</t>
  </si>
  <si>
    <t>02E</t>
  </si>
  <si>
    <t>BRA.46</t>
  </si>
  <si>
    <t>02W</t>
  </si>
  <si>
    <t>BRA.14</t>
  </si>
  <si>
    <t>02Q</t>
  </si>
  <si>
    <t>BRA.44</t>
  </si>
  <si>
    <t>02A</t>
  </si>
  <si>
    <t>02S</t>
  </si>
  <si>
    <t>BRA.7</t>
  </si>
  <si>
    <t>02D</t>
  </si>
  <si>
    <t>BRA.3</t>
  </si>
  <si>
    <t>02F</t>
  </si>
  <si>
    <t>BRA.12</t>
  </si>
  <si>
    <t>02G</t>
  </si>
  <si>
    <t>BRA.19</t>
  </si>
  <si>
    <t>02H</t>
  </si>
  <si>
    <t>02K</t>
  </si>
  <si>
    <t>USA.9</t>
  </si>
  <si>
    <t>02L</t>
  </si>
  <si>
    <t>USA.26</t>
  </si>
  <si>
    <t>Scalp</t>
  </si>
  <si>
    <t>03Z</t>
  </si>
  <si>
    <t>03C</t>
  </si>
  <si>
    <t>USA.20</t>
  </si>
  <si>
    <t>03X</t>
  </si>
  <si>
    <t>BRA.37</t>
  </si>
  <si>
    <t>03B</t>
  </si>
  <si>
    <t>BRA.43</t>
  </si>
  <si>
    <t>03N</t>
  </si>
  <si>
    <t>03M</t>
  </si>
  <si>
    <t>03L</t>
  </si>
  <si>
    <t>03P</t>
  </si>
  <si>
    <t>EUR.7</t>
  </si>
  <si>
    <t>03O</t>
  </si>
  <si>
    <t>EUR.12</t>
  </si>
  <si>
    <t>03K</t>
  </si>
  <si>
    <t>EUR.44</t>
  </si>
  <si>
    <t>030I</t>
  </si>
  <si>
    <t>EUR.47</t>
  </si>
  <si>
    <t>03H</t>
  </si>
  <si>
    <t>EUR.40</t>
  </si>
  <si>
    <t>03U</t>
  </si>
  <si>
    <t>03G</t>
  </si>
  <si>
    <t>BRA.34</t>
  </si>
  <si>
    <t>03T</t>
  </si>
  <si>
    <t>BRA.1</t>
  </si>
  <si>
    <t>03E</t>
  </si>
  <si>
    <t>BRA.15</t>
  </si>
  <si>
    <t>03W</t>
  </si>
  <si>
    <t>BRA.41</t>
  </si>
  <si>
    <t>03R</t>
  </si>
  <si>
    <t>BRA.4</t>
  </si>
  <si>
    <t>03Q</t>
  </si>
  <si>
    <t>BRA.16</t>
  </si>
  <si>
    <t>Cateter</t>
  </si>
  <si>
    <t>04A</t>
  </si>
  <si>
    <t>04S</t>
  </si>
  <si>
    <t>04D</t>
  </si>
  <si>
    <t>USA.17</t>
  </si>
  <si>
    <t>04F</t>
  </si>
  <si>
    <t>USA.6</t>
  </si>
  <si>
    <t>04G</t>
  </si>
  <si>
    <t>USA.1</t>
  </si>
  <si>
    <t>04H</t>
  </si>
  <si>
    <t>USA.19</t>
  </si>
  <si>
    <t>04J</t>
  </si>
  <si>
    <t>USA.22</t>
  </si>
  <si>
    <t>04K</t>
  </si>
  <si>
    <t>USA.14</t>
  </si>
  <si>
    <t>04L</t>
  </si>
  <si>
    <t>04P</t>
  </si>
  <si>
    <t>04O</t>
  </si>
  <si>
    <t>USA.16</t>
  </si>
  <si>
    <t>04I</t>
  </si>
  <si>
    <t>EUR.42</t>
  </si>
  <si>
    <t>04U</t>
  </si>
  <si>
    <t>EUR.19</t>
  </si>
  <si>
    <t>04Y</t>
  </si>
  <si>
    <t>EUR.50</t>
  </si>
  <si>
    <t>04T</t>
  </si>
  <si>
    <t>EUR.20</t>
  </si>
  <si>
    <t>04R</t>
  </si>
  <si>
    <t>EUR.21</t>
  </si>
  <si>
    <t>04E</t>
  </si>
  <si>
    <t>EUR.3</t>
  </si>
  <si>
    <t>04W</t>
  </si>
  <si>
    <t>EUR.49</t>
  </si>
  <si>
    <t>EUR.30</t>
  </si>
  <si>
    <t>04Q</t>
  </si>
  <si>
    <t>EUR.4</t>
  </si>
  <si>
    <t>04Z</t>
  </si>
  <si>
    <t>BRA.48</t>
  </si>
  <si>
    <t>04X</t>
  </si>
  <si>
    <t>04M</t>
  </si>
  <si>
    <t>04N</t>
  </si>
  <si>
    <t>BRA.30</t>
  </si>
  <si>
    <t>04B</t>
  </si>
  <si>
    <t>BRA.28</t>
  </si>
  <si>
    <t>04V</t>
  </si>
  <si>
    <t>Perdas</t>
  </si>
  <si>
    <t>%</t>
  </si>
  <si>
    <t>%acumulado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</si>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</sst>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0" tint="-0.1490218817712943"/>
        </stop>
        <stop position="1">
          <color theme="0" tint="-5.0965910824915313E-2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ashed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2" xfId="0" applyFill="1" applyBorder="1"/>
    <xf numFmtId="0" fontId="0" fillId="4" borderId="2" xfId="0" applyFill="1" applyBorder="1"/>
    <xf numFmtId="0" fontId="0" fillId="7" borderId="5" xfId="0" applyFill="1" applyBorder="1"/>
    <xf numFmtId="0" fontId="1" fillId="6" borderId="2" xfId="0" applyFont="1" applyFill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164" fontId="0" fillId="0" borderId="2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2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Resolução!$L$22</c:f>
              <c:strCache>
                <c:ptCount val="1"/>
                <c:pt idx="0">
                  <c:v>Perdas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Resolução!$L$23:$L$25</c:f>
              <c:numCache>
                <c:formatCode>General</c:formatCode>
                <c:ptCount val="3"/>
                <c:pt idx="0">
                  <c:v>795</c:v>
                </c:pt>
                <c:pt idx="1">
                  <c:v>749</c:v>
                </c:pt>
                <c:pt idx="2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E88-B3B4-9748213A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3872976"/>
        <c:axId val="333874096"/>
      </c:barChart>
      <c:lineChart>
        <c:grouping val="standard"/>
        <c:varyColors val="0"/>
        <c:ser>
          <c:idx val="1"/>
          <c:order val="1"/>
          <c:tx>
            <c:strRef>
              <c:f>Resolução!$R$22</c:f>
              <c:strCache>
                <c:ptCount val="1"/>
                <c:pt idx="0">
                  <c:v>%acumulado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Resolução!$R$23:$R$25</c:f>
              <c:numCache>
                <c:formatCode>0.00%</c:formatCode>
                <c:ptCount val="3"/>
                <c:pt idx="0">
                  <c:v>0.43729372937293731</c:v>
                </c:pt>
                <c:pt idx="1">
                  <c:v>0.84928492849284931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8-4E88-B3B4-9748213A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38496"/>
        <c:axId val="344726768"/>
      </c:lineChart>
      <c:catAx>
        <c:axId val="33387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874096"/>
        <c:crosses val="autoZero"/>
        <c:auto val="1"/>
        <c:lblAlgn val="ctr"/>
        <c:lblOffset val="100"/>
        <c:noMultiLvlLbl val="0"/>
      </c:catAx>
      <c:valAx>
        <c:axId val="3338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872976"/>
        <c:crosses val="autoZero"/>
        <c:crossBetween val="between"/>
      </c:valAx>
      <c:valAx>
        <c:axId val="3447267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138496"/>
        <c:crosses val="max"/>
        <c:crossBetween val="between"/>
      </c:valAx>
      <c:catAx>
        <c:axId val="33813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34472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479179</xdr:colOff>
      <xdr:row>1</xdr:row>
      <xdr:rowOff>10456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0"/>
          <a:ext cx="1088779" cy="73435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479179</xdr:colOff>
      <xdr:row>1</xdr:row>
      <xdr:rowOff>10456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0"/>
          <a:ext cx="1088779" cy="734356"/>
        </a:xfrm>
        <a:prstGeom prst="rect">
          <a:avLst/>
        </a:prstGeom>
        <a:noFill/>
      </xdr:spPr>
    </xdr:pic>
    <xdr:clientData/>
  </xdr:twoCellAnchor>
  <xdr:twoCellAnchor>
    <xdr:from>
      <xdr:col>9</xdr:col>
      <xdr:colOff>404812</xdr:colOff>
      <xdr:row>5</xdr:row>
      <xdr:rowOff>166687</xdr:rowOff>
    </xdr:from>
    <xdr:to>
      <xdr:col>21</xdr:col>
      <xdr:colOff>142874</xdr:colOff>
      <xdr:row>20</xdr:row>
      <xdr:rowOff>79771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opLeftCell="A16" zoomScale="80" zoomScaleNormal="80" workbookViewId="0">
      <selection activeCell="S2" sqref="S2"/>
    </sheetView>
  </sheetViews>
  <sheetFormatPr defaultRowHeight="15" x14ac:dyDescent="0.25"/>
  <cols>
    <col min="3" max="3" width="16.5703125" customWidth="1"/>
    <col min="4" max="4" width="23.42578125" customWidth="1"/>
    <col min="5" max="5" width="24.5703125" customWidth="1"/>
    <col min="6" max="6" width="29.28515625" bestFit="1" customWidth="1"/>
    <col min="7" max="7" width="14.28515625" bestFit="1" customWidth="1"/>
    <col min="8" max="8" width="23.7109375" bestFit="1" customWidth="1"/>
    <col min="13" max="16" width="0" hidden="1" customWidth="1"/>
  </cols>
  <sheetData>
    <row r="1" spans="1:18" ht="57" customHeight="1" x14ac:dyDescent="0.25">
      <c r="A1" s="1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</row>
    <row r="4" spans="1:18" ht="15" customHeight="1" x14ac:dyDescent="0.25">
      <c r="C4" s="15" t="s">
        <v>1</v>
      </c>
      <c r="D4" s="15"/>
      <c r="E4" s="15"/>
      <c r="F4" s="15"/>
      <c r="G4" s="15"/>
      <c r="H4" s="15"/>
      <c r="I4" s="15"/>
    </row>
    <row r="5" spans="1:18" ht="15" customHeight="1" x14ac:dyDescent="0.25">
      <c r="C5" s="15"/>
      <c r="D5" s="15"/>
      <c r="E5" s="15"/>
      <c r="F5" s="15"/>
      <c r="G5" s="15"/>
      <c r="H5" s="15"/>
      <c r="I5" s="15"/>
    </row>
    <row r="7" spans="1:18" ht="15" customHeight="1" x14ac:dyDescent="0.25">
      <c r="C7" s="15" t="s">
        <v>2</v>
      </c>
      <c r="D7" s="15"/>
      <c r="E7" s="15"/>
      <c r="F7" s="15"/>
      <c r="G7" s="15"/>
      <c r="H7" s="15"/>
      <c r="I7" s="15"/>
    </row>
    <row r="8" spans="1:18" ht="15" customHeight="1" x14ac:dyDescent="0.25">
      <c r="C8" s="15"/>
      <c r="D8" s="15"/>
      <c r="E8" s="15"/>
      <c r="F8" s="15"/>
      <c r="G8" s="15"/>
      <c r="H8" s="15"/>
      <c r="I8" s="15"/>
    </row>
    <row r="9" spans="1:18" ht="15" customHeight="1" x14ac:dyDescent="0.25">
      <c r="C9" s="15"/>
      <c r="D9" s="15"/>
      <c r="E9" s="15"/>
      <c r="F9" s="15"/>
      <c r="G9" s="15"/>
      <c r="H9" s="15"/>
      <c r="I9" s="15"/>
    </row>
    <row r="10" spans="1:18" ht="15" customHeight="1" x14ac:dyDescent="0.25">
      <c r="C10" s="15"/>
      <c r="D10" s="15"/>
      <c r="E10" s="15"/>
      <c r="F10" s="15"/>
      <c r="G10" s="15"/>
      <c r="H10" s="15"/>
      <c r="I10" s="15"/>
    </row>
    <row r="11" spans="1:18" ht="15" customHeight="1" x14ac:dyDescent="0.25">
      <c r="C11" s="15"/>
      <c r="D11" s="15"/>
      <c r="E11" s="15"/>
      <c r="F11" s="15"/>
      <c r="G11" s="15"/>
      <c r="H11" s="15"/>
      <c r="I11" s="15"/>
    </row>
    <row r="13" spans="1:18" ht="15" customHeight="1" x14ac:dyDescent="0.25">
      <c r="C13" s="16" t="s">
        <v>3</v>
      </c>
      <c r="D13" s="16"/>
      <c r="E13" s="16"/>
      <c r="F13" s="16"/>
      <c r="G13" s="16"/>
      <c r="H13" s="16"/>
      <c r="I13" s="16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 x14ac:dyDescent="0.25">
      <c r="C14" s="16"/>
      <c r="D14" s="16"/>
      <c r="E14" s="16"/>
      <c r="F14" s="16"/>
      <c r="G14" s="16"/>
      <c r="H14" s="16"/>
      <c r="I14" s="16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 x14ac:dyDescent="0.25">
      <c r="C15" s="3"/>
      <c r="D15" s="3"/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 x14ac:dyDescent="0.25">
      <c r="C16" s="4"/>
      <c r="D16" s="4" t="s">
        <v>4</v>
      </c>
      <c r="E16" s="4" t="s">
        <v>5</v>
      </c>
      <c r="F16" s="4" t="s">
        <v>6</v>
      </c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</row>
    <row r="17" spans="3:18" ht="15" customHeight="1" x14ac:dyDescent="0.25">
      <c r="C17" s="4" t="s">
        <v>7</v>
      </c>
      <c r="D17" s="5"/>
      <c r="E17" s="5"/>
      <c r="F17" s="5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</row>
    <row r="18" spans="3:18" ht="15" customHeight="1" x14ac:dyDescent="0.25">
      <c r="C18" s="3"/>
      <c r="D18" s="3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</row>
    <row r="19" spans="3:18" ht="15" customHeight="1" x14ac:dyDescent="0.25">
      <c r="C19" s="17" t="s">
        <v>8</v>
      </c>
      <c r="D19" s="17"/>
      <c r="E19" s="17"/>
      <c r="F19" s="17"/>
      <c r="G19" s="17"/>
      <c r="H19" s="17"/>
      <c r="I19" s="17"/>
    </row>
    <row r="20" spans="3:18" ht="15" customHeight="1" x14ac:dyDescent="0.25">
      <c r="C20" s="17"/>
      <c r="D20" s="17"/>
      <c r="E20" s="17"/>
      <c r="F20" s="17"/>
      <c r="G20" s="17"/>
      <c r="H20" s="17"/>
      <c r="I20" s="17"/>
    </row>
    <row r="21" spans="3:18" ht="15" customHeight="1" x14ac:dyDescent="0.25">
      <c r="C21" s="17"/>
      <c r="D21" s="17"/>
      <c r="E21" s="17"/>
      <c r="F21" s="17"/>
      <c r="G21" s="17"/>
      <c r="H21" s="17"/>
      <c r="I21" s="17"/>
    </row>
    <row r="22" spans="3:18" x14ac:dyDescent="0.25">
      <c r="C22" s="6"/>
      <c r="D22" s="6"/>
      <c r="E22" s="6"/>
      <c r="F22" s="6"/>
      <c r="G22" s="6"/>
      <c r="H22" s="6"/>
      <c r="I22" s="6"/>
    </row>
    <row r="23" spans="3:18" ht="15" customHeight="1" x14ac:dyDescent="0.25">
      <c r="C23" s="15" t="s">
        <v>9</v>
      </c>
      <c r="D23" s="15"/>
      <c r="E23" s="15"/>
      <c r="F23" s="15"/>
      <c r="G23" s="15"/>
      <c r="H23" s="15"/>
      <c r="I23" s="15"/>
    </row>
    <row r="24" spans="3:18" ht="15" customHeight="1" x14ac:dyDescent="0.25">
      <c r="C24" s="15"/>
      <c r="D24" s="15"/>
      <c r="E24" s="15"/>
      <c r="F24" s="15"/>
      <c r="G24" s="15"/>
      <c r="H24" s="15"/>
      <c r="I24" s="15"/>
    </row>
    <row r="26" spans="3:18" ht="21" x14ac:dyDescent="0.25">
      <c r="C26" s="4" t="s">
        <v>10</v>
      </c>
      <c r="D26" s="19" t="s">
        <v>11</v>
      </c>
      <c r="E26" s="20"/>
    </row>
    <row r="27" spans="3:18" ht="21" x14ac:dyDescent="0.25">
      <c r="C27" s="4" t="s">
        <v>12</v>
      </c>
      <c r="D27" s="21"/>
      <c r="E27" s="21"/>
    </row>
    <row r="28" spans="3:18" ht="21" x14ac:dyDescent="0.25">
      <c r="C28" s="4" t="s">
        <v>13</v>
      </c>
      <c r="D28" s="21"/>
      <c r="E28" s="21"/>
    </row>
    <row r="29" spans="3:18" ht="21" x14ac:dyDescent="0.25">
      <c r="C29" s="4" t="s">
        <v>14</v>
      </c>
      <c r="D29" s="21"/>
      <c r="E29" s="21"/>
    </row>
    <row r="31" spans="3:18" x14ac:dyDescent="0.25">
      <c r="C31" s="22" t="s">
        <v>15</v>
      </c>
      <c r="D31" s="22"/>
      <c r="E31" s="22"/>
      <c r="F31" s="22"/>
      <c r="G31" s="22"/>
      <c r="H31" s="22"/>
      <c r="I31" s="22"/>
    </row>
    <row r="32" spans="3:18" x14ac:dyDescent="0.25">
      <c r="C32" s="22"/>
      <c r="D32" s="22"/>
      <c r="E32" s="22"/>
      <c r="F32" s="22"/>
      <c r="G32" s="22"/>
      <c r="H32" s="22"/>
      <c r="I32" s="22"/>
    </row>
    <row r="34" spans="3:17" ht="15" customHeight="1" x14ac:dyDescent="0.25">
      <c r="H34" s="7" t="s">
        <v>16</v>
      </c>
      <c r="I34" s="8">
        <v>0.05</v>
      </c>
    </row>
    <row r="35" spans="3:17" ht="15" customHeight="1" x14ac:dyDescent="0.25">
      <c r="H35" s="9"/>
      <c r="I35" s="9"/>
    </row>
    <row r="36" spans="3:17" x14ac:dyDescent="0.25">
      <c r="C36" s="10" t="s">
        <v>17</v>
      </c>
      <c r="D36" s="10" t="s">
        <v>10</v>
      </c>
      <c r="E36" s="10" t="s">
        <v>18</v>
      </c>
      <c r="F36" s="10" t="s">
        <v>19</v>
      </c>
      <c r="G36" s="10" t="s">
        <v>20</v>
      </c>
      <c r="H36" s="23" t="s">
        <v>11</v>
      </c>
      <c r="I36" s="23"/>
    </row>
    <row r="37" spans="3:17" x14ac:dyDescent="0.25">
      <c r="C37" s="11" t="str">
        <f>CONCATENATE(N37,"-",O37)</f>
        <v>Cânula-01A</v>
      </c>
      <c r="D37" s="11" t="s">
        <v>21</v>
      </c>
      <c r="E37" s="11">
        <v>3</v>
      </c>
      <c r="F37" s="12">
        <v>1028</v>
      </c>
      <c r="G37" s="11">
        <v>13</v>
      </c>
      <c r="H37" s="18"/>
      <c r="I37" s="18"/>
      <c r="M37" t="s">
        <v>22</v>
      </c>
      <c r="N37" t="s">
        <v>23</v>
      </c>
      <c r="O37" t="s">
        <v>24</v>
      </c>
      <c r="P37">
        <f ca="1">RANDBETWEEN(0,50)</f>
        <v>12</v>
      </c>
    </row>
    <row r="38" spans="3:17" x14ac:dyDescent="0.25">
      <c r="C38" s="11" t="str">
        <f>CONCATENATE(N38,"-",O38)</f>
        <v>Cânula-01Q</v>
      </c>
      <c r="D38" s="11" t="s">
        <v>25</v>
      </c>
      <c r="E38" s="11">
        <v>2</v>
      </c>
      <c r="F38" s="12">
        <v>1097</v>
      </c>
      <c r="G38" s="11">
        <v>7</v>
      </c>
      <c r="H38" s="18"/>
      <c r="I38" s="18"/>
      <c r="M38" t="s">
        <v>22</v>
      </c>
      <c r="N38" t="s">
        <v>23</v>
      </c>
      <c r="O38" t="s">
        <v>26</v>
      </c>
      <c r="P38">
        <f ca="1">RANDBETWEEN(0,50)</f>
        <v>23</v>
      </c>
    </row>
    <row r="39" spans="3:17" x14ac:dyDescent="0.25">
      <c r="C39" s="11" t="str">
        <f>CONCATENATE(N39,"-",O39)</f>
        <v>Cânula-01W</v>
      </c>
      <c r="D39" s="11" t="s">
        <v>27</v>
      </c>
      <c r="E39" s="11">
        <v>3</v>
      </c>
      <c r="F39" s="12">
        <v>1031</v>
      </c>
      <c r="G39" s="11">
        <v>49</v>
      </c>
      <c r="H39" s="18"/>
      <c r="I39" s="18"/>
      <c r="K39" s="13"/>
      <c r="L39" s="2"/>
      <c r="M39" s="2" t="s">
        <v>22</v>
      </c>
      <c r="N39" s="2" t="s">
        <v>23</v>
      </c>
      <c r="O39" s="2" t="s">
        <v>28</v>
      </c>
      <c r="P39" s="2">
        <f ca="1">RANDBETWEEN(0,50)</f>
        <v>34</v>
      </c>
      <c r="Q39" s="2"/>
    </row>
    <row r="40" spans="3:17" x14ac:dyDescent="0.25">
      <c r="C40" s="11" t="str">
        <f>CONCATENATE(N40,"-",O40)</f>
        <v>Cânula-01Z</v>
      </c>
      <c r="D40" s="11" t="s">
        <v>29</v>
      </c>
      <c r="E40" s="11">
        <v>3</v>
      </c>
      <c r="F40" s="12">
        <v>1157</v>
      </c>
      <c r="G40" s="11">
        <v>60</v>
      </c>
      <c r="H40" s="18"/>
      <c r="I40" s="18"/>
      <c r="K40" s="13"/>
      <c r="L40" s="2"/>
      <c r="M40" s="2" t="s">
        <v>22</v>
      </c>
      <c r="N40" s="2" t="s">
        <v>23</v>
      </c>
      <c r="O40" s="2" t="s">
        <v>30</v>
      </c>
      <c r="P40" s="2">
        <f ca="1">RANDBETWEEN(0,50)</f>
        <v>25</v>
      </c>
      <c r="Q40" s="2"/>
    </row>
    <row r="41" spans="3:17" x14ac:dyDescent="0.25">
      <c r="C41" s="11" t="str">
        <f>CONCATENATE(N41,"-",O41)</f>
        <v>Cânula-01E</v>
      </c>
      <c r="D41" s="11" t="s">
        <v>31</v>
      </c>
      <c r="E41" s="11">
        <v>3</v>
      </c>
      <c r="F41" s="12">
        <v>1054</v>
      </c>
      <c r="G41" s="11">
        <v>9</v>
      </c>
      <c r="H41" s="18"/>
      <c r="I41" s="18"/>
      <c r="K41" s="13"/>
      <c r="L41" s="2"/>
      <c r="M41" s="2" t="s">
        <v>22</v>
      </c>
      <c r="N41" s="2" t="s">
        <v>23</v>
      </c>
      <c r="O41" s="2" t="s">
        <v>32</v>
      </c>
      <c r="P41" s="2">
        <f ca="1">RANDBETWEEN(0,50)</f>
        <v>5</v>
      </c>
      <c r="Q41" s="2"/>
    </row>
    <row r="42" spans="3:17" x14ac:dyDescent="0.25">
      <c r="C42" s="11" t="str">
        <f t="shared" ref="C42:C105" si="0">CONCATENATE(N42,"-",O42)</f>
        <v>Cânula-01R</v>
      </c>
      <c r="D42" s="11" t="s">
        <v>33</v>
      </c>
      <c r="E42" s="11">
        <v>2</v>
      </c>
      <c r="F42" s="12">
        <v>1143</v>
      </c>
      <c r="G42" s="11">
        <v>2</v>
      </c>
      <c r="H42" s="18"/>
      <c r="I42" s="18"/>
      <c r="M42" t="s">
        <v>22</v>
      </c>
      <c r="N42" t="s">
        <v>23</v>
      </c>
      <c r="O42" t="s">
        <v>34</v>
      </c>
      <c r="P42">
        <f t="shared" ref="P42:P105" ca="1" si="1">RANDBETWEEN(0,50)</f>
        <v>49</v>
      </c>
    </row>
    <row r="43" spans="3:17" x14ac:dyDescent="0.25">
      <c r="C43" s="11" t="str">
        <f t="shared" si="0"/>
        <v>Cânula-01T</v>
      </c>
      <c r="D43" s="11" t="s">
        <v>35</v>
      </c>
      <c r="E43" s="11">
        <v>2</v>
      </c>
      <c r="F43" s="12">
        <v>974</v>
      </c>
      <c r="G43" s="11">
        <v>3</v>
      </c>
      <c r="H43" s="18"/>
      <c r="I43" s="18"/>
      <c r="M43" t="s">
        <v>36</v>
      </c>
      <c r="N43" t="s">
        <v>23</v>
      </c>
      <c r="O43" t="s">
        <v>37</v>
      </c>
      <c r="P43">
        <f t="shared" ca="1" si="1"/>
        <v>49</v>
      </c>
    </row>
    <row r="44" spans="3:17" x14ac:dyDescent="0.25">
      <c r="C44" s="11" t="str">
        <f t="shared" si="0"/>
        <v>Cânula-01Y</v>
      </c>
      <c r="D44" s="11" t="s">
        <v>38</v>
      </c>
      <c r="E44" s="11">
        <v>1</v>
      </c>
      <c r="F44" s="12">
        <v>1118</v>
      </c>
      <c r="G44" s="11">
        <v>55</v>
      </c>
      <c r="H44" s="18"/>
      <c r="I44" s="18"/>
      <c r="M44" t="s">
        <v>36</v>
      </c>
      <c r="N44" t="s">
        <v>23</v>
      </c>
      <c r="O44" t="s">
        <v>39</v>
      </c>
      <c r="P44">
        <f t="shared" ca="1" si="1"/>
        <v>23</v>
      </c>
    </row>
    <row r="45" spans="3:17" x14ac:dyDescent="0.25">
      <c r="C45" s="11" t="str">
        <f t="shared" si="0"/>
        <v>Cânula-01U</v>
      </c>
      <c r="D45" s="11" t="s">
        <v>40</v>
      </c>
      <c r="E45" s="11">
        <v>2</v>
      </c>
      <c r="F45" s="12">
        <v>986</v>
      </c>
      <c r="G45" s="11">
        <v>59</v>
      </c>
      <c r="H45" s="18"/>
      <c r="I45" s="18"/>
      <c r="M45" t="s">
        <v>36</v>
      </c>
      <c r="N45" t="s">
        <v>23</v>
      </c>
      <c r="O45" t="s">
        <v>41</v>
      </c>
      <c r="P45">
        <f t="shared" ca="1" si="1"/>
        <v>25</v>
      </c>
    </row>
    <row r="46" spans="3:17" x14ac:dyDescent="0.25">
      <c r="C46" s="11" t="str">
        <f t="shared" si="0"/>
        <v>Cânula-01I</v>
      </c>
      <c r="D46" s="11" t="s">
        <v>42</v>
      </c>
      <c r="E46" s="11">
        <v>1</v>
      </c>
      <c r="F46" s="12">
        <v>857</v>
      </c>
      <c r="G46" s="11">
        <v>17</v>
      </c>
      <c r="H46" s="18"/>
      <c r="I46" s="18"/>
      <c r="M46" t="s">
        <v>36</v>
      </c>
      <c r="N46" t="s">
        <v>23</v>
      </c>
      <c r="O46" t="s">
        <v>43</v>
      </c>
      <c r="P46">
        <f t="shared" ca="1" si="1"/>
        <v>39</v>
      </c>
    </row>
    <row r="47" spans="3:17" x14ac:dyDescent="0.25">
      <c r="C47" s="11" t="str">
        <f t="shared" si="0"/>
        <v>Cânula-01O</v>
      </c>
      <c r="D47" s="11" t="s">
        <v>44</v>
      </c>
      <c r="E47" s="11">
        <v>3</v>
      </c>
      <c r="F47" s="12">
        <v>1163</v>
      </c>
      <c r="G47" s="11">
        <v>37</v>
      </c>
      <c r="H47" s="18"/>
      <c r="I47" s="18"/>
      <c r="M47" t="s">
        <v>36</v>
      </c>
      <c r="N47" t="s">
        <v>23</v>
      </c>
      <c r="O47" t="s">
        <v>45</v>
      </c>
      <c r="P47">
        <f t="shared" ca="1" si="1"/>
        <v>43</v>
      </c>
    </row>
    <row r="48" spans="3:17" x14ac:dyDescent="0.25">
      <c r="C48" s="11" t="str">
        <f t="shared" si="0"/>
        <v>Cânula-01P</v>
      </c>
      <c r="D48" s="11" t="s">
        <v>42</v>
      </c>
      <c r="E48" s="11">
        <v>1</v>
      </c>
      <c r="F48" s="12">
        <v>954</v>
      </c>
      <c r="G48" s="11">
        <v>46</v>
      </c>
      <c r="H48" s="18"/>
      <c r="I48" s="18"/>
      <c r="M48" t="s">
        <v>36</v>
      </c>
      <c r="N48" t="s">
        <v>23</v>
      </c>
      <c r="O48" t="s">
        <v>46</v>
      </c>
      <c r="P48">
        <f t="shared" ca="1" si="1"/>
        <v>50</v>
      </c>
    </row>
    <row r="49" spans="3:16" x14ac:dyDescent="0.25">
      <c r="C49" s="11" t="str">
        <f t="shared" si="0"/>
        <v>Cânula-01S</v>
      </c>
      <c r="D49" s="11" t="s">
        <v>47</v>
      </c>
      <c r="E49" s="11">
        <v>1</v>
      </c>
      <c r="F49" s="12">
        <v>817</v>
      </c>
      <c r="G49" s="11">
        <v>6</v>
      </c>
      <c r="H49" s="18"/>
      <c r="I49" s="18"/>
      <c r="M49" t="s">
        <v>36</v>
      </c>
      <c r="N49" t="s">
        <v>23</v>
      </c>
      <c r="O49" t="s">
        <v>48</v>
      </c>
      <c r="P49">
        <f t="shared" ca="1" si="1"/>
        <v>46</v>
      </c>
    </row>
    <row r="50" spans="3:16" x14ac:dyDescent="0.25">
      <c r="C50" s="11" t="str">
        <f t="shared" si="0"/>
        <v>Cânula-01L</v>
      </c>
      <c r="D50" s="11" t="s">
        <v>49</v>
      </c>
      <c r="E50" s="11">
        <v>1</v>
      </c>
      <c r="F50" s="12">
        <v>1084</v>
      </c>
      <c r="G50" s="11">
        <v>51</v>
      </c>
      <c r="H50" s="18"/>
      <c r="I50" s="18"/>
      <c r="M50" t="s">
        <v>36</v>
      </c>
      <c r="N50" t="s">
        <v>23</v>
      </c>
      <c r="O50" t="s">
        <v>50</v>
      </c>
      <c r="P50">
        <f t="shared" ca="1" si="1"/>
        <v>44</v>
      </c>
    </row>
    <row r="51" spans="3:16" x14ac:dyDescent="0.25">
      <c r="C51" s="11" t="str">
        <f t="shared" si="0"/>
        <v>Cânula-01K</v>
      </c>
      <c r="D51" s="11" t="s">
        <v>51</v>
      </c>
      <c r="E51" s="11">
        <v>1</v>
      </c>
      <c r="F51" s="12">
        <v>875</v>
      </c>
      <c r="G51" s="11">
        <v>21</v>
      </c>
      <c r="H51" s="18"/>
      <c r="I51" s="18"/>
      <c r="M51" t="s">
        <v>52</v>
      </c>
      <c r="N51" t="s">
        <v>23</v>
      </c>
      <c r="O51" t="s">
        <v>53</v>
      </c>
      <c r="P51">
        <f t="shared" ca="1" si="1"/>
        <v>38</v>
      </c>
    </row>
    <row r="52" spans="3:16" x14ac:dyDescent="0.25">
      <c r="C52" s="11" t="str">
        <f t="shared" si="0"/>
        <v>Cânula-01J</v>
      </c>
      <c r="D52" s="11" t="s">
        <v>54</v>
      </c>
      <c r="E52" s="11">
        <v>1</v>
      </c>
      <c r="F52" s="12">
        <v>872</v>
      </c>
      <c r="G52" s="11">
        <v>7</v>
      </c>
      <c r="H52" s="18"/>
      <c r="I52" s="18"/>
      <c r="M52" t="s">
        <v>52</v>
      </c>
      <c r="N52" t="s">
        <v>23</v>
      </c>
      <c r="O52" t="s">
        <v>55</v>
      </c>
      <c r="P52">
        <f t="shared" ca="1" si="1"/>
        <v>24</v>
      </c>
    </row>
    <row r="53" spans="3:16" x14ac:dyDescent="0.25">
      <c r="C53" s="11" t="str">
        <f t="shared" si="0"/>
        <v>Cânula-01H</v>
      </c>
      <c r="D53" s="11" t="s">
        <v>56</v>
      </c>
      <c r="E53" s="11">
        <v>3</v>
      </c>
      <c r="F53" s="12">
        <v>909</v>
      </c>
      <c r="G53" s="11">
        <v>30</v>
      </c>
      <c r="H53" s="18"/>
      <c r="I53" s="18"/>
      <c r="M53" t="s">
        <v>52</v>
      </c>
      <c r="N53" t="s">
        <v>23</v>
      </c>
      <c r="O53" t="s">
        <v>57</v>
      </c>
      <c r="P53">
        <f t="shared" ca="1" si="1"/>
        <v>45</v>
      </c>
    </row>
    <row r="54" spans="3:16" x14ac:dyDescent="0.25">
      <c r="C54" s="11" t="str">
        <f t="shared" si="0"/>
        <v>Cânula-01G</v>
      </c>
      <c r="D54" s="11" t="s">
        <v>58</v>
      </c>
      <c r="E54" s="11">
        <v>1</v>
      </c>
      <c r="F54" s="12">
        <v>885</v>
      </c>
      <c r="G54" s="11">
        <v>19</v>
      </c>
      <c r="H54" s="18"/>
      <c r="I54" s="18"/>
      <c r="M54" t="s">
        <v>52</v>
      </c>
      <c r="N54" t="s">
        <v>23</v>
      </c>
      <c r="O54" t="s">
        <v>59</v>
      </c>
      <c r="P54">
        <f t="shared" ca="1" si="1"/>
        <v>45</v>
      </c>
    </row>
    <row r="55" spans="3:16" x14ac:dyDescent="0.25">
      <c r="C55" s="11" t="str">
        <f t="shared" si="0"/>
        <v>Cânula-01F</v>
      </c>
      <c r="D55" s="11" t="s">
        <v>60</v>
      </c>
      <c r="E55" s="11">
        <v>3</v>
      </c>
      <c r="F55" s="12">
        <v>1138</v>
      </c>
      <c r="G55" s="11">
        <v>60</v>
      </c>
      <c r="H55" s="18"/>
      <c r="I55" s="18"/>
      <c r="M55" t="s">
        <v>52</v>
      </c>
      <c r="N55" t="s">
        <v>23</v>
      </c>
      <c r="O55" t="s">
        <v>61</v>
      </c>
      <c r="P55">
        <f t="shared" ca="1" si="1"/>
        <v>3</v>
      </c>
    </row>
    <row r="56" spans="3:16" x14ac:dyDescent="0.25">
      <c r="C56" s="11" t="str">
        <f t="shared" si="0"/>
        <v>Cânula-01D</v>
      </c>
      <c r="D56" s="11" t="s">
        <v>62</v>
      </c>
      <c r="E56" s="11">
        <v>1</v>
      </c>
      <c r="F56" s="12">
        <v>922</v>
      </c>
      <c r="G56" s="11">
        <v>33</v>
      </c>
      <c r="H56" s="18"/>
      <c r="I56" s="18"/>
      <c r="M56" t="s">
        <v>52</v>
      </c>
      <c r="N56" t="s">
        <v>23</v>
      </c>
      <c r="O56" t="s">
        <v>63</v>
      </c>
      <c r="P56">
        <f t="shared" ca="1" si="1"/>
        <v>48</v>
      </c>
    </row>
    <row r="57" spans="3:16" x14ac:dyDescent="0.25">
      <c r="C57" s="11" t="str">
        <f t="shared" si="0"/>
        <v>Cânula-01X</v>
      </c>
      <c r="D57" s="11" t="s">
        <v>64</v>
      </c>
      <c r="E57" s="11">
        <v>3</v>
      </c>
      <c r="F57" s="12">
        <v>1117</v>
      </c>
      <c r="G57" s="11">
        <v>8</v>
      </c>
      <c r="H57" s="18"/>
      <c r="I57" s="18"/>
      <c r="M57" t="s">
        <v>52</v>
      </c>
      <c r="N57" t="s">
        <v>23</v>
      </c>
      <c r="O57" t="s">
        <v>65</v>
      </c>
      <c r="P57">
        <f t="shared" ca="1" si="1"/>
        <v>1</v>
      </c>
    </row>
    <row r="58" spans="3:16" x14ac:dyDescent="0.25">
      <c r="C58" s="11" t="str">
        <f t="shared" si="0"/>
        <v>Cânula-01C</v>
      </c>
      <c r="D58" s="11" t="s">
        <v>66</v>
      </c>
      <c r="E58" s="11">
        <v>3</v>
      </c>
      <c r="F58" s="12">
        <v>914</v>
      </c>
      <c r="G58" s="11">
        <v>49</v>
      </c>
      <c r="H58" s="18"/>
      <c r="I58" s="18"/>
      <c r="M58" t="s">
        <v>22</v>
      </c>
      <c r="N58" t="s">
        <v>23</v>
      </c>
      <c r="O58" t="s">
        <v>67</v>
      </c>
      <c r="P58">
        <f t="shared" ca="1" si="1"/>
        <v>14</v>
      </c>
    </row>
    <row r="59" spans="3:16" x14ac:dyDescent="0.25">
      <c r="C59" s="11" t="str">
        <f t="shared" si="0"/>
        <v>Cânula-01M</v>
      </c>
      <c r="D59" s="11" t="s">
        <v>21</v>
      </c>
      <c r="E59" s="11">
        <v>1</v>
      </c>
      <c r="F59" s="12">
        <v>1109</v>
      </c>
      <c r="G59" s="11">
        <v>7</v>
      </c>
      <c r="H59" s="18"/>
      <c r="I59" s="18"/>
      <c r="M59" t="s">
        <v>22</v>
      </c>
      <c r="N59" t="s">
        <v>23</v>
      </c>
      <c r="O59" t="s">
        <v>68</v>
      </c>
      <c r="P59">
        <f t="shared" ca="1" si="1"/>
        <v>12</v>
      </c>
    </row>
    <row r="60" spans="3:16" x14ac:dyDescent="0.25">
      <c r="C60" s="11" t="str">
        <f t="shared" si="0"/>
        <v>Cânula-01N</v>
      </c>
      <c r="D60" s="11" t="s">
        <v>27</v>
      </c>
      <c r="E60" s="11">
        <v>2</v>
      </c>
      <c r="F60" s="12">
        <v>976</v>
      </c>
      <c r="G60" s="11">
        <v>22</v>
      </c>
      <c r="H60" s="18"/>
      <c r="I60" s="18"/>
      <c r="M60" t="s">
        <v>22</v>
      </c>
      <c r="N60" t="s">
        <v>23</v>
      </c>
      <c r="O60" t="s">
        <v>69</v>
      </c>
      <c r="P60">
        <f t="shared" ca="1" si="1"/>
        <v>23</v>
      </c>
    </row>
    <row r="61" spans="3:16" x14ac:dyDescent="0.25">
      <c r="C61" s="11" t="str">
        <f t="shared" si="0"/>
        <v>Cânula-01B</v>
      </c>
      <c r="D61" s="11" t="s">
        <v>70</v>
      </c>
      <c r="E61" s="11">
        <v>1</v>
      </c>
      <c r="F61" s="12">
        <v>878</v>
      </c>
      <c r="G61" s="11">
        <v>33</v>
      </c>
      <c r="H61" s="18"/>
      <c r="I61" s="18"/>
      <c r="M61" t="s">
        <v>22</v>
      </c>
      <c r="N61" t="s">
        <v>23</v>
      </c>
      <c r="O61" t="s">
        <v>71</v>
      </c>
      <c r="P61">
        <f t="shared" ca="1" si="1"/>
        <v>25</v>
      </c>
    </row>
    <row r="62" spans="3:16" x14ac:dyDescent="0.25">
      <c r="C62" s="11" t="str">
        <f t="shared" si="0"/>
        <v>Cânula-01V</v>
      </c>
      <c r="D62" s="11" t="s">
        <v>72</v>
      </c>
      <c r="E62" s="11">
        <v>3</v>
      </c>
      <c r="F62" s="12">
        <v>996</v>
      </c>
      <c r="G62" s="11">
        <v>8</v>
      </c>
      <c r="H62" s="18"/>
      <c r="I62" s="18"/>
      <c r="M62" t="s">
        <v>22</v>
      </c>
      <c r="N62" t="s">
        <v>23</v>
      </c>
      <c r="O62" t="s">
        <v>73</v>
      </c>
      <c r="P62">
        <f t="shared" ca="1" si="1"/>
        <v>14</v>
      </c>
    </row>
    <row r="63" spans="3:16" x14ac:dyDescent="0.25">
      <c r="C63" s="11" t="str">
        <f t="shared" si="0"/>
        <v>Cânula-01C</v>
      </c>
      <c r="D63" s="11" t="s">
        <v>12</v>
      </c>
      <c r="E63" s="11">
        <v>3</v>
      </c>
      <c r="F63" s="12">
        <v>871</v>
      </c>
      <c r="G63" s="11">
        <v>5</v>
      </c>
      <c r="H63" s="18"/>
      <c r="I63" s="18"/>
      <c r="M63" t="s">
        <v>22</v>
      </c>
      <c r="N63" t="s">
        <v>23</v>
      </c>
      <c r="O63" t="s">
        <v>67</v>
      </c>
      <c r="P63">
        <f t="shared" ca="1" si="1"/>
        <v>32</v>
      </c>
    </row>
    <row r="64" spans="3:16" x14ac:dyDescent="0.25">
      <c r="C64" s="11" t="str">
        <f t="shared" si="0"/>
        <v>Seringa-02M</v>
      </c>
      <c r="D64" s="11" t="s">
        <v>74</v>
      </c>
      <c r="E64" s="11">
        <v>1</v>
      </c>
      <c r="F64" s="12">
        <v>770</v>
      </c>
      <c r="G64" s="11">
        <v>43</v>
      </c>
      <c r="H64" s="18"/>
      <c r="I64" s="18"/>
      <c r="M64" t="s">
        <v>22</v>
      </c>
      <c r="N64" t="s">
        <v>75</v>
      </c>
      <c r="O64" t="s">
        <v>76</v>
      </c>
      <c r="P64">
        <f t="shared" ca="1" si="1"/>
        <v>5</v>
      </c>
    </row>
    <row r="65" spans="3:16" x14ac:dyDescent="0.25">
      <c r="C65" s="11" t="str">
        <f t="shared" si="0"/>
        <v>Seringa-02N</v>
      </c>
      <c r="D65" s="11" t="s">
        <v>77</v>
      </c>
      <c r="E65" s="11">
        <v>1</v>
      </c>
      <c r="F65" s="12">
        <v>692</v>
      </c>
      <c r="G65" s="11">
        <v>19</v>
      </c>
      <c r="H65" s="18"/>
      <c r="I65" s="18"/>
      <c r="M65" t="s">
        <v>22</v>
      </c>
      <c r="N65" t="s">
        <v>75</v>
      </c>
      <c r="O65" t="s">
        <v>78</v>
      </c>
      <c r="P65">
        <f t="shared" ca="1" si="1"/>
        <v>19</v>
      </c>
    </row>
    <row r="66" spans="3:16" x14ac:dyDescent="0.25">
      <c r="C66" s="11" t="str">
        <f t="shared" si="0"/>
        <v>Seringa-02B</v>
      </c>
      <c r="D66" s="11" t="s">
        <v>79</v>
      </c>
      <c r="E66" s="11">
        <v>1</v>
      </c>
      <c r="F66" s="12">
        <v>727</v>
      </c>
      <c r="G66" s="11">
        <v>21</v>
      </c>
      <c r="H66" s="18"/>
      <c r="I66" s="18"/>
      <c r="M66" t="s">
        <v>22</v>
      </c>
      <c r="N66" t="s">
        <v>75</v>
      </c>
      <c r="O66" t="s">
        <v>80</v>
      </c>
      <c r="P66">
        <f t="shared" ca="1" si="1"/>
        <v>9</v>
      </c>
    </row>
    <row r="67" spans="3:16" x14ac:dyDescent="0.25">
      <c r="C67" s="11" t="str">
        <f t="shared" si="0"/>
        <v>Seringa-02V</v>
      </c>
      <c r="D67" s="11" t="s">
        <v>79</v>
      </c>
      <c r="E67" s="11">
        <v>1</v>
      </c>
      <c r="F67" s="12">
        <v>617</v>
      </c>
      <c r="G67" s="11">
        <v>10</v>
      </c>
      <c r="H67" s="18"/>
      <c r="I67" s="18"/>
      <c r="M67" t="s">
        <v>22</v>
      </c>
      <c r="N67" t="s">
        <v>75</v>
      </c>
      <c r="O67" t="s">
        <v>81</v>
      </c>
      <c r="P67">
        <f t="shared" ca="1" si="1"/>
        <v>27</v>
      </c>
    </row>
    <row r="68" spans="3:16" x14ac:dyDescent="0.25">
      <c r="C68" s="11" t="str">
        <f t="shared" si="0"/>
        <v>Seringa-02C</v>
      </c>
      <c r="D68" s="11" t="s">
        <v>70</v>
      </c>
      <c r="E68" s="11">
        <v>2</v>
      </c>
      <c r="F68" s="12">
        <v>654</v>
      </c>
      <c r="G68" s="11">
        <v>12</v>
      </c>
      <c r="H68" s="18"/>
      <c r="I68" s="18"/>
      <c r="M68" t="s">
        <v>22</v>
      </c>
      <c r="N68" t="s">
        <v>75</v>
      </c>
      <c r="O68" t="s">
        <v>82</v>
      </c>
      <c r="P68">
        <f t="shared" ca="1" si="1"/>
        <v>38</v>
      </c>
    </row>
    <row r="69" spans="3:16" x14ac:dyDescent="0.25">
      <c r="C69" s="11" t="str">
        <f t="shared" si="0"/>
        <v>Seringa-02X</v>
      </c>
      <c r="D69" s="11" t="s">
        <v>83</v>
      </c>
      <c r="E69" s="11">
        <v>3</v>
      </c>
      <c r="F69" s="12">
        <v>659</v>
      </c>
      <c r="G69" s="11">
        <v>39</v>
      </c>
      <c r="H69" s="18"/>
      <c r="I69" s="18"/>
      <c r="M69" t="s">
        <v>22</v>
      </c>
      <c r="N69" t="s">
        <v>75</v>
      </c>
      <c r="O69" t="s">
        <v>84</v>
      </c>
      <c r="P69">
        <f t="shared" ca="1" si="1"/>
        <v>16</v>
      </c>
    </row>
    <row r="70" spans="3:16" x14ac:dyDescent="0.25">
      <c r="C70" s="11" t="str">
        <f t="shared" si="0"/>
        <v>Seringa-02Z</v>
      </c>
      <c r="D70" s="11" t="s">
        <v>85</v>
      </c>
      <c r="E70" s="11">
        <v>3</v>
      </c>
      <c r="F70" s="12">
        <v>821</v>
      </c>
      <c r="G70" s="11">
        <v>45</v>
      </c>
      <c r="H70" s="18"/>
      <c r="I70" s="18"/>
      <c r="M70" t="s">
        <v>22</v>
      </c>
      <c r="N70" t="s">
        <v>75</v>
      </c>
      <c r="O70" t="s">
        <v>86</v>
      </c>
      <c r="P70">
        <f t="shared" ca="1" si="1"/>
        <v>49</v>
      </c>
    </row>
    <row r="71" spans="3:16" x14ac:dyDescent="0.25">
      <c r="C71" s="11" t="str">
        <f t="shared" si="0"/>
        <v>Seringa-02P</v>
      </c>
      <c r="D71" s="11" t="s">
        <v>87</v>
      </c>
      <c r="E71" s="11">
        <v>3</v>
      </c>
      <c r="F71" s="12">
        <v>640</v>
      </c>
      <c r="G71" s="11">
        <v>12</v>
      </c>
      <c r="H71" s="18"/>
      <c r="I71" s="18"/>
      <c r="M71" t="s">
        <v>22</v>
      </c>
      <c r="N71" t="s">
        <v>75</v>
      </c>
      <c r="O71" t="s">
        <v>88</v>
      </c>
      <c r="P71">
        <f t="shared" ca="1" si="1"/>
        <v>14</v>
      </c>
    </row>
    <row r="72" spans="3:16" x14ac:dyDescent="0.25">
      <c r="C72" s="11" t="str">
        <f t="shared" si="0"/>
        <v>Seringa-02O</v>
      </c>
      <c r="D72" s="11" t="s">
        <v>89</v>
      </c>
      <c r="E72" s="11">
        <v>3</v>
      </c>
      <c r="F72" s="12">
        <v>773</v>
      </c>
      <c r="G72" s="11">
        <v>11</v>
      </c>
      <c r="H72" s="18"/>
      <c r="I72" s="18"/>
      <c r="M72" t="s">
        <v>22</v>
      </c>
      <c r="N72" t="s">
        <v>75</v>
      </c>
      <c r="O72" t="s">
        <v>90</v>
      </c>
      <c r="P72">
        <f t="shared" ca="1" si="1"/>
        <v>8</v>
      </c>
    </row>
    <row r="73" spans="3:16" x14ac:dyDescent="0.25">
      <c r="C73" s="11" t="str">
        <f t="shared" si="0"/>
        <v>Seringa-02I</v>
      </c>
      <c r="D73" s="11" t="s">
        <v>91</v>
      </c>
      <c r="E73" s="11">
        <v>3</v>
      </c>
      <c r="F73" s="12">
        <v>821</v>
      </c>
      <c r="G73" s="11">
        <v>42</v>
      </c>
      <c r="H73" s="18"/>
      <c r="I73" s="18"/>
      <c r="M73" t="s">
        <v>22</v>
      </c>
      <c r="N73" t="s">
        <v>75</v>
      </c>
      <c r="O73" t="s">
        <v>92</v>
      </c>
      <c r="P73">
        <f t="shared" ca="1" si="1"/>
        <v>41</v>
      </c>
    </row>
    <row r="74" spans="3:16" x14ac:dyDescent="0.25">
      <c r="C74" s="11" t="str">
        <f t="shared" si="0"/>
        <v>Seringa-02U</v>
      </c>
      <c r="D74" s="11" t="s">
        <v>93</v>
      </c>
      <c r="E74" s="11">
        <v>3</v>
      </c>
      <c r="F74" s="12">
        <v>723</v>
      </c>
      <c r="G74" s="11">
        <v>1</v>
      </c>
      <c r="H74" s="18"/>
      <c r="I74" s="18"/>
      <c r="M74" t="s">
        <v>22</v>
      </c>
      <c r="N74" t="s">
        <v>75</v>
      </c>
      <c r="O74" t="s">
        <v>94</v>
      </c>
      <c r="P74">
        <f t="shared" ca="1" si="1"/>
        <v>46</v>
      </c>
    </row>
    <row r="75" spans="3:16" x14ac:dyDescent="0.25">
      <c r="C75" s="11" t="str">
        <f t="shared" si="0"/>
        <v>Seringa-02Y</v>
      </c>
      <c r="D75" s="11" t="s">
        <v>95</v>
      </c>
      <c r="E75" s="11">
        <v>1</v>
      </c>
      <c r="F75" s="12">
        <v>829</v>
      </c>
      <c r="G75" s="11">
        <v>14</v>
      </c>
      <c r="H75" s="18"/>
      <c r="I75" s="18"/>
      <c r="M75" t="s">
        <v>22</v>
      </c>
      <c r="N75" t="s">
        <v>75</v>
      </c>
      <c r="O75" t="s">
        <v>96</v>
      </c>
      <c r="P75">
        <f t="shared" ca="1" si="1"/>
        <v>14</v>
      </c>
    </row>
    <row r="76" spans="3:16" x14ac:dyDescent="0.25">
      <c r="C76" s="11" t="str">
        <f t="shared" si="0"/>
        <v>Seringa-0T</v>
      </c>
      <c r="D76" s="11" t="s">
        <v>97</v>
      </c>
      <c r="E76" s="11">
        <v>3</v>
      </c>
      <c r="F76" s="12">
        <v>866</v>
      </c>
      <c r="G76" s="11">
        <v>37</v>
      </c>
      <c r="H76" s="18"/>
      <c r="I76" s="18"/>
      <c r="M76" t="s">
        <v>22</v>
      </c>
      <c r="N76" t="s">
        <v>75</v>
      </c>
      <c r="O76" t="s">
        <v>98</v>
      </c>
      <c r="P76">
        <f t="shared" ca="1" si="1"/>
        <v>24</v>
      </c>
    </row>
    <row r="77" spans="3:16" x14ac:dyDescent="0.25">
      <c r="C77" s="11" t="str">
        <f t="shared" si="0"/>
        <v>Seringa-02T</v>
      </c>
      <c r="D77" s="11" t="s">
        <v>99</v>
      </c>
      <c r="E77" s="11">
        <v>3</v>
      </c>
      <c r="F77" s="12">
        <v>897</v>
      </c>
      <c r="G77" s="11">
        <v>13</v>
      </c>
      <c r="H77" s="18"/>
      <c r="I77" s="18"/>
      <c r="M77" t="s">
        <v>22</v>
      </c>
      <c r="N77" t="s">
        <v>75</v>
      </c>
      <c r="O77" t="s">
        <v>100</v>
      </c>
      <c r="P77">
        <f t="shared" ca="1" si="1"/>
        <v>50</v>
      </c>
    </row>
    <row r="78" spans="3:16" x14ac:dyDescent="0.25">
      <c r="C78" s="11" t="str">
        <f t="shared" si="0"/>
        <v>Seringa-02R</v>
      </c>
      <c r="D78" s="11" t="s">
        <v>47</v>
      </c>
      <c r="E78" s="11">
        <v>1</v>
      </c>
      <c r="F78" s="12">
        <v>827</v>
      </c>
      <c r="G78" s="11">
        <v>42</v>
      </c>
      <c r="H78" s="18"/>
      <c r="I78" s="18"/>
      <c r="M78" t="s">
        <v>36</v>
      </c>
      <c r="N78" t="s">
        <v>75</v>
      </c>
      <c r="O78" t="s">
        <v>101</v>
      </c>
      <c r="P78">
        <f t="shared" ca="1" si="1"/>
        <v>44</v>
      </c>
    </row>
    <row r="79" spans="3:16" x14ac:dyDescent="0.25">
      <c r="C79" s="11" t="str">
        <f t="shared" si="0"/>
        <v>Seringa-02E</v>
      </c>
      <c r="D79" s="11" t="s">
        <v>102</v>
      </c>
      <c r="E79" s="11">
        <v>3</v>
      </c>
      <c r="F79" s="12">
        <v>836</v>
      </c>
      <c r="G79" s="11">
        <v>18</v>
      </c>
      <c r="H79" s="18"/>
      <c r="I79" s="18"/>
      <c r="M79" t="s">
        <v>36</v>
      </c>
      <c r="N79" t="s">
        <v>75</v>
      </c>
      <c r="O79" t="s">
        <v>103</v>
      </c>
      <c r="P79">
        <f t="shared" ca="1" si="1"/>
        <v>43</v>
      </c>
    </row>
    <row r="80" spans="3:16" x14ac:dyDescent="0.25">
      <c r="C80" s="11" t="str">
        <f t="shared" si="0"/>
        <v>Seringa-02E</v>
      </c>
      <c r="D80" s="11" t="s">
        <v>42</v>
      </c>
      <c r="E80" s="11">
        <v>1</v>
      </c>
      <c r="F80" s="12">
        <v>871</v>
      </c>
      <c r="G80" s="11">
        <v>27</v>
      </c>
      <c r="H80" s="18"/>
      <c r="I80" s="18"/>
      <c r="M80" t="s">
        <v>36</v>
      </c>
      <c r="N80" t="s">
        <v>75</v>
      </c>
      <c r="O80" t="s">
        <v>103</v>
      </c>
      <c r="P80">
        <f t="shared" ca="1" si="1"/>
        <v>10</v>
      </c>
    </row>
    <row r="81" spans="3:16" x14ac:dyDescent="0.25">
      <c r="C81" s="11" t="str">
        <f t="shared" si="0"/>
        <v>Seringa-02W</v>
      </c>
      <c r="D81" s="11" t="s">
        <v>104</v>
      </c>
      <c r="E81" s="11">
        <v>1</v>
      </c>
      <c r="F81" s="12">
        <v>777</v>
      </c>
      <c r="G81" s="11">
        <v>7</v>
      </c>
      <c r="H81" s="18"/>
      <c r="I81" s="18"/>
      <c r="M81" t="s">
        <v>36</v>
      </c>
      <c r="N81" t="s">
        <v>75</v>
      </c>
      <c r="O81" t="s">
        <v>105</v>
      </c>
      <c r="P81">
        <f t="shared" ca="1" si="1"/>
        <v>31</v>
      </c>
    </row>
    <row r="82" spans="3:16" x14ac:dyDescent="0.25">
      <c r="C82" s="11" t="str">
        <f t="shared" si="0"/>
        <v>Seringa-02Q</v>
      </c>
      <c r="D82" s="11" t="s">
        <v>106</v>
      </c>
      <c r="E82" s="11">
        <v>2</v>
      </c>
      <c r="F82" s="12">
        <v>604</v>
      </c>
      <c r="G82" s="11">
        <v>17</v>
      </c>
      <c r="H82" s="18"/>
      <c r="I82" s="18"/>
      <c r="M82" t="s">
        <v>36</v>
      </c>
      <c r="N82" t="s">
        <v>75</v>
      </c>
      <c r="O82" t="s">
        <v>107</v>
      </c>
      <c r="P82">
        <f t="shared" ca="1" si="1"/>
        <v>5</v>
      </c>
    </row>
    <row r="83" spans="3:16" x14ac:dyDescent="0.25">
      <c r="C83" s="11" t="str">
        <f t="shared" si="0"/>
        <v>Seringa-02A</v>
      </c>
      <c r="D83" s="11" t="s">
        <v>108</v>
      </c>
      <c r="E83" s="11">
        <v>1</v>
      </c>
      <c r="F83" s="12">
        <v>632</v>
      </c>
      <c r="G83" s="11">
        <v>21</v>
      </c>
      <c r="H83" s="18"/>
      <c r="I83" s="18"/>
      <c r="M83" t="s">
        <v>36</v>
      </c>
      <c r="N83" t="s">
        <v>75</v>
      </c>
      <c r="O83" t="s">
        <v>109</v>
      </c>
      <c r="P83">
        <f t="shared" ca="1" si="1"/>
        <v>32</v>
      </c>
    </row>
    <row r="84" spans="3:16" x14ac:dyDescent="0.25">
      <c r="C84" s="11" t="str">
        <f t="shared" si="0"/>
        <v>Seringa-02S</v>
      </c>
      <c r="D84" s="11" t="s">
        <v>13</v>
      </c>
      <c r="E84" s="11">
        <v>1</v>
      </c>
      <c r="F84" s="12">
        <v>720</v>
      </c>
      <c r="G84" s="11">
        <v>29</v>
      </c>
      <c r="H84" s="18"/>
      <c r="I84" s="18"/>
      <c r="M84" t="s">
        <v>36</v>
      </c>
      <c r="N84" t="s">
        <v>75</v>
      </c>
      <c r="O84" t="s">
        <v>110</v>
      </c>
      <c r="P84">
        <f t="shared" ca="1" si="1"/>
        <v>50</v>
      </c>
    </row>
    <row r="85" spans="3:16" x14ac:dyDescent="0.25">
      <c r="C85" s="11" t="str">
        <f t="shared" si="0"/>
        <v>Seringa-02D</v>
      </c>
      <c r="D85" s="11" t="s">
        <v>111</v>
      </c>
      <c r="E85" s="11">
        <v>3</v>
      </c>
      <c r="F85" s="12">
        <v>866</v>
      </c>
      <c r="G85" s="11">
        <v>0</v>
      </c>
      <c r="H85" s="18"/>
      <c r="I85" s="18"/>
      <c r="M85" t="s">
        <v>36</v>
      </c>
      <c r="N85" t="s">
        <v>75</v>
      </c>
      <c r="O85" t="s">
        <v>112</v>
      </c>
      <c r="P85">
        <f t="shared" ca="1" si="1"/>
        <v>34</v>
      </c>
    </row>
    <row r="86" spans="3:16" x14ac:dyDescent="0.25">
      <c r="C86" s="11" t="str">
        <f t="shared" si="0"/>
        <v>Seringa-02F</v>
      </c>
      <c r="D86" s="11" t="s">
        <v>113</v>
      </c>
      <c r="E86" s="11">
        <v>3</v>
      </c>
      <c r="F86" s="12">
        <v>875</v>
      </c>
      <c r="G86" s="11">
        <v>32</v>
      </c>
      <c r="H86" s="18"/>
      <c r="I86" s="18"/>
      <c r="M86" t="s">
        <v>36</v>
      </c>
      <c r="N86" t="s">
        <v>75</v>
      </c>
      <c r="O86" t="s">
        <v>114</v>
      </c>
      <c r="P86">
        <f t="shared" ca="1" si="1"/>
        <v>49</v>
      </c>
    </row>
    <row r="87" spans="3:16" x14ac:dyDescent="0.25">
      <c r="C87" s="11" t="str">
        <f t="shared" si="0"/>
        <v>Seringa-02G</v>
      </c>
      <c r="D87" s="11" t="s">
        <v>115</v>
      </c>
      <c r="E87" s="11">
        <v>1</v>
      </c>
      <c r="F87" s="12">
        <v>640</v>
      </c>
      <c r="G87" s="11">
        <v>11</v>
      </c>
      <c r="H87" s="18"/>
      <c r="I87" s="18"/>
      <c r="M87" t="s">
        <v>36</v>
      </c>
      <c r="N87" t="s">
        <v>75</v>
      </c>
      <c r="O87" t="s">
        <v>116</v>
      </c>
      <c r="P87">
        <f t="shared" ca="1" si="1"/>
        <v>7</v>
      </c>
    </row>
    <row r="88" spans="3:16" x14ac:dyDescent="0.25">
      <c r="C88" s="11" t="str">
        <f t="shared" si="0"/>
        <v>Seringa-02H</v>
      </c>
      <c r="D88" s="11" t="s">
        <v>117</v>
      </c>
      <c r="E88" s="11">
        <v>3</v>
      </c>
      <c r="F88" s="12">
        <v>852</v>
      </c>
      <c r="G88" s="11">
        <v>1</v>
      </c>
      <c r="H88" s="18"/>
      <c r="I88" s="18"/>
      <c r="M88" t="s">
        <v>36</v>
      </c>
      <c r="N88" t="s">
        <v>75</v>
      </c>
      <c r="O88" t="s">
        <v>118</v>
      </c>
      <c r="P88">
        <f t="shared" ca="1" si="1"/>
        <v>26</v>
      </c>
    </row>
    <row r="89" spans="3:16" x14ac:dyDescent="0.25">
      <c r="C89" s="11" t="str">
        <f t="shared" si="0"/>
        <v>Seringa-02K</v>
      </c>
      <c r="D89" s="11" t="s">
        <v>38</v>
      </c>
      <c r="E89" s="11">
        <v>2</v>
      </c>
      <c r="F89" s="12">
        <v>639</v>
      </c>
      <c r="G89" s="11">
        <v>25</v>
      </c>
      <c r="H89" s="18"/>
      <c r="I89" s="18"/>
      <c r="M89" t="s">
        <v>36</v>
      </c>
      <c r="N89" t="s">
        <v>75</v>
      </c>
      <c r="O89" t="s">
        <v>119</v>
      </c>
      <c r="P89">
        <f t="shared" ca="1" si="1"/>
        <v>17</v>
      </c>
    </row>
    <row r="90" spans="3:16" x14ac:dyDescent="0.25">
      <c r="C90" s="11" t="str">
        <f t="shared" si="0"/>
        <v>Seringa-02L</v>
      </c>
      <c r="D90" s="11" t="s">
        <v>120</v>
      </c>
      <c r="E90" s="11">
        <v>1</v>
      </c>
      <c r="F90" s="12">
        <v>784</v>
      </c>
      <c r="G90" s="11">
        <v>42</v>
      </c>
      <c r="H90" s="18"/>
      <c r="I90" s="18"/>
      <c r="M90" t="s">
        <v>22</v>
      </c>
      <c r="N90" t="s">
        <v>75</v>
      </c>
      <c r="O90" t="s">
        <v>121</v>
      </c>
      <c r="P90">
        <f t="shared" ca="1" si="1"/>
        <v>41</v>
      </c>
    </row>
    <row r="91" spans="3:16" x14ac:dyDescent="0.25">
      <c r="C91" s="11" t="str">
        <f t="shared" si="0"/>
        <v>Scalp-03Z</v>
      </c>
      <c r="D91" s="11" t="s">
        <v>122</v>
      </c>
      <c r="E91" s="11">
        <v>1</v>
      </c>
      <c r="F91" s="12">
        <v>477</v>
      </c>
      <c r="G91" s="11">
        <v>17</v>
      </c>
      <c r="H91" s="18"/>
      <c r="I91" s="18"/>
      <c r="M91" t="s">
        <v>22</v>
      </c>
      <c r="N91" t="s">
        <v>123</v>
      </c>
      <c r="O91" t="s">
        <v>124</v>
      </c>
      <c r="P91">
        <f t="shared" ca="1" si="1"/>
        <v>18</v>
      </c>
    </row>
    <row r="92" spans="3:16" x14ac:dyDescent="0.25">
      <c r="C92" s="11" t="str">
        <f t="shared" si="0"/>
        <v>Scalp-03C</v>
      </c>
      <c r="D92" s="11" t="s">
        <v>25</v>
      </c>
      <c r="E92" s="11">
        <v>1</v>
      </c>
      <c r="F92" s="12">
        <v>476</v>
      </c>
      <c r="G92" s="11">
        <v>16</v>
      </c>
      <c r="H92" s="18"/>
      <c r="I92" s="18"/>
      <c r="M92" t="s">
        <v>22</v>
      </c>
      <c r="N92" t="s">
        <v>123</v>
      </c>
      <c r="O92" t="s">
        <v>125</v>
      </c>
      <c r="P92">
        <f t="shared" ca="1" si="1"/>
        <v>21</v>
      </c>
    </row>
    <row r="93" spans="3:16" x14ac:dyDescent="0.25">
      <c r="C93" s="11" t="str">
        <f t="shared" si="0"/>
        <v>Scalp-03X</v>
      </c>
      <c r="D93" s="11" t="s">
        <v>126</v>
      </c>
      <c r="E93" s="11">
        <v>2</v>
      </c>
      <c r="F93" s="12">
        <v>431</v>
      </c>
      <c r="G93" s="11">
        <v>0</v>
      </c>
      <c r="H93" s="18"/>
      <c r="I93" s="18"/>
      <c r="M93" t="s">
        <v>22</v>
      </c>
      <c r="N93" t="s">
        <v>123</v>
      </c>
      <c r="O93" t="s">
        <v>127</v>
      </c>
      <c r="P93">
        <f t="shared" ca="1" si="1"/>
        <v>7</v>
      </c>
    </row>
    <row r="94" spans="3:16" x14ac:dyDescent="0.25">
      <c r="C94" s="11" t="str">
        <f t="shared" si="0"/>
        <v>Scalp-03X</v>
      </c>
      <c r="D94" s="11" t="s">
        <v>102</v>
      </c>
      <c r="E94" s="11">
        <v>1</v>
      </c>
      <c r="F94" s="12">
        <v>445</v>
      </c>
      <c r="G94" s="11">
        <v>10</v>
      </c>
      <c r="H94" s="18"/>
      <c r="I94" s="18"/>
      <c r="M94" t="s">
        <v>36</v>
      </c>
      <c r="N94" t="s">
        <v>123</v>
      </c>
      <c r="O94" t="s">
        <v>127</v>
      </c>
      <c r="P94">
        <f t="shared" ca="1" si="1"/>
        <v>38</v>
      </c>
    </row>
    <row r="95" spans="3:16" x14ac:dyDescent="0.25">
      <c r="C95" s="11" t="str">
        <f t="shared" si="0"/>
        <v>Scalp-03B</v>
      </c>
      <c r="D95" s="11" t="s">
        <v>128</v>
      </c>
      <c r="E95" s="11">
        <v>1</v>
      </c>
      <c r="F95" s="12">
        <v>448</v>
      </c>
      <c r="G95" s="11">
        <v>14</v>
      </c>
      <c r="H95" s="18"/>
      <c r="I95" s="18"/>
      <c r="M95" t="s">
        <v>36</v>
      </c>
      <c r="N95" t="s">
        <v>123</v>
      </c>
      <c r="O95" t="s">
        <v>129</v>
      </c>
      <c r="P95">
        <f t="shared" ca="1" si="1"/>
        <v>18</v>
      </c>
    </row>
    <row r="96" spans="3:16" x14ac:dyDescent="0.25">
      <c r="C96" s="11" t="str">
        <f t="shared" si="0"/>
        <v>Scalp-03N</v>
      </c>
      <c r="D96" s="11" t="s">
        <v>130</v>
      </c>
      <c r="E96" s="11">
        <v>1</v>
      </c>
      <c r="F96" s="12">
        <v>460</v>
      </c>
      <c r="G96" s="11">
        <v>15</v>
      </c>
      <c r="H96" s="18"/>
      <c r="I96" s="18"/>
      <c r="M96" t="s">
        <v>36</v>
      </c>
      <c r="N96" t="s">
        <v>123</v>
      </c>
      <c r="O96" t="s">
        <v>131</v>
      </c>
      <c r="P96">
        <f t="shared" ca="1" si="1"/>
        <v>30</v>
      </c>
    </row>
    <row r="97" spans="3:16" x14ac:dyDescent="0.25">
      <c r="C97" s="11" t="str">
        <f t="shared" si="0"/>
        <v>Scalp-03M</v>
      </c>
      <c r="D97" s="11" t="s">
        <v>35</v>
      </c>
      <c r="E97" s="11">
        <v>1</v>
      </c>
      <c r="F97" s="12">
        <v>454</v>
      </c>
      <c r="G97" s="11">
        <v>18</v>
      </c>
      <c r="H97" s="18"/>
      <c r="I97" s="18"/>
      <c r="M97" t="s">
        <v>36</v>
      </c>
      <c r="N97" t="s">
        <v>123</v>
      </c>
      <c r="O97" t="s">
        <v>132</v>
      </c>
      <c r="P97">
        <f t="shared" ca="1" si="1"/>
        <v>34</v>
      </c>
    </row>
    <row r="98" spans="3:16" x14ac:dyDescent="0.25">
      <c r="C98" s="11" t="str">
        <f t="shared" si="0"/>
        <v>Scalp-03L</v>
      </c>
      <c r="D98" s="11" t="s">
        <v>64</v>
      </c>
      <c r="E98" s="11">
        <v>3</v>
      </c>
      <c r="F98" s="12">
        <v>484</v>
      </c>
      <c r="G98" s="11">
        <v>3</v>
      </c>
      <c r="H98" s="18"/>
      <c r="I98" s="18"/>
      <c r="M98" t="s">
        <v>52</v>
      </c>
      <c r="N98" t="s">
        <v>123</v>
      </c>
      <c r="O98" t="s">
        <v>133</v>
      </c>
      <c r="P98">
        <f t="shared" ca="1" si="1"/>
        <v>7</v>
      </c>
    </row>
    <row r="99" spans="3:16" x14ac:dyDescent="0.25">
      <c r="C99" s="11" t="str">
        <f t="shared" si="0"/>
        <v>Scalp-03M</v>
      </c>
      <c r="D99" s="11" t="s">
        <v>14</v>
      </c>
      <c r="E99" s="11">
        <v>1</v>
      </c>
      <c r="F99" s="12">
        <v>449</v>
      </c>
      <c r="G99" s="11">
        <v>12</v>
      </c>
      <c r="H99" s="18"/>
      <c r="I99" s="18"/>
      <c r="M99" t="s">
        <v>52</v>
      </c>
      <c r="N99" t="s">
        <v>123</v>
      </c>
      <c r="O99" t="s">
        <v>132</v>
      </c>
      <c r="P99">
        <f t="shared" ca="1" si="1"/>
        <v>41</v>
      </c>
    </row>
    <row r="100" spans="3:16" x14ac:dyDescent="0.25">
      <c r="C100" s="11" t="str">
        <f t="shared" si="0"/>
        <v>Scalp-03N</v>
      </c>
      <c r="D100" s="11" t="s">
        <v>56</v>
      </c>
      <c r="E100" s="11">
        <v>2</v>
      </c>
      <c r="F100" s="12">
        <v>480</v>
      </c>
      <c r="G100" s="11">
        <v>12</v>
      </c>
      <c r="H100" s="18"/>
      <c r="I100" s="18"/>
      <c r="M100" t="s">
        <v>52</v>
      </c>
      <c r="N100" t="s">
        <v>123</v>
      </c>
      <c r="O100" t="s">
        <v>131</v>
      </c>
      <c r="P100">
        <f t="shared" ca="1" si="1"/>
        <v>16</v>
      </c>
    </row>
    <row r="101" spans="3:16" x14ac:dyDescent="0.25">
      <c r="C101" s="11" t="str">
        <f t="shared" si="0"/>
        <v>Scalp-03P</v>
      </c>
      <c r="D101" s="11" t="s">
        <v>56</v>
      </c>
      <c r="E101" s="11">
        <v>2</v>
      </c>
      <c r="F101" s="12">
        <v>461</v>
      </c>
      <c r="G101" s="11">
        <v>5</v>
      </c>
      <c r="H101" s="18"/>
      <c r="I101" s="18"/>
      <c r="M101" t="s">
        <v>52</v>
      </c>
      <c r="N101" t="s">
        <v>123</v>
      </c>
      <c r="O101" t="s">
        <v>134</v>
      </c>
      <c r="P101">
        <f t="shared" ca="1" si="1"/>
        <v>27</v>
      </c>
    </row>
    <row r="102" spans="3:16" x14ac:dyDescent="0.25">
      <c r="C102" s="11" t="str">
        <f t="shared" si="0"/>
        <v>Scalp-03O</v>
      </c>
      <c r="D102" s="11" t="s">
        <v>135</v>
      </c>
      <c r="E102" s="11">
        <v>1</v>
      </c>
      <c r="F102" s="12">
        <v>408</v>
      </c>
      <c r="G102" s="11">
        <v>18</v>
      </c>
      <c r="H102" s="18"/>
      <c r="I102" s="18"/>
      <c r="M102" t="s">
        <v>52</v>
      </c>
      <c r="N102" t="s">
        <v>123</v>
      </c>
      <c r="O102" t="s">
        <v>136</v>
      </c>
      <c r="P102">
        <f t="shared" ca="1" si="1"/>
        <v>1</v>
      </c>
    </row>
    <row r="103" spans="3:16" x14ac:dyDescent="0.25">
      <c r="C103" s="11" t="str">
        <f t="shared" si="0"/>
        <v>Scalp-03K</v>
      </c>
      <c r="D103" s="11" t="s">
        <v>137</v>
      </c>
      <c r="E103" s="11">
        <v>1</v>
      </c>
      <c r="F103" s="12">
        <v>497</v>
      </c>
      <c r="G103" s="11">
        <v>17</v>
      </c>
      <c r="H103" s="18"/>
      <c r="I103" s="18"/>
      <c r="M103" t="s">
        <v>52</v>
      </c>
      <c r="N103" t="s">
        <v>123</v>
      </c>
      <c r="O103" t="s">
        <v>138</v>
      </c>
      <c r="P103">
        <f t="shared" ca="1" si="1"/>
        <v>20</v>
      </c>
    </row>
    <row r="104" spans="3:16" x14ac:dyDescent="0.25">
      <c r="C104" s="11" t="str">
        <f t="shared" si="0"/>
        <v>Scalp-030I</v>
      </c>
      <c r="D104" s="11" t="s">
        <v>139</v>
      </c>
      <c r="E104" s="11">
        <v>3</v>
      </c>
      <c r="F104" s="12">
        <v>445</v>
      </c>
      <c r="G104" s="11">
        <v>1</v>
      </c>
      <c r="H104" s="18"/>
      <c r="I104" s="18"/>
      <c r="M104" t="s">
        <v>52</v>
      </c>
      <c r="N104" t="s">
        <v>123</v>
      </c>
      <c r="O104" t="s">
        <v>140</v>
      </c>
      <c r="P104">
        <f t="shared" ca="1" si="1"/>
        <v>24</v>
      </c>
    </row>
    <row r="105" spans="3:16" x14ac:dyDescent="0.25">
      <c r="C105" s="11" t="str">
        <f t="shared" si="0"/>
        <v>Scalp-03H</v>
      </c>
      <c r="D105" s="11" t="s">
        <v>141</v>
      </c>
      <c r="E105" s="11">
        <v>2</v>
      </c>
      <c r="F105" s="12">
        <v>417</v>
      </c>
      <c r="G105" s="11">
        <v>2</v>
      </c>
      <c r="H105" s="18"/>
      <c r="I105" s="18"/>
      <c r="M105" t="s">
        <v>52</v>
      </c>
      <c r="N105" t="s">
        <v>123</v>
      </c>
      <c r="O105" t="s">
        <v>142</v>
      </c>
      <c r="P105">
        <f t="shared" ca="1" si="1"/>
        <v>41</v>
      </c>
    </row>
    <row r="106" spans="3:16" x14ac:dyDescent="0.25">
      <c r="C106" s="11" t="str">
        <f t="shared" ref="C106:C138" si="2">CONCATENATE(N106,"-",O106)</f>
        <v>Scalp-03U</v>
      </c>
      <c r="D106" s="11" t="s">
        <v>143</v>
      </c>
      <c r="E106" s="11">
        <v>2</v>
      </c>
      <c r="F106" s="12">
        <v>418</v>
      </c>
      <c r="G106" s="11">
        <v>3</v>
      </c>
      <c r="H106" s="18"/>
      <c r="I106" s="18"/>
      <c r="M106" t="s">
        <v>52</v>
      </c>
      <c r="N106" t="s">
        <v>123</v>
      </c>
      <c r="O106" t="s">
        <v>144</v>
      </c>
      <c r="P106">
        <f t="shared" ref="P106:P138" ca="1" si="3">RANDBETWEEN(0,50)</f>
        <v>44</v>
      </c>
    </row>
    <row r="107" spans="3:16" x14ac:dyDescent="0.25">
      <c r="C107" s="11" t="str">
        <f t="shared" si="2"/>
        <v>Scalp-03G</v>
      </c>
      <c r="D107" s="11" t="s">
        <v>47</v>
      </c>
      <c r="E107" s="11">
        <v>3</v>
      </c>
      <c r="F107" s="12">
        <v>421</v>
      </c>
      <c r="G107" s="11">
        <v>1</v>
      </c>
      <c r="H107" s="18"/>
      <c r="I107" s="18"/>
      <c r="M107" t="s">
        <v>36</v>
      </c>
      <c r="N107" t="s">
        <v>123</v>
      </c>
      <c r="O107" t="s">
        <v>145</v>
      </c>
      <c r="P107">
        <f t="shared" ca="1" si="3"/>
        <v>33</v>
      </c>
    </row>
    <row r="108" spans="3:16" x14ac:dyDescent="0.25">
      <c r="C108" s="11" t="str">
        <f t="shared" si="2"/>
        <v>Scalp-03T</v>
      </c>
      <c r="D108" s="11" t="s">
        <v>146</v>
      </c>
      <c r="E108" s="11">
        <v>3</v>
      </c>
      <c r="F108" s="12">
        <v>463</v>
      </c>
      <c r="G108" s="11">
        <v>20</v>
      </c>
      <c r="H108" s="18"/>
      <c r="I108" s="18"/>
      <c r="M108" t="s">
        <v>36</v>
      </c>
      <c r="N108" t="s">
        <v>123</v>
      </c>
      <c r="O108" t="s">
        <v>147</v>
      </c>
      <c r="P108">
        <f t="shared" ca="1" si="3"/>
        <v>42</v>
      </c>
    </row>
    <row r="109" spans="3:16" x14ac:dyDescent="0.25">
      <c r="C109" s="11" t="str">
        <f t="shared" si="2"/>
        <v>Scalp-03E</v>
      </c>
      <c r="D109" s="11" t="s">
        <v>148</v>
      </c>
      <c r="E109" s="11">
        <v>3</v>
      </c>
      <c r="F109" s="12">
        <v>494</v>
      </c>
      <c r="G109" s="11">
        <v>11</v>
      </c>
      <c r="H109" s="18"/>
      <c r="I109" s="18"/>
      <c r="M109" t="s">
        <v>36</v>
      </c>
      <c r="N109" t="s">
        <v>123</v>
      </c>
      <c r="O109" t="s">
        <v>149</v>
      </c>
      <c r="P109">
        <f t="shared" ca="1" si="3"/>
        <v>14</v>
      </c>
    </row>
    <row r="110" spans="3:16" x14ac:dyDescent="0.25">
      <c r="C110" s="11" t="str">
        <f t="shared" si="2"/>
        <v>Scalp-03W</v>
      </c>
      <c r="D110" s="11" t="s">
        <v>150</v>
      </c>
      <c r="E110" s="11">
        <v>3</v>
      </c>
      <c r="F110" s="12">
        <v>481</v>
      </c>
      <c r="G110" s="11">
        <v>18</v>
      </c>
      <c r="H110" s="18"/>
      <c r="I110" s="18"/>
      <c r="M110" t="s">
        <v>36</v>
      </c>
      <c r="N110" t="s">
        <v>123</v>
      </c>
      <c r="O110" t="s">
        <v>151</v>
      </c>
      <c r="P110">
        <f t="shared" ca="1" si="3"/>
        <v>37</v>
      </c>
    </row>
    <row r="111" spans="3:16" x14ac:dyDescent="0.25">
      <c r="C111" s="11" t="str">
        <f t="shared" si="2"/>
        <v>Scalp-03R</v>
      </c>
      <c r="D111" s="11" t="s">
        <v>152</v>
      </c>
      <c r="E111" s="11">
        <v>3</v>
      </c>
      <c r="F111" s="12">
        <v>473</v>
      </c>
      <c r="G111" s="11">
        <v>6</v>
      </c>
      <c r="H111" s="18"/>
      <c r="I111" s="18"/>
      <c r="M111" t="s">
        <v>36</v>
      </c>
      <c r="N111" t="s">
        <v>123</v>
      </c>
      <c r="O111" t="s">
        <v>153</v>
      </c>
      <c r="P111">
        <f t="shared" ca="1" si="3"/>
        <v>49</v>
      </c>
    </row>
    <row r="112" spans="3:16" x14ac:dyDescent="0.25">
      <c r="C112" s="11" t="str">
        <f t="shared" si="2"/>
        <v>Scalp-03Q</v>
      </c>
      <c r="D112" s="11" t="s">
        <v>154</v>
      </c>
      <c r="E112" s="11">
        <v>3</v>
      </c>
      <c r="F112" s="12">
        <v>404</v>
      </c>
      <c r="G112" s="11">
        <v>18</v>
      </c>
      <c r="H112" s="18"/>
      <c r="I112" s="18"/>
      <c r="M112" t="s">
        <v>36</v>
      </c>
      <c r="N112" t="s">
        <v>123</v>
      </c>
      <c r="O112" t="s">
        <v>155</v>
      </c>
      <c r="P112">
        <f t="shared" ca="1" si="3"/>
        <v>42</v>
      </c>
    </row>
    <row r="113" spans="3:16" x14ac:dyDescent="0.25">
      <c r="C113" s="11" t="str">
        <f t="shared" si="2"/>
        <v>Cateter-04A</v>
      </c>
      <c r="D113" s="11" t="s">
        <v>156</v>
      </c>
      <c r="E113" s="11">
        <v>1</v>
      </c>
      <c r="F113" s="12">
        <v>486</v>
      </c>
      <c r="G113" s="11">
        <v>15</v>
      </c>
      <c r="H113" s="18"/>
      <c r="I113" s="18"/>
      <c r="M113" t="s">
        <v>36</v>
      </c>
      <c r="N113" t="s">
        <v>157</v>
      </c>
      <c r="O113" t="s">
        <v>158</v>
      </c>
      <c r="P113">
        <f t="shared" ca="1" si="3"/>
        <v>21</v>
      </c>
    </row>
    <row r="114" spans="3:16" x14ac:dyDescent="0.25">
      <c r="C114" s="11" t="str">
        <f t="shared" si="2"/>
        <v>Cateter-04S</v>
      </c>
      <c r="D114" s="11" t="s">
        <v>66</v>
      </c>
      <c r="E114" s="11">
        <v>2</v>
      </c>
      <c r="F114" s="12">
        <v>422</v>
      </c>
      <c r="G114" s="11">
        <v>0</v>
      </c>
      <c r="H114" s="18"/>
      <c r="I114" s="18"/>
      <c r="M114" t="s">
        <v>22</v>
      </c>
      <c r="N114" t="s">
        <v>157</v>
      </c>
      <c r="O114" t="s">
        <v>159</v>
      </c>
      <c r="P114">
        <f t="shared" ca="1" si="3"/>
        <v>46</v>
      </c>
    </row>
    <row r="115" spans="3:16" x14ac:dyDescent="0.25">
      <c r="C115" s="11" t="str">
        <f t="shared" si="2"/>
        <v>Cateter-04D</v>
      </c>
      <c r="D115" s="11" t="s">
        <v>126</v>
      </c>
      <c r="E115" s="11">
        <v>1</v>
      </c>
      <c r="F115" s="12">
        <v>337</v>
      </c>
      <c r="G115" s="11">
        <v>16</v>
      </c>
      <c r="H115" s="18"/>
      <c r="I115" s="18"/>
      <c r="M115" t="s">
        <v>22</v>
      </c>
      <c r="N115" t="s">
        <v>157</v>
      </c>
      <c r="O115" t="s">
        <v>160</v>
      </c>
      <c r="P115">
        <f t="shared" ca="1" si="3"/>
        <v>42</v>
      </c>
    </row>
    <row r="116" spans="3:16" x14ac:dyDescent="0.25">
      <c r="C116" s="11" t="str">
        <f t="shared" si="2"/>
        <v>Cateter-04F</v>
      </c>
      <c r="D116" s="11" t="s">
        <v>161</v>
      </c>
      <c r="E116" s="11">
        <v>2</v>
      </c>
      <c r="F116" s="12">
        <v>359</v>
      </c>
      <c r="G116" s="11">
        <v>16</v>
      </c>
      <c r="H116" s="18"/>
      <c r="I116" s="18"/>
      <c r="M116" t="s">
        <v>22</v>
      </c>
      <c r="N116" t="s">
        <v>157</v>
      </c>
      <c r="O116" t="s">
        <v>162</v>
      </c>
      <c r="P116">
        <f t="shared" ca="1" si="3"/>
        <v>17</v>
      </c>
    </row>
    <row r="117" spans="3:16" x14ac:dyDescent="0.25">
      <c r="C117" s="11" t="str">
        <f t="shared" si="2"/>
        <v>Cateter-04G</v>
      </c>
      <c r="D117" s="11" t="s">
        <v>163</v>
      </c>
      <c r="E117" s="11">
        <v>2</v>
      </c>
      <c r="F117" s="12">
        <v>344</v>
      </c>
      <c r="G117" s="11">
        <v>0</v>
      </c>
      <c r="H117" s="18"/>
      <c r="I117" s="18"/>
      <c r="M117" t="s">
        <v>22</v>
      </c>
      <c r="N117" t="s">
        <v>157</v>
      </c>
      <c r="O117" t="s">
        <v>164</v>
      </c>
      <c r="P117">
        <f t="shared" ca="1" si="3"/>
        <v>13</v>
      </c>
    </row>
    <row r="118" spans="3:16" x14ac:dyDescent="0.25">
      <c r="C118" s="11" t="str">
        <f t="shared" si="2"/>
        <v>Cateter-04H</v>
      </c>
      <c r="D118" s="11" t="s">
        <v>165</v>
      </c>
      <c r="E118" s="11">
        <v>3</v>
      </c>
      <c r="F118" s="12">
        <v>340</v>
      </c>
      <c r="G118" s="11">
        <v>18</v>
      </c>
      <c r="H118" s="18"/>
      <c r="I118" s="18"/>
      <c r="M118" t="s">
        <v>22</v>
      </c>
      <c r="N118" t="s">
        <v>157</v>
      </c>
      <c r="O118" t="s">
        <v>166</v>
      </c>
      <c r="P118">
        <f t="shared" ca="1" si="3"/>
        <v>9</v>
      </c>
    </row>
    <row r="119" spans="3:16" x14ac:dyDescent="0.25">
      <c r="C119" s="11" t="str">
        <f t="shared" si="2"/>
        <v>Cateter-04J</v>
      </c>
      <c r="D119" s="11" t="s">
        <v>167</v>
      </c>
      <c r="E119" s="11">
        <v>2</v>
      </c>
      <c r="F119" s="12">
        <v>327</v>
      </c>
      <c r="G119" s="11">
        <v>14</v>
      </c>
      <c r="H119" s="18"/>
      <c r="I119" s="18"/>
      <c r="M119" t="s">
        <v>22</v>
      </c>
      <c r="N119" t="s">
        <v>157</v>
      </c>
      <c r="O119" t="s">
        <v>168</v>
      </c>
      <c r="P119">
        <f t="shared" ca="1" si="3"/>
        <v>23</v>
      </c>
    </row>
    <row r="120" spans="3:16" x14ac:dyDescent="0.25">
      <c r="C120" s="11" t="str">
        <f t="shared" si="2"/>
        <v>Cateter-04K</v>
      </c>
      <c r="D120" s="11" t="s">
        <v>169</v>
      </c>
      <c r="E120" s="11">
        <v>1</v>
      </c>
      <c r="F120" s="12">
        <v>393</v>
      </c>
      <c r="G120" s="11">
        <v>7</v>
      </c>
      <c r="H120" s="18"/>
      <c r="I120" s="18"/>
      <c r="M120" t="s">
        <v>22</v>
      </c>
      <c r="N120" t="s">
        <v>157</v>
      </c>
      <c r="O120" t="s">
        <v>170</v>
      </c>
      <c r="P120">
        <f t="shared" ca="1" si="3"/>
        <v>8</v>
      </c>
    </row>
    <row r="121" spans="3:16" x14ac:dyDescent="0.25">
      <c r="C121" s="11" t="str">
        <f t="shared" si="2"/>
        <v>Cateter-04L</v>
      </c>
      <c r="D121" s="11" t="s">
        <v>171</v>
      </c>
      <c r="E121" s="11">
        <v>3</v>
      </c>
      <c r="F121" s="12">
        <v>330</v>
      </c>
      <c r="G121" s="11">
        <v>4</v>
      </c>
      <c r="H121" s="18"/>
      <c r="I121" s="18"/>
      <c r="M121" t="s">
        <v>22</v>
      </c>
      <c r="N121" t="s">
        <v>157</v>
      </c>
      <c r="O121" t="s">
        <v>172</v>
      </c>
      <c r="P121">
        <f t="shared" ca="1" si="3"/>
        <v>37</v>
      </c>
    </row>
    <row r="122" spans="3:16" x14ac:dyDescent="0.25">
      <c r="C122" s="11" t="str">
        <f t="shared" si="2"/>
        <v>Cateter-04P</v>
      </c>
      <c r="D122" s="11" t="s">
        <v>87</v>
      </c>
      <c r="E122" s="11">
        <v>2</v>
      </c>
      <c r="F122" s="12">
        <v>470</v>
      </c>
      <c r="G122" s="11">
        <v>16</v>
      </c>
      <c r="H122" s="18"/>
      <c r="I122" s="18"/>
      <c r="M122" t="s">
        <v>22</v>
      </c>
      <c r="N122" t="s">
        <v>157</v>
      </c>
      <c r="O122" t="s">
        <v>173</v>
      </c>
      <c r="P122">
        <f t="shared" ca="1" si="3"/>
        <v>42</v>
      </c>
    </row>
    <row r="123" spans="3:16" x14ac:dyDescent="0.25">
      <c r="C123" s="11" t="str">
        <f t="shared" si="2"/>
        <v>Cateter-04O</v>
      </c>
      <c r="D123" s="11" t="s">
        <v>77</v>
      </c>
      <c r="E123" s="11">
        <v>2</v>
      </c>
      <c r="F123" s="12">
        <v>369</v>
      </c>
      <c r="G123" s="11">
        <v>15</v>
      </c>
      <c r="H123" s="18"/>
      <c r="I123" s="18"/>
      <c r="M123" t="s">
        <v>22</v>
      </c>
      <c r="N123" t="s">
        <v>157</v>
      </c>
      <c r="O123" t="s">
        <v>174</v>
      </c>
      <c r="P123">
        <f t="shared" ca="1" si="3"/>
        <v>48</v>
      </c>
    </row>
    <row r="124" spans="3:16" x14ac:dyDescent="0.25">
      <c r="C124" s="11" t="str">
        <f t="shared" si="2"/>
        <v>Cateter-04I</v>
      </c>
      <c r="D124" s="11" t="s">
        <v>175</v>
      </c>
      <c r="E124" s="11">
        <v>3</v>
      </c>
      <c r="F124" s="12">
        <v>302</v>
      </c>
      <c r="G124" s="11">
        <v>5</v>
      </c>
      <c r="H124" s="18"/>
      <c r="I124" s="18"/>
      <c r="M124" t="s">
        <v>22</v>
      </c>
      <c r="N124" t="s">
        <v>157</v>
      </c>
      <c r="O124" t="s">
        <v>176</v>
      </c>
      <c r="P124">
        <f t="shared" ca="1" si="3"/>
        <v>38</v>
      </c>
    </row>
    <row r="125" spans="3:16" x14ac:dyDescent="0.25">
      <c r="C125" s="11" t="str">
        <f t="shared" si="2"/>
        <v>Cateter-04U</v>
      </c>
      <c r="D125" s="11" t="s">
        <v>177</v>
      </c>
      <c r="E125" s="11">
        <v>3</v>
      </c>
      <c r="F125" s="12">
        <v>457</v>
      </c>
      <c r="G125" s="11">
        <v>2</v>
      </c>
      <c r="H125" s="18"/>
      <c r="I125" s="18"/>
      <c r="M125" t="s">
        <v>52</v>
      </c>
      <c r="N125" t="s">
        <v>157</v>
      </c>
      <c r="O125" t="s">
        <v>178</v>
      </c>
      <c r="P125">
        <f t="shared" ca="1" si="3"/>
        <v>30</v>
      </c>
    </row>
    <row r="126" spans="3:16" x14ac:dyDescent="0.25">
      <c r="C126" s="11" t="str">
        <f t="shared" si="2"/>
        <v>Cateter-04Y</v>
      </c>
      <c r="D126" s="11" t="s">
        <v>179</v>
      </c>
      <c r="E126" s="11">
        <v>1</v>
      </c>
      <c r="F126" s="12">
        <v>372</v>
      </c>
      <c r="G126" s="11">
        <v>15</v>
      </c>
      <c r="H126" s="18"/>
      <c r="I126" s="18"/>
      <c r="M126" t="s">
        <v>52</v>
      </c>
      <c r="N126" t="s">
        <v>157</v>
      </c>
      <c r="O126" t="s">
        <v>180</v>
      </c>
      <c r="P126">
        <f t="shared" ca="1" si="3"/>
        <v>38</v>
      </c>
    </row>
    <row r="127" spans="3:16" x14ac:dyDescent="0.25">
      <c r="C127" s="11" t="str">
        <f t="shared" si="2"/>
        <v>Cateter-04T</v>
      </c>
      <c r="D127" s="11" t="s">
        <v>181</v>
      </c>
      <c r="E127" s="11">
        <v>3</v>
      </c>
      <c r="F127" s="12">
        <v>305</v>
      </c>
      <c r="G127" s="11">
        <v>19</v>
      </c>
      <c r="H127" s="18"/>
      <c r="I127" s="18"/>
      <c r="M127" t="s">
        <v>52</v>
      </c>
      <c r="N127" t="s">
        <v>157</v>
      </c>
      <c r="O127" t="s">
        <v>182</v>
      </c>
      <c r="P127">
        <f t="shared" ca="1" si="3"/>
        <v>38</v>
      </c>
    </row>
    <row r="128" spans="3:16" x14ac:dyDescent="0.25">
      <c r="C128" s="11" t="str">
        <f t="shared" si="2"/>
        <v>Cateter-04R</v>
      </c>
      <c r="D128" s="11" t="s">
        <v>183</v>
      </c>
      <c r="E128" s="11">
        <v>1</v>
      </c>
      <c r="F128" s="12">
        <v>463</v>
      </c>
      <c r="G128" s="11">
        <v>19</v>
      </c>
      <c r="H128" s="18"/>
      <c r="I128" s="18"/>
      <c r="M128" t="s">
        <v>52</v>
      </c>
      <c r="N128" t="s">
        <v>157</v>
      </c>
      <c r="O128" t="s">
        <v>184</v>
      </c>
      <c r="P128">
        <f t="shared" ca="1" si="3"/>
        <v>5</v>
      </c>
    </row>
    <row r="129" spans="3:16" x14ac:dyDescent="0.25">
      <c r="C129" s="11" t="str">
        <f t="shared" si="2"/>
        <v>Cateter-04E</v>
      </c>
      <c r="D129" s="11" t="s">
        <v>185</v>
      </c>
      <c r="E129" s="11">
        <v>1</v>
      </c>
      <c r="F129" s="12">
        <v>458</v>
      </c>
      <c r="G129" s="11">
        <v>5</v>
      </c>
      <c r="H129" s="18"/>
      <c r="I129" s="18"/>
      <c r="M129" t="s">
        <v>52</v>
      </c>
      <c r="N129" t="s">
        <v>157</v>
      </c>
      <c r="O129" t="s">
        <v>186</v>
      </c>
      <c r="P129">
        <f t="shared" ca="1" si="3"/>
        <v>7</v>
      </c>
    </row>
    <row r="130" spans="3:16" x14ac:dyDescent="0.25">
      <c r="C130" s="11" t="str">
        <f t="shared" si="2"/>
        <v>Cateter-04W</v>
      </c>
      <c r="D130" s="11" t="s">
        <v>187</v>
      </c>
      <c r="E130" s="11">
        <v>2</v>
      </c>
      <c r="F130" s="12">
        <v>355</v>
      </c>
      <c r="G130" s="11">
        <v>11</v>
      </c>
      <c r="H130" s="18"/>
      <c r="I130" s="18"/>
      <c r="M130" t="s">
        <v>52</v>
      </c>
      <c r="N130" t="s">
        <v>157</v>
      </c>
      <c r="O130" t="s">
        <v>188</v>
      </c>
      <c r="P130">
        <f t="shared" ca="1" si="3"/>
        <v>39</v>
      </c>
    </row>
    <row r="131" spans="3:16" x14ac:dyDescent="0.25">
      <c r="C131" s="11" t="str">
        <f t="shared" si="2"/>
        <v>Cateter-04W</v>
      </c>
      <c r="D131" s="11" t="s">
        <v>189</v>
      </c>
      <c r="E131" s="11">
        <v>3</v>
      </c>
      <c r="F131" s="12">
        <v>398</v>
      </c>
      <c r="G131" s="11">
        <v>18</v>
      </c>
      <c r="H131" s="18"/>
      <c r="I131" s="18"/>
      <c r="M131" t="s">
        <v>52</v>
      </c>
      <c r="N131" t="s">
        <v>157</v>
      </c>
      <c r="O131" t="s">
        <v>188</v>
      </c>
      <c r="P131">
        <f t="shared" ca="1" si="3"/>
        <v>43</v>
      </c>
    </row>
    <row r="132" spans="3:16" x14ac:dyDescent="0.25">
      <c r="C132" s="11" t="str">
        <f t="shared" si="2"/>
        <v>Cateter-04Q</v>
      </c>
      <c r="D132" s="11" t="s">
        <v>190</v>
      </c>
      <c r="E132" s="11">
        <v>2</v>
      </c>
      <c r="F132" s="12">
        <v>327</v>
      </c>
      <c r="G132" s="11">
        <v>5</v>
      </c>
      <c r="H132" s="18"/>
      <c r="I132" s="18"/>
      <c r="M132" t="s">
        <v>52</v>
      </c>
      <c r="N132" t="s">
        <v>157</v>
      </c>
      <c r="O132" t="s">
        <v>191</v>
      </c>
      <c r="P132">
        <f t="shared" ca="1" si="3"/>
        <v>7</v>
      </c>
    </row>
    <row r="133" spans="3:16" x14ac:dyDescent="0.25">
      <c r="C133" s="11" t="str">
        <f t="shared" si="2"/>
        <v>Cateter-04Z</v>
      </c>
      <c r="D133" s="11" t="s">
        <v>192</v>
      </c>
      <c r="E133" s="11">
        <v>2</v>
      </c>
      <c r="F133" s="12">
        <v>448</v>
      </c>
      <c r="G133" s="11">
        <v>11</v>
      </c>
      <c r="H133" s="18"/>
      <c r="I133" s="18"/>
      <c r="M133" t="s">
        <v>52</v>
      </c>
      <c r="N133" t="s">
        <v>157</v>
      </c>
      <c r="O133" t="s">
        <v>193</v>
      </c>
      <c r="P133">
        <f t="shared" ca="1" si="3"/>
        <v>41</v>
      </c>
    </row>
    <row r="134" spans="3:16" x14ac:dyDescent="0.25">
      <c r="C134" s="11" t="str">
        <f t="shared" si="2"/>
        <v>Cateter-04X</v>
      </c>
      <c r="D134" s="11" t="s">
        <v>194</v>
      </c>
      <c r="E134" s="11">
        <v>3</v>
      </c>
      <c r="F134" s="12">
        <v>342</v>
      </c>
      <c r="G134" s="11">
        <v>9</v>
      </c>
      <c r="H134" s="18"/>
      <c r="I134" s="18"/>
      <c r="M134" t="s">
        <v>36</v>
      </c>
      <c r="N134" t="s">
        <v>157</v>
      </c>
      <c r="O134" t="s">
        <v>195</v>
      </c>
      <c r="P134">
        <f t="shared" ca="1" si="3"/>
        <v>43</v>
      </c>
    </row>
    <row r="135" spans="3:16" x14ac:dyDescent="0.25">
      <c r="C135" s="11" t="str">
        <f t="shared" si="2"/>
        <v>Cateter-04M</v>
      </c>
      <c r="D135" s="11" t="s">
        <v>128</v>
      </c>
      <c r="E135" s="11">
        <v>3</v>
      </c>
      <c r="F135" s="12">
        <v>331</v>
      </c>
      <c r="G135" s="11">
        <v>13</v>
      </c>
      <c r="H135" s="18"/>
      <c r="I135" s="18"/>
      <c r="M135" t="s">
        <v>36</v>
      </c>
      <c r="N135" t="s">
        <v>157</v>
      </c>
      <c r="O135" t="s">
        <v>196</v>
      </c>
      <c r="P135">
        <f t="shared" ca="1" si="3"/>
        <v>16</v>
      </c>
    </row>
    <row r="136" spans="3:16" x14ac:dyDescent="0.25">
      <c r="C136" s="11" t="str">
        <f t="shared" si="2"/>
        <v>Cateter-04N</v>
      </c>
      <c r="D136" s="11" t="s">
        <v>150</v>
      </c>
      <c r="E136" s="11">
        <v>3</v>
      </c>
      <c r="F136" s="12">
        <v>439</v>
      </c>
      <c r="G136" s="11">
        <v>2</v>
      </c>
      <c r="H136" s="18"/>
      <c r="I136" s="18"/>
      <c r="M136" t="s">
        <v>36</v>
      </c>
      <c r="N136" t="s">
        <v>157</v>
      </c>
      <c r="O136" t="s">
        <v>197</v>
      </c>
      <c r="P136">
        <f t="shared" ca="1" si="3"/>
        <v>49</v>
      </c>
    </row>
    <row r="137" spans="3:16" x14ac:dyDescent="0.25">
      <c r="C137" s="11" t="str">
        <f t="shared" si="2"/>
        <v>Cateter-04B</v>
      </c>
      <c r="D137" s="11" t="s">
        <v>198</v>
      </c>
      <c r="E137" s="11">
        <v>2</v>
      </c>
      <c r="F137" s="12">
        <v>309</v>
      </c>
      <c r="G137" s="11">
        <v>17</v>
      </c>
      <c r="H137" s="18"/>
      <c r="I137" s="18"/>
      <c r="M137" t="s">
        <v>36</v>
      </c>
      <c r="N137" t="s">
        <v>157</v>
      </c>
      <c r="O137" t="s">
        <v>199</v>
      </c>
      <c r="P137">
        <f t="shared" ca="1" si="3"/>
        <v>43</v>
      </c>
    </row>
    <row r="138" spans="3:16" x14ac:dyDescent="0.25">
      <c r="C138" s="11" t="str">
        <f t="shared" si="2"/>
        <v>Cateter-04V</v>
      </c>
      <c r="D138" s="11" t="s">
        <v>200</v>
      </c>
      <c r="E138" s="11">
        <v>3</v>
      </c>
      <c r="F138" s="12">
        <v>434</v>
      </c>
      <c r="G138" s="11">
        <v>2</v>
      </c>
      <c r="H138" s="18"/>
      <c r="I138" s="18"/>
      <c r="M138" t="s">
        <v>36</v>
      </c>
      <c r="N138" t="s">
        <v>157</v>
      </c>
      <c r="O138" t="s">
        <v>201</v>
      </c>
      <c r="P138">
        <f t="shared" ca="1" si="3"/>
        <v>32</v>
      </c>
    </row>
  </sheetData>
  <mergeCells count="114">
    <mergeCell ref="H133:I133"/>
    <mergeCell ref="H134:I134"/>
    <mergeCell ref="H135:I135"/>
    <mergeCell ref="H136:I136"/>
    <mergeCell ref="H137:I137"/>
    <mergeCell ref="H138:I138"/>
    <mergeCell ref="H127:I127"/>
    <mergeCell ref="H128:I128"/>
    <mergeCell ref="H129:I129"/>
    <mergeCell ref="H130:I130"/>
    <mergeCell ref="H131:I131"/>
    <mergeCell ref="H132:I132"/>
    <mergeCell ref="H121:I121"/>
    <mergeCell ref="H122:I122"/>
    <mergeCell ref="H123:I123"/>
    <mergeCell ref="H124:I124"/>
    <mergeCell ref="H125:I125"/>
    <mergeCell ref="H126:I126"/>
    <mergeCell ref="H115:I115"/>
    <mergeCell ref="H116:I116"/>
    <mergeCell ref="H117:I117"/>
    <mergeCell ref="H118:I118"/>
    <mergeCell ref="H119:I119"/>
    <mergeCell ref="H120:I120"/>
    <mergeCell ref="H109:I109"/>
    <mergeCell ref="H110:I110"/>
    <mergeCell ref="H111:I111"/>
    <mergeCell ref="H112:I112"/>
    <mergeCell ref="H113:I113"/>
    <mergeCell ref="H114:I114"/>
    <mergeCell ref="H103:I103"/>
    <mergeCell ref="H104:I104"/>
    <mergeCell ref="H105:I105"/>
    <mergeCell ref="H106:I106"/>
    <mergeCell ref="H107:I107"/>
    <mergeCell ref="H108:I108"/>
    <mergeCell ref="H97:I97"/>
    <mergeCell ref="H98:I98"/>
    <mergeCell ref="H99:I99"/>
    <mergeCell ref="H100:I100"/>
    <mergeCell ref="H101:I101"/>
    <mergeCell ref="H102:I102"/>
    <mergeCell ref="H91:I91"/>
    <mergeCell ref="H92:I92"/>
    <mergeCell ref="H93:I93"/>
    <mergeCell ref="H94:I94"/>
    <mergeCell ref="H95:I95"/>
    <mergeCell ref="H96:I96"/>
    <mergeCell ref="H85:I85"/>
    <mergeCell ref="H86:I86"/>
    <mergeCell ref="H87:I87"/>
    <mergeCell ref="H88:I88"/>
    <mergeCell ref="H89:I89"/>
    <mergeCell ref="H90:I90"/>
    <mergeCell ref="H79:I79"/>
    <mergeCell ref="H80:I80"/>
    <mergeCell ref="H81:I81"/>
    <mergeCell ref="H82:I82"/>
    <mergeCell ref="H83:I83"/>
    <mergeCell ref="H84:I84"/>
    <mergeCell ref="H73:I73"/>
    <mergeCell ref="H74:I74"/>
    <mergeCell ref="H75:I75"/>
    <mergeCell ref="H76:I76"/>
    <mergeCell ref="H77:I77"/>
    <mergeCell ref="H78:I78"/>
    <mergeCell ref="H67:I67"/>
    <mergeCell ref="H68:I68"/>
    <mergeCell ref="H69:I69"/>
    <mergeCell ref="H70:I70"/>
    <mergeCell ref="H71:I71"/>
    <mergeCell ref="H72:I72"/>
    <mergeCell ref="H61:I61"/>
    <mergeCell ref="H62:I62"/>
    <mergeCell ref="H63:I63"/>
    <mergeCell ref="H64:I64"/>
    <mergeCell ref="H65:I65"/>
    <mergeCell ref="H66:I66"/>
    <mergeCell ref="H55:I55"/>
    <mergeCell ref="H56:I56"/>
    <mergeCell ref="H57:I57"/>
    <mergeCell ref="H58:I58"/>
    <mergeCell ref="H59:I59"/>
    <mergeCell ref="H60:I60"/>
    <mergeCell ref="H49:I49"/>
    <mergeCell ref="H50:I50"/>
    <mergeCell ref="H51:I51"/>
    <mergeCell ref="H52:I52"/>
    <mergeCell ref="H53:I53"/>
    <mergeCell ref="H54:I54"/>
    <mergeCell ref="H43:I43"/>
    <mergeCell ref="H44:I44"/>
    <mergeCell ref="H45:I45"/>
    <mergeCell ref="H46:I46"/>
    <mergeCell ref="H47:I47"/>
    <mergeCell ref="H48:I48"/>
    <mergeCell ref="H40:I40"/>
    <mergeCell ref="H41:I41"/>
    <mergeCell ref="H42:I42"/>
    <mergeCell ref="D26:E26"/>
    <mergeCell ref="D27:E27"/>
    <mergeCell ref="D28:E28"/>
    <mergeCell ref="D29:E29"/>
    <mergeCell ref="C31:I32"/>
    <mergeCell ref="H36:I36"/>
    <mergeCell ref="B1:K1"/>
    <mergeCell ref="C4:I5"/>
    <mergeCell ref="C7:I11"/>
    <mergeCell ref="C13:I14"/>
    <mergeCell ref="C19:I21"/>
    <mergeCell ref="C23:I24"/>
    <mergeCell ref="H37:I37"/>
    <mergeCell ref="H38:I38"/>
    <mergeCell ref="H39:I3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8"/>
  <sheetViews>
    <sheetView tabSelected="1" topLeftCell="A4" zoomScale="80" zoomScaleNormal="80" workbookViewId="0">
      <selection activeCell="Q31" sqref="Q31"/>
    </sheetView>
  </sheetViews>
  <sheetFormatPr defaultRowHeight="15" x14ac:dyDescent="0.25"/>
  <cols>
    <col min="3" max="3" width="16.5703125" customWidth="1"/>
    <col min="4" max="4" width="23.42578125" customWidth="1"/>
    <col min="5" max="5" width="24.5703125" customWidth="1"/>
    <col min="6" max="6" width="29.28515625" bestFit="1" customWidth="1"/>
    <col min="7" max="7" width="14.28515625" bestFit="1" customWidth="1"/>
    <col min="8" max="8" width="23.7109375" bestFit="1" customWidth="1"/>
    <col min="13" max="16" width="0" hidden="1" customWidth="1"/>
    <col min="18" max="18" width="13.7109375" bestFit="1" customWidth="1"/>
  </cols>
  <sheetData>
    <row r="1" spans="1:18" ht="57" customHeight="1" x14ac:dyDescent="0.25">
      <c r="A1" s="1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</row>
    <row r="4" spans="1:18" ht="15" customHeight="1" x14ac:dyDescent="0.25">
      <c r="C4" s="15" t="s">
        <v>1</v>
      </c>
      <c r="D4" s="15"/>
      <c r="E4" s="15"/>
      <c r="F4" s="15"/>
      <c r="G4" s="15"/>
      <c r="H4" s="15"/>
      <c r="I4" s="15"/>
    </row>
    <row r="5" spans="1:18" ht="15" customHeight="1" x14ac:dyDescent="0.25">
      <c r="C5" s="15"/>
      <c r="D5" s="15"/>
      <c r="E5" s="15"/>
      <c r="F5" s="15"/>
      <c r="G5" s="15"/>
      <c r="H5" s="15"/>
      <c r="I5" s="15"/>
    </row>
    <row r="7" spans="1:18" ht="15" customHeight="1" x14ac:dyDescent="0.25">
      <c r="C7" s="15" t="s">
        <v>2</v>
      </c>
      <c r="D7" s="15"/>
      <c r="E7" s="15"/>
      <c r="F7" s="15"/>
      <c r="G7" s="15"/>
      <c r="H7" s="15"/>
      <c r="I7" s="15"/>
    </row>
    <row r="8" spans="1:18" ht="15" customHeight="1" x14ac:dyDescent="0.25">
      <c r="C8" s="15"/>
      <c r="D8" s="15"/>
      <c r="E8" s="15"/>
      <c r="F8" s="15"/>
      <c r="G8" s="15"/>
      <c r="H8" s="15"/>
      <c r="I8" s="15"/>
    </row>
    <row r="9" spans="1:18" ht="15" customHeight="1" x14ac:dyDescent="0.25">
      <c r="C9" s="15"/>
      <c r="D9" s="15"/>
      <c r="E9" s="15"/>
      <c r="F9" s="15"/>
      <c r="G9" s="15"/>
      <c r="H9" s="15"/>
      <c r="I9" s="15"/>
    </row>
    <row r="10" spans="1:18" ht="15" customHeight="1" x14ac:dyDescent="0.25">
      <c r="C10" s="15"/>
      <c r="D10" s="15"/>
      <c r="E10" s="15"/>
      <c r="F10" s="15"/>
      <c r="G10" s="15"/>
      <c r="H10" s="15"/>
      <c r="I10" s="15"/>
    </row>
    <row r="11" spans="1:18" ht="15" customHeight="1" x14ac:dyDescent="0.25">
      <c r="C11" s="15"/>
      <c r="D11" s="15"/>
      <c r="E11" s="15"/>
      <c r="F11" s="15"/>
      <c r="G11" s="15"/>
      <c r="H11" s="15"/>
      <c r="I11" s="15"/>
    </row>
    <row r="13" spans="1:18" ht="15" customHeight="1" x14ac:dyDescent="0.25">
      <c r="C13" s="16" t="s">
        <v>3</v>
      </c>
      <c r="D13" s="16"/>
      <c r="E13" s="16"/>
      <c r="F13" s="16"/>
      <c r="G13" s="16"/>
      <c r="H13" s="16"/>
      <c r="I13" s="16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 x14ac:dyDescent="0.25">
      <c r="C14" s="16"/>
      <c r="D14" s="16"/>
      <c r="E14" s="16"/>
      <c r="F14" s="16"/>
      <c r="G14" s="16"/>
      <c r="H14" s="16"/>
      <c r="I14" s="16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 x14ac:dyDescent="0.25">
      <c r="C15" s="3"/>
      <c r="D15" s="3"/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 x14ac:dyDescent="0.25">
      <c r="C16" s="4"/>
      <c r="D16" s="4" t="s">
        <v>4</v>
      </c>
      <c r="E16" s="4" t="s">
        <v>5</v>
      </c>
      <c r="F16" s="4" t="s">
        <v>6</v>
      </c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</row>
    <row r="17" spans="3:19" ht="15" customHeight="1" x14ac:dyDescent="0.25">
      <c r="C17" s="4" t="s">
        <v>7</v>
      </c>
      <c r="D17" s="5">
        <f>SUMIF($E$37:$E$138,1,$F$37:$F$138)</f>
        <v>25880</v>
      </c>
      <c r="E17" s="5">
        <f>SUMIF($E$37:$E$138,2,$F$37:$F$138)</f>
        <v>13010</v>
      </c>
      <c r="F17" s="5">
        <f>SUMIF($E$37:$E$138,3,$F$37:$F$138)</f>
        <v>28350</v>
      </c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</row>
    <row r="18" spans="3:19" ht="15" customHeight="1" x14ac:dyDescent="0.25">
      <c r="C18" s="3"/>
      <c r="D18" s="3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</row>
    <row r="19" spans="3:19" ht="15" customHeight="1" x14ac:dyDescent="0.25">
      <c r="C19" s="17" t="s">
        <v>8</v>
      </c>
      <c r="D19" s="17"/>
      <c r="E19" s="17"/>
      <c r="F19" s="17"/>
      <c r="G19" s="17"/>
      <c r="H19" s="17"/>
      <c r="I19" s="17"/>
      <c r="L19">
        <v>1</v>
      </c>
      <c r="Q19">
        <v>2</v>
      </c>
      <c r="R19">
        <v>3</v>
      </c>
    </row>
    <row r="20" spans="3:19" ht="15" customHeight="1" x14ac:dyDescent="0.25">
      <c r="C20" s="17"/>
      <c r="D20" s="17"/>
      <c r="E20" s="17"/>
      <c r="F20" s="17"/>
      <c r="G20" s="17"/>
      <c r="H20" s="17"/>
      <c r="I20" s="17"/>
      <c r="K20" t="s">
        <v>202</v>
      </c>
      <c r="L20">
        <f>SUMIF($E$37:$E$138,L19,$G$37:$G$138)</f>
        <v>795</v>
      </c>
      <c r="M20">
        <f t="shared" ref="M20:R20" si="0">SUMIF($E$37:$E$138,M19,$G$37:$G$138)</f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274</v>
      </c>
      <c r="R20">
        <f t="shared" si="0"/>
        <v>749</v>
      </c>
    </row>
    <row r="21" spans="3:19" ht="15" customHeight="1" x14ac:dyDescent="0.25">
      <c r="C21" s="17"/>
      <c r="D21" s="17"/>
      <c r="E21" s="17"/>
      <c r="F21" s="17"/>
      <c r="G21" s="17"/>
      <c r="H21" s="17"/>
      <c r="I21" s="17"/>
    </row>
    <row r="22" spans="3:19" x14ac:dyDescent="0.25">
      <c r="C22" s="6"/>
      <c r="D22" s="6"/>
      <c r="E22" s="6"/>
      <c r="F22" s="6"/>
      <c r="G22" s="6"/>
      <c r="H22" s="6"/>
      <c r="I22" s="6"/>
      <c r="K22" s="30"/>
      <c r="L22" s="30" t="s">
        <v>202</v>
      </c>
      <c r="M22" s="30"/>
      <c r="N22" s="30"/>
      <c r="O22" s="30"/>
      <c r="P22" s="30"/>
      <c r="Q22" s="30" t="s">
        <v>203</v>
      </c>
      <c r="R22" s="30" t="s">
        <v>204</v>
      </c>
      <c r="S22" s="29"/>
    </row>
    <row r="23" spans="3:19" ht="15" customHeight="1" x14ac:dyDescent="0.25">
      <c r="C23" s="15" t="s">
        <v>9</v>
      </c>
      <c r="D23" s="15"/>
      <c r="E23" s="15"/>
      <c r="F23" s="15"/>
      <c r="G23" s="15"/>
      <c r="H23" s="15"/>
      <c r="I23" s="15"/>
      <c r="K23" s="30">
        <v>1</v>
      </c>
      <c r="L23" s="30">
        <f>SUMIF($E$37:$E$138,K23,$G$37:$G$138)</f>
        <v>795</v>
      </c>
      <c r="M23" s="30"/>
      <c r="N23" s="30"/>
      <c r="O23" s="30"/>
      <c r="P23" s="30"/>
      <c r="Q23" s="31">
        <f>L23/$L$26</f>
        <v>0.43729372937293731</v>
      </c>
      <c r="R23" s="31">
        <f>Q23</f>
        <v>0.43729372937293731</v>
      </c>
      <c r="S23" s="29"/>
    </row>
    <row r="24" spans="3:19" ht="15" customHeight="1" x14ac:dyDescent="0.25">
      <c r="C24" s="15"/>
      <c r="D24" s="15"/>
      <c r="E24" s="15"/>
      <c r="F24" s="15"/>
      <c r="G24" s="15"/>
      <c r="H24" s="15"/>
      <c r="I24" s="15"/>
      <c r="K24" s="30">
        <v>3</v>
      </c>
      <c r="L24" s="30">
        <f t="shared" ref="L24:L25" si="1">SUMIF($E$37:$E$138,K24,$G$37:$G$138)</f>
        <v>749</v>
      </c>
      <c r="M24" s="30"/>
      <c r="N24" s="30"/>
      <c r="O24" s="30"/>
      <c r="P24" s="30"/>
      <c r="Q24" s="31">
        <f>L24/$L$26</f>
        <v>0.411991199119912</v>
      </c>
      <c r="R24" s="31">
        <f>SUM(Q23:Q24)</f>
        <v>0.84928492849284931</v>
      </c>
      <c r="S24" s="29"/>
    </row>
    <row r="25" spans="3:19" x14ac:dyDescent="0.25">
      <c r="K25" s="30">
        <v>2</v>
      </c>
      <c r="L25" s="30">
        <f t="shared" si="1"/>
        <v>274</v>
      </c>
      <c r="M25" s="30"/>
      <c r="N25" s="30"/>
      <c r="O25" s="30"/>
      <c r="P25" s="30"/>
      <c r="Q25" s="31">
        <f t="shared" ref="Q24:Q25" si="2">L25/$L$26</f>
        <v>0.15071507150715072</v>
      </c>
      <c r="R25" s="31">
        <f>SUM(Q23:Q25)</f>
        <v>1</v>
      </c>
      <c r="S25" s="29"/>
    </row>
    <row r="26" spans="3:19" ht="21" x14ac:dyDescent="0.25">
      <c r="C26" s="4" t="s">
        <v>10</v>
      </c>
      <c r="D26" s="19" t="s">
        <v>11</v>
      </c>
      <c r="E26" s="20"/>
      <c r="K26" s="30" t="s">
        <v>205</v>
      </c>
      <c r="L26" s="30">
        <f>SUM(L23:$L$25)</f>
        <v>1818</v>
      </c>
      <c r="M26" s="30">
        <f>SUM($L23:M$25)</f>
        <v>1818</v>
      </c>
      <c r="N26" s="30">
        <f>SUM($L23:N$25)</f>
        <v>1818</v>
      </c>
      <c r="O26" s="30">
        <f>SUM($L23:O$25)</f>
        <v>1818</v>
      </c>
      <c r="P26" s="30">
        <f>SUM($L23:P$25)</f>
        <v>1818</v>
      </c>
      <c r="Q26" s="32">
        <f>SUM($Q23:Q$25)</f>
        <v>1</v>
      </c>
      <c r="R26" s="30"/>
      <c r="S26" s="29"/>
    </row>
    <row r="27" spans="3:19" ht="21" x14ac:dyDescent="0.25">
      <c r="C27" s="4" t="s">
        <v>12</v>
      </c>
      <c r="D27" s="24">
        <f>VLOOKUP(C27,$D$37:$I$138,5,0)</f>
        <v>5.7405281285878304E-3</v>
      </c>
      <c r="E27" s="24"/>
    </row>
    <row r="28" spans="3:19" ht="21" x14ac:dyDescent="0.25">
      <c r="C28" s="4" t="s">
        <v>13</v>
      </c>
      <c r="D28" s="24">
        <f t="shared" ref="D28:D29" si="3">VLOOKUP(C28,$D$37:$I$138,5,0)</f>
        <v>4.027777777777778E-2</v>
      </c>
      <c r="E28" s="24"/>
    </row>
    <row r="29" spans="3:19" ht="21" x14ac:dyDescent="0.25">
      <c r="C29" s="4" t="s">
        <v>14</v>
      </c>
      <c r="D29" s="24">
        <f t="shared" si="3"/>
        <v>2.6726057906458798E-2</v>
      </c>
      <c r="E29" s="24"/>
    </row>
    <row r="31" spans="3:19" x14ac:dyDescent="0.25">
      <c r="C31" s="22" t="s">
        <v>15</v>
      </c>
      <c r="D31" s="22"/>
      <c r="E31" s="22"/>
      <c r="F31" s="22"/>
      <c r="G31" s="22"/>
      <c r="H31" s="22"/>
      <c r="I31" s="22"/>
    </row>
    <row r="32" spans="3:19" x14ac:dyDescent="0.25">
      <c r="C32" s="22"/>
      <c r="D32" s="22"/>
      <c r="E32" s="22"/>
      <c r="F32" s="22"/>
      <c r="G32" s="22"/>
      <c r="H32" s="22"/>
      <c r="I32" s="22"/>
    </row>
    <row r="34" spans="3:17" ht="15" customHeight="1" x14ac:dyDescent="0.25">
      <c r="H34" s="7" t="s">
        <v>16</v>
      </c>
      <c r="I34" s="8">
        <v>0.05</v>
      </c>
    </row>
    <row r="35" spans="3:17" ht="15" customHeight="1" x14ac:dyDescent="0.25">
      <c r="H35" s="9"/>
      <c r="I35" s="9"/>
    </row>
    <row r="36" spans="3:17" x14ac:dyDescent="0.25">
      <c r="C36" s="10" t="s">
        <v>17</v>
      </c>
      <c r="D36" s="10" t="s">
        <v>10</v>
      </c>
      <c r="E36" s="10" t="s">
        <v>18</v>
      </c>
      <c r="F36" s="10" t="s">
        <v>19</v>
      </c>
      <c r="G36" s="10" t="s">
        <v>20</v>
      </c>
      <c r="H36" s="27" t="s">
        <v>11</v>
      </c>
      <c r="I36" s="28"/>
    </row>
    <row r="37" spans="3:17" x14ac:dyDescent="0.25">
      <c r="C37" s="11" t="str">
        <f>CONCATENATE(N37,"-",O37)</f>
        <v>Cânula-01A</v>
      </c>
      <c r="D37" s="11" t="s">
        <v>21</v>
      </c>
      <c r="E37" s="11">
        <v>3</v>
      </c>
      <c r="F37" s="12">
        <v>1028</v>
      </c>
      <c r="G37" s="11">
        <v>13</v>
      </c>
      <c r="H37" s="25">
        <f>G37/F37</f>
        <v>1.264591439688716E-2</v>
      </c>
      <c r="I37" s="26"/>
      <c r="M37" t="s">
        <v>22</v>
      </c>
      <c r="N37" t="s">
        <v>23</v>
      </c>
      <c r="O37" t="s">
        <v>24</v>
      </c>
      <c r="P37">
        <f ca="1">RANDBETWEEN(0,50)</f>
        <v>14</v>
      </c>
    </row>
    <row r="38" spans="3:17" x14ac:dyDescent="0.25">
      <c r="C38" s="11" t="str">
        <f>CONCATENATE(N38,"-",O38)</f>
        <v>Cânula-01Q</v>
      </c>
      <c r="D38" s="11" t="s">
        <v>25</v>
      </c>
      <c r="E38" s="11">
        <v>2</v>
      </c>
      <c r="F38" s="12">
        <v>1097</v>
      </c>
      <c r="G38" s="11">
        <v>7</v>
      </c>
      <c r="H38" s="25">
        <f t="shared" ref="H38:H101" si="4">G38/F38</f>
        <v>6.3810391978122152E-3</v>
      </c>
      <c r="I38" s="26"/>
      <c r="M38" t="s">
        <v>22</v>
      </c>
      <c r="N38" t="s">
        <v>23</v>
      </c>
      <c r="O38" t="s">
        <v>26</v>
      </c>
      <c r="P38">
        <f ca="1">RANDBETWEEN(0,50)</f>
        <v>4</v>
      </c>
    </row>
    <row r="39" spans="3:17" x14ac:dyDescent="0.25">
      <c r="C39" s="11" t="str">
        <f>CONCATENATE(N39,"-",O39)</f>
        <v>Cânula-01W</v>
      </c>
      <c r="D39" s="11" t="s">
        <v>27</v>
      </c>
      <c r="E39" s="11">
        <v>3</v>
      </c>
      <c r="F39" s="12">
        <v>1031</v>
      </c>
      <c r="G39" s="11">
        <v>49</v>
      </c>
      <c r="H39" s="25">
        <f t="shared" si="4"/>
        <v>4.7526673132880698E-2</v>
      </c>
      <c r="I39" s="26"/>
      <c r="K39" s="13"/>
      <c r="L39" s="2"/>
      <c r="M39" s="2" t="s">
        <v>22</v>
      </c>
      <c r="N39" s="2" t="s">
        <v>23</v>
      </c>
      <c r="O39" s="2" t="s">
        <v>28</v>
      </c>
      <c r="P39" s="2">
        <f ca="1">RANDBETWEEN(0,50)</f>
        <v>21</v>
      </c>
      <c r="Q39" s="2"/>
    </row>
    <row r="40" spans="3:17" x14ac:dyDescent="0.25">
      <c r="C40" s="11" t="str">
        <f>CONCATENATE(N40,"-",O40)</f>
        <v>Cânula-01Z</v>
      </c>
      <c r="D40" s="11" t="s">
        <v>29</v>
      </c>
      <c r="E40" s="11">
        <v>3</v>
      </c>
      <c r="F40" s="12">
        <v>1157</v>
      </c>
      <c r="G40" s="11">
        <v>60</v>
      </c>
      <c r="H40" s="25">
        <f t="shared" si="4"/>
        <v>5.1858254105445117E-2</v>
      </c>
      <c r="I40" s="26"/>
      <c r="K40" s="13"/>
      <c r="L40" s="2"/>
      <c r="M40" s="2" t="s">
        <v>22</v>
      </c>
      <c r="N40" s="2" t="s">
        <v>23</v>
      </c>
      <c r="O40" s="2" t="s">
        <v>30</v>
      </c>
      <c r="P40" s="2">
        <f ca="1">RANDBETWEEN(0,50)</f>
        <v>20</v>
      </c>
      <c r="Q40" s="2"/>
    </row>
    <row r="41" spans="3:17" x14ac:dyDescent="0.25">
      <c r="C41" s="11" t="str">
        <f>CONCATENATE(N41,"-",O41)</f>
        <v>Cânula-01E</v>
      </c>
      <c r="D41" s="11" t="s">
        <v>31</v>
      </c>
      <c r="E41" s="11">
        <v>3</v>
      </c>
      <c r="F41" s="12">
        <v>1054</v>
      </c>
      <c r="G41" s="11">
        <v>9</v>
      </c>
      <c r="H41" s="25">
        <f t="shared" si="4"/>
        <v>8.5388994307400382E-3</v>
      </c>
      <c r="I41" s="26"/>
      <c r="K41" s="13"/>
      <c r="L41" s="2"/>
      <c r="M41" s="2" t="s">
        <v>22</v>
      </c>
      <c r="N41" s="2" t="s">
        <v>23</v>
      </c>
      <c r="O41" s="2" t="s">
        <v>32</v>
      </c>
      <c r="P41" s="2">
        <f ca="1">RANDBETWEEN(0,50)</f>
        <v>4</v>
      </c>
      <c r="Q41" s="2"/>
    </row>
    <row r="42" spans="3:17" x14ac:dyDescent="0.25">
      <c r="C42" s="11" t="str">
        <f t="shared" ref="C42:C105" si="5">CONCATENATE(N42,"-",O42)</f>
        <v>Cânula-01R</v>
      </c>
      <c r="D42" s="11" t="s">
        <v>33</v>
      </c>
      <c r="E42" s="11">
        <v>2</v>
      </c>
      <c r="F42" s="12">
        <v>1143</v>
      </c>
      <c r="G42" s="11">
        <v>2</v>
      </c>
      <c r="H42" s="25">
        <f t="shared" si="4"/>
        <v>1.7497812773403325E-3</v>
      </c>
      <c r="I42" s="26"/>
      <c r="M42" t="s">
        <v>22</v>
      </c>
      <c r="N42" t="s">
        <v>23</v>
      </c>
      <c r="O42" t="s">
        <v>34</v>
      </c>
      <c r="P42">
        <f t="shared" ref="P42:P105" ca="1" si="6">RANDBETWEEN(0,50)</f>
        <v>3</v>
      </c>
    </row>
    <row r="43" spans="3:17" x14ac:dyDescent="0.25">
      <c r="C43" s="11" t="str">
        <f t="shared" si="5"/>
        <v>Cânula-01T</v>
      </c>
      <c r="D43" s="11" t="s">
        <v>35</v>
      </c>
      <c r="E43" s="11">
        <v>2</v>
      </c>
      <c r="F43" s="12">
        <v>974</v>
      </c>
      <c r="G43" s="11">
        <v>3</v>
      </c>
      <c r="H43" s="25">
        <f t="shared" si="4"/>
        <v>3.0800821355236141E-3</v>
      </c>
      <c r="I43" s="26"/>
      <c r="M43" t="s">
        <v>36</v>
      </c>
      <c r="N43" t="s">
        <v>23</v>
      </c>
      <c r="O43" t="s">
        <v>37</v>
      </c>
      <c r="P43">
        <f t="shared" ca="1" si="6"/>
        <v>30</v>
      </c>
    </row>
    <row r="44" spans="3:17" x14ac:dyDescent="0.25">
      <c r="C44" s="11" t="str">
        <f t="shared" si="5"/>
        <v>Cânula-01Y</v>
      </c>
      <c r="D44" s="11" t="s">
        <v>38</v>
      </c>
      <c r="E44" s="11">
        <v>1</v>
      </c>
      <c r="F44" s="12">
        <v>1118</v>
      </c>
      <c r="G44" s="11">
        <v>55</v>
      </c>
      <c r="H44" s="25">
        <f t="shared" si="4"/>
        <v>4.9194991055456175E-2</v>
      </c>
      <c r="I44" s="26"/>
      <c r="M44" t="s">
        <v>36</v>
      </c>
      <c r="N44" t="s">
        <v>23</v>
      </c>
      <c r="O44" t="s">
        <v>39</v>
      </c>
      <c r="P44">
        <f t="shared" ca="1" si="6"/>
        <v>10</v>
      </c>
    </row>
    <row r="45" spans="3:17" x14ac:dyDescent="0.25">
      <c r="C45" s="11" t="str">
        <f t="shared" si="5"/>
        <v>Cânula-01U</v>
      </c>
      <c r="D45" s="11" t="s">
        <v>40</v>
      </c>
      <c r="E45" s="11">
        <v>2</v>
      </c>
      <c r="F45" s="12">
        <v>986</v>
      </c>
      <c r="G45" s="11">
        <v>59</v>
      </c>
      <c r="H45" s="25">
        <f t="shared" si="4"/>
        <v>5.9837728194726165E-2</v>
      </c>
      <c r="I45" s="26"/>
      <c r="M45" t="s">
        <v>36</v>
      </c>
      <c r="N45" t="s">
        <v>23</v>
      </c>
      <c r="O45" t="s">
        <v>41</v>
      </c>
      <c r="P45">
        <f t="shared" ca="1" si="6"/>
        <v>10</v>
      </c>
    </row>
    <row r="46" spans="3:17" x14ac:dyDescent="0.25">
      <c r="C46" s="11" t="str">
        <f t="shared" si="5"/>
        <v>Cânula-01I</v>
      </c>
      <c r="D46" s="11" t="s">
        <v>42</v>
      </c>
      <c r="E46" s="11">
        <v>1</v>
      </c>
      <c r="F46" s="12">
        <v>857</v>
      </c>
      <c r="G46" s="11">
        <v>17</v>
      </c>
      <c r="H46" s="25">
        <f t="shared" si="4"/>
        <v>1.9836639439906652E-2</v>
      </c>
      <c r="I46" s="26"/>
      <c r="M46" t="s">
        <v>36</v>
      </c>
      <c r="N46" t="s">
        <v>23</v>
      </c>
      <c r="O46" t="s">
        <v>43</v>
      </c>
      <c r="P46">
        <f t="shared" ca="1" si="6"/>
        <v>27</v>
      </c>
    </row>
    <row r="47" spans="3:17" x14ac:dyDescent="0.25">
      <c r="C47" s="11" t="str">
        <f t="shared" si="5"/>
        <v>Cânula-01O</v>
      </c>
      <c r="D47" s="11" t="s">
        <v>44</v>
      </c>
      <c r="E47" s="11">
        <v>3</v>
      </c>
      <c r="F47" s="12">
        <v>1163</v>
      </c>
      <c r="G47" s="11">
        <v>37</v>
      </c>
      <c r="H47" s="25">
        <f t="shared" si="4"/>
        <v>3.1814273430782462E-2</v>
      </c>
      <c r="I47" s="26"/>
      <c r="M47" t="s">
        <v>36</v>
      </c>
      <c r="N47" t="s">
        <v>23</v>
      </c>
      <c r="O47" t="s">
        <v>45</v>
      </c>
      <c r="P47">
        <f t="shared" ca="1" si="6"/>
        <v>45</v>
      </c>
    </row>
    <row r="48" spans="3:17" x14ac:dyDescent="0.25">
      <c r="C48" s="11" t="str">
        <f t="shared" si="5"/>
        <v>Cânula-01P</v>
      </c>
      <c r="D48" s="11" t="s">
        <v>42</v>
      </c>
      <c r="E48" s="11">
        <v>1</v>
      </c>
      <c r="F48" s="12">
        <v>954</v>
      </c>
      <c r="G48" s="11">
        <v>46</v>
      </c>
      <c r="H48" s="25">
        <f t="shared" si="4"/>
        <v>4.8218029350104823E-2</v>
      </c>
      <c r="I48" s="26"/>
      <c r="M48" t="s">
        <v>36</v>
      </c>
      <c r="N48" t="s">
        <v>23</v>
      </c>
      <c r="O48" t="s">
        <v>46</v>
      </c>
      <c r="P48">
        <f t="shared" ca="1" si="6"/>
        <v>17</v>
      </c>
    </row>
    <row r="49" spans="3:16" x14ac:dyDescent="0.25">
      <c r="C49" s="11" t="str">
        <f t="shared" si="5"/>
        <v>Cânula-01S</v>
      </c>
      <c r="D49" s="11" t="s">
        <v>47</v>
      </c>
      <c r="E49" s="11">
        <v>1</v>
      </c>
      <c r="F49" s="12">
        <v>817</v>
      </c>
      <c r="G49" s="11">
        <v>6</v>
      </c>
      <c r="H49" s="25">
        <f t="shared" si="4"/>
        <v>7.3439412484700125E-3</v>
      </c>
      <c r="I49" s="26"/>
      <c r="M49" t="s">
        <v>36</v>
      </c>
      <c r="N49" t="s">
        <v>23</v>
      </c>
      <c r="O49" t="s">
        <v>48</v>
      </c>
      <c r="P49">
        <f t="shared" ca="1" si="6"/>
        <v>11</v>
      </c>
    </row>
    <row r="50" spans="3:16" x14ac:dyDescent="0.25">
      <c r="C50" s="11" t="str">
        <f t="shared" si="5"/>
        <v>Cânula-01L</v>
      </c>
      <c r="D50" s="11" t="s">
        <v>49</v>
      </c>
      <c r="E50" s="11">
        <v>1</v>
      </c>
      <c r="F50" s="12">
        <v>1084</v>
      </c>
      <c r="G50" s="11">
        <v>51</v>
      </c>
      <c r="H50" s="25">
        <f t="shared" si="4"/>
        <v>4.7047970479704798E-2</v>
      </c>
      <c r="I50" s="26"/>
      <c r="M50" t="s">
        <v>36</v>
      </c>
      <c r="N50" t="s">
        <v>23</v>
      </c>
      <c r="O50" t="s">
        <v>50</v>
      </c>
      <c r="P50">
        <f t="shared" ca="1" si="6"/>
        <v>4</v>
      </c>
    </row>
    <row r="51" spans="3:16" x14ac:dyDescent="0.25">
      <c r="C51" s="11" t="str">
        <f t="shared" si="5"/>
        <v>Cânula-01K</v>
      </c>
      <c r="D51" s="11" t="s">
        <v>51</v>
      </c>
      <c r="E51" s="11">
        <v>1</v>
      </c>
      <c r="F51" s="12">
        <v>875</v>
      </c>
      <c r="G51" s="11">
        <v>21</v>
      </c>
      <c r="H51" s="25">
        <f t="shared" si="4"/>
        <v>2.4E-2</v>
      </c>
      <c r="I51" s="26"/>
      <c r="M51" t="s">
        <v>52</v>
      </c>
      <c r="N51" t="s">
        <v>23</v>
      </c>
      <c r="O51" t="s">
        <v>53</v>
      </c>
      <c r="P51">
        <f t="shared" ca="1" si="6"/>
        <v>47</v>
      </c>
    </row>
    <row r="52" spans="3:16" x14ac:dyDescent="0.25">
      <c r="C52" s="11" t="str">
        <f t="shared" si="5"/>
        <v>Cânula-01J</v>
      </c>
      <c r="D52" s="11" t="s">
        <v>54</v>
      </c>
      <c r="E52" s="11">
        <v>1</v>
      </c>
      <c r="F52" s="12">
        <v>872</v>
      </c>
      <c r="G52" s="11">
        <v>7</v>
      </c>
      <c r="H52" s="25">
        <f t="shared" si="4"/>
        <v>8.027522935779817E-3</v>
      </c>
      <c r="I52" s="26"/>
      <c r="M52" t="s">
        <v>52</v>
      </c>
      <c r="N52" t="s">
        <v>23</v>
      </c>
      <c r="O52" t="s">
        <v>55</v>
      </c>
      <c r="P52">
        <f t="shared" ca="1" si="6"/>
        <v>21</v>
      </c>
    </row>
    <row r="53" spans="3:16" x14ac:dyDescent="0.25">
      <c r="C53" s="11" t="str">
        <f t="shared" si="5"/>
        <v>Cânula-01H</v>
      </c>
      <c r="D53" s="11" t="s">
        <v>56</v>
      </c>
      <c r="E53" s="11">
        <v>3</v>
      </c>
      <c r="F53" s="12">
        <v>909</v>
      </c>
      <c r="G53" s="11">
        <v>30</v>
      </c>
      <c r="H53" s="25">
        <f t="shared" si="4"/>
        <v>3.3003300330033E-2</v>
      </c>
      <c r="I53" s="26"/>
      <c r="M53" t="s">
        <v>52</v>
      </c>
      <c r="N53" t="s">
        <v>23</v>
      </c>
      <c r="O53" t="s">
        <v>57</v>
      </c>
      <c r="P53">
        <f t="shared" ca="1" si="6"/>
        <v>26</v>
      </c>
    </row>
    <row r="54" spans="3:16" x14ac:dyDescent="0.25">
      <c r="C54" s="11" t="str">
        <f t="shared" si="5"/>
        <v>Cânula-01G</v>
      </c>
      <c r="D54" s="11" t="s">
        <v>58</v>
      </c>
      <c r="E54" s="11">
        <v>1</v>
      </c>
      <c r="F54" s="12">
        <v>885</v>
      </c>
      <c r="G54" s="11">
        <v>19</v>
      </c>
      <c r="H54" s="25">
        <f t="shared" si="4"/>
        <v>2.1468926553672316E-2</v>
      </c>
      <c r="I54" s="26"/>
      <c r="M54" t="s">
        <v>52</v>
      </c>
      <c r="N54" t="s">
        <v>23</v>
      </c>
      <c r="O54" t="s">
        <v>59</v>
      </c>
      <c r="P54">
        <f t="shared" ca="1" si="6"/>
        <v>15</v>
      </c>
    </row>
    <row r="55" spans="3:16" x14ac:dyDescent="0.25">
      <c r="C55" s="11" t="str">
        <f t="shared" si="5"/>
        <v>Cânula-01F</v>
      </c>
      <c r="D55" s="11" t="s">
        <v>60</v>
      </c>
      <c r="E55" s="11">
        <v>3</v>
      </c>
      <c r="F55" s="12">
        <v>1138</v>
      </c>
      <c r="G55" s="11">
        <v>60</v>
      </c>
      <c r="H55" s="25">
        <f t="shared" si="4"/>
        <v>5.272407732864675E-2</v>
      </c>
      <c r="I55" s="26"/>
      <c r="M55" t="s">
        <v>52</v>
      </c>
      <c r="N55" t="s">
        <v>23</v>
      </c>
      <c r="O55" t="s">
        <v>61</v>
      </c>
      <c r="P55">
        <f t="shared" ca="1" si="6"/>
        <v>19</v>
      </c>
    </row>
    <row r="56" spans="3:16" x14ac:dyDescent="0.25">
      <c r="C56" s="11" t="str">
        <f t="shared" si="5"/>
        <v>Cânula-01D</v>
      </c>
      <c r="D56" s="11" t="s">
        <v>62</v>
      </c>
      <c r="E56" s="11">
        <v>1</v>
      </c>
      <c r="F56" s="12">
        <v>922</v>
      </c>
      <c r="G56" s="11">
        <v>33</v>
      </c>
      <c r="H56" s="25">
        <f t="shared" si="4"/>
        <v>3.5791757049891543E-2</v>
      </c>
      <c r="I56" s="26"/>
      <c r="M56" t="s">
        <v>52</v>
      </c>
      <c r="N56" t="s">
        <v>23</v>
      </c>
      <c r="O56" t="s">
        <v>63</v>
      </c>
      <c r="P56">
        <f t="shared" ca="1" si="6"/>
        <v>6</v>
      </c>
    </row>
    <row r="57" spans="3:16" x14ac:dyDescent="0.25">
      <c r="C57" s="11" t="str">
        <f t="shared" si="5"/>
        <v>Cânula-01X</v>
      </c>
      <c r="D57" s="11" t="s">
        <v>64</v>
      </c>
      <c r="E57" s="11">
        <v>3</v>
      </c>
      <c r="F57" s="12">
        <v>1117</v>
      </c>
      <c r="G57" s="11">
        <v>8</v>
      </c>
      <c r="H57" s="25">
        <f t="shared" si="4"/>
        <v>7.162041181736795E-3</v>
      </c>
      <c r="I57" s="26"/>
      <c r="M57" t="s">
        <v>52</v>
      </c>
      <c r="N57" t="s">
        <v>23</v>
      </c>
      <c r="O57" t="s">
        <v>65</v>
      </c>
      <c r="P57">
        <f t="shared" ca="1" si="6"/>
        <v>42</v>
      </c>
    </row>
    <row r="58" spans="3:16" x14ac:dyDescent="0.25">
      <c r="C58" s="11" t="str">
        <f t="shared" si="5"/>
        <v>Cânula-01C</v>
      </c>
      <c r="D58" s="11" t="s">
        <v>66</v>
      </c>
      <c r="E58" s="11">
        <v>3</v>
      </c>
      <c r="F58" s="12">
        <v>914</v>
      </c>
      <c r="G58" s="11">
        <v>49</v>
      </c>
      <c r="H58" s="25">
        <f t="shared" si="4"/>
        <v>5.3610503282275714E-2</v>
      </c>
      <c r="I58" s="26"/>
      <c r="M58" t="s">
        <v>22</v>
      </c>
      <c r="N58" t="s">
        <v>23</v>
      </c>
      <c r="O58" t="s">
        <v>67</v>
      </c>
      <c r="P58">
        <f t="shared" ca="1" si="6"/>
        <v>15</v>
      </c>
    </row>
    <row r="59" spans="3:16" x14ac:dyDescent="0.25">
      <c r="C59" s="11" t="str">
        <f t="shared" si="5"/>
        <v>Cânula-01M</v>
      </c>
      <c r="D59" s="11" t="s">
        <v>21</v>
      </c>
      <c r="E59" s="11">
        <v>1</v>
      </c>
      <c r="F59" s="12">
        <v>1109</v>
      </c>
      <c r="G59" s="11">
        <v>7</v>
      </c>
      <c r="H59" s="25">
        <f t="shared" si="4"/>
        <v>6.3119927862939585E-3</v>
      </c>
      <c r="I59" s="26"/>
      <c r="M59" t="s">
        <v>22</v>
      </c>
      <c r="N59" t="s">
        <v>23</v>
      </c>
      <c r="O59" t="s">
        <v>68</v>
      </c>
      <c r="P59">
        <f t="shared" ca="1" si="6"/>
        <v>19</v>
      </c>
    </row>
    <row r="60" spans="3:16" x14ac:dyDescent="0.25">
      <c r="C60" s="11" t="str">
        <f t="shared" si="5"/>
        <v>Cânula-01N</v>
      </c>
      <c r="D60" s="11" t="s">
        <v>27</v>
      </c>
      <c r="E60" s="11">
        <v>2</v>
      </c>
      <c r="F60" s="12">
        <v>976</v>
      </c>
      <c r="G60" s="11">
        <v>22</v>
      </c>
      <c r="H60" s="25">
        <f t="shared" si="4"/>
        <v>2.2540983606557378E-2</v>
      </c>
      <c r="I60" s="26"/>
      <c r="M60" t="s">
        <v>22</v>
      </c>
      <c r="N60" t="s">
        <v>23</v>
      </c>
      <c r="O60" t="s">
        <v>69</v>
      </c>
      <c r="P60">
        <f t="shared" ca="1" si="6"/>
        <v>47</v>
      </c>
    </row>
    <row r="61" spans="3:16" x14ac:dyDescent="0.25">
      <c r="C61" s="11" t="str">
        <f t="shared" si="5"/>
        <v>Cânula-01B</v>
      </c>
      <c r="D61" s="11" t="s">
        <v>70</v>
      </c>
      <c r="E61" s="11">
        <v>1</v>
      </c>
      <c r="F61" s="12">
        <v>878</v>
      </c>
      <c r="G61" s="11">
        <v>33</v>
      </c>
      <c r="H61" s="25">
        <f t="shared" si="4"/>
        <v>3.7585421412300681E-2</v>
      </c>
      <c r="I61" s="26"/>
      <c r="M61" t="s">
        <v>22</v>
      </c>
      <c r="N61" t="s">
        <v>23</v>
      </c>
      <c r="O61" t="s">
        <v>71</v>
      </c>
      <c r="P61">
        <f t="shared" ca="1" si="6"/>
        <v>21</v>
      </c>
    </row>
    <row r="62" spans="3:16" x14ac:dyDescent="0.25">
      <c r="C62" s="11" t="str">
        <f t="shared" si="5"/>
        <v>Cânula-01V</v>
      </c>
      <c r="D62" s="11" t="s">
        <v>72</v>
      </c>
      <c r="E62" s="11">
        <v>3</v>
      </c>
      <c r="F62" s="12">
        <v>996</v>
      </c>
      <c r="G62" s="11">
        <v>8</v>
      </c>
      <c r="H62" s="25">
        <f t="shared" si="4"/>
        <v>8.0321285140562242E-3</v>
      </c>
      <c r="I62" s="26"/>
      <c r="M62" t="s">
        <v>22</v>
      </c>
      <c r="N62" t="s">
        <v>23</v>
      </c>
      <c r="O62" t="s">
        <v>73</v>
      </c>
      <c r="P62">
        <f t="shared" ca="1" si="6"/>
        <v>10</v>
      </c>
    </row>
    <row r="63" spans="3:16" x14ac:dyDescent="0.25">
      <c r="C63" s="11" t="str">
        <f t="shared" si="5"/>
        <v>Cânula-01C</v>
      </c>
      <c r="D63" s="11" t="s">
        <v>12</v>
      </c>
      <c r="E63" s="11">
        <v>3</v>
      </c>
      <c r="F63" s="12">
        <v>871</v>
      </c>
      <c r="G63" s="11">
        <v>5</v>
      </c>
      <c r="H63" s="25">
        <f t="shared" si="4"/>
        <v>5.7405281285878304E-3</v>
      </c>
      <c r="I63" s="26"/>
      <c r="M63" t="s">
        <v>22</v>
      </c>
      <c r="N63" t="s">
        <v>23</v>
      </c>
      <c r="O63" t="s">
        <v>67</v>
      </c>
      <c r="P63">
        <f t="shared" ca="1" si="6"/>
        <v>4</v>
      </c>
    </row>
    <row r="64" spans="3:16" x14ac:dyDescent="0.25">
      <c r="C64" s="11" t="str">
        <f t="shared" si="5"/>
        <v>Seringa-02M</v>
      </c>
      <c r="D64" s="11" t="s">
        <v>74</v>
      </c>
      <c r="E64" s="11">
        <v>1</v>
      </c>
      <c r="F64" s="12">
        <v>770</v>
      </c>
      <c r="G64" s="11">
        <v>43</v>
      </c>
      <c r="H64" s="25">
        <f t="shared" si="4"/>
        <v>5.5844155844155842E-2</v>
      </c>
      <c r="I64" s="26"/>
      <c r="M64" t="s">
        <v>22</v>
      </c>
      <c r="N64" t="s">
        <v>75</v>
      </c>
      <c r="O64" t="s">
        <v>76</v>
      </c>
      <c r="P64">
        <f t="shared" ca="1" si="6"/>
        <v>32</v>
      </c>
    </row>
    <row r="65" spans="3:16" x14ac:dyDescent="0.25">
      <c r="C65" s="11" t="str">
        <f t="shared" si="5"/>
        <v>Seringa-02N</v>
      </c>
      <c r="D65" s="11" t="s">
        <v>77</v>
      </c>
      <c r="E65" s="11">
        <v>1</v>
      </c>
      <c r="F65" s="12">
        <v>692</v>
      </c>
      <c r="G65" s="11">
        <v>19</v>
      </c>
      <c r="H65" s="25">
        <f t="shared" si="4"/>
        <v>2.7456647398843931E-2</v>
      </c>
      <c r="I65" s="26"/>
      <c r="M65" t="s">
        <v>22</v>
      </c>
      <c r="N65" t="s">
        <v>75</v>
      </c>
      <c r="O65" t="s">
        <v>78</v>
      </c>
      <c r="P65">
        <f t="shared" ca="1" si="6"/>
        <v>31</v>
      </c>
    </row>
    <row r="66" spans="3:16" x14ac:dyDescent="0.25">
      <c r="C66" s="11" t="str">
        <f t="shared" si="5"/>
        <v>Seringa-02B</v>
      </c>
      <c r="D66" s="11" t="s">
        <v>79</v>
      </c>
      <c r="E66" s="11">
        <v>1</v>
      </c>
      <c r="F66" s="12">
        <v>727</v>
      </c>
      <c r="G66" s="11">
        <v>21</v>
      </c>
      <c r="H66" s="25">
        <f t="shared" si="4"/>
        <v>2.8885832187070151E-2</v>
      </c>
      <c r="I66" s="26"/>
      <c r="M66" t="s">
        <v>22</v>
      </c>
      <c r="N66" t="s">
        <v>75</v>
      </c>
      <c r="O66" t="s">
        <v>80</v>
      </c>
      <c r="P66">
        <f t="shared" ca="1" si="6"/>
        <v>42</v>
      </c>
    </row>
    <row r="67" spans="3:16" x14ac:dyDescent="0.25">
      <c r="C67" s="11" t="str">
        <f t="shared" si="5"/>
        <v>Seringa-02V</v>
      </c>
      <c r="D67" s="11" t="s">
        <v>79</v>
      </c>
      <c r="E67" s="11">
        <v>1</v>
      </c>
      <c r="F67" s="12">
        <v>617</v>
      </c>
      <c r="G67" s="11">
        <v>10</v>
      </c>
      <c r="H67" s="25">
        <f t="shared" si="4"/>
        <v>1.6207455429497569E-2</v>
      </c>
      <c r="I67" s="26"/>
      <c r="M67" t="s">
        <v>22</v>
      </c>
      <c r="N67" t="s">
        <v>75</v>
      </c>
      <c r="O67" t="s">
        <v>81</v>
      </c>
      <c r="P67">
        <f t="shared" ca="1" si="6"/>
        <v>27</v>
      </c>
    </row>
    <row r="68" spans="3:16" x14ac:dyDescent="0.25">
      <c r="C68" s="11" t="str">
        <f t="shared" si="5"/>
        <v>Seringa-02C</v>
      </c>
      <c r="D68" s="11" t="s">
        <v>70</v>
      </c>
      <c r="E68" s="11">
        <v>2</v>
      </c>
      <c r="F68" s="12">
        <v>654</v>
      </c>
      <c r="G68" s="11">
        <v>12</v>
      </c>
      <c r="H68" s="25">
        <f t="shared" si="4"/>
        <v>1.834862385321101E-2</v>
      </c>
      <c r="I68" s="26"/>
      <c r="M68" t="s">
        <v>22</v>
      </c>
      <c r="N68" t="s">
        <v>75</v>
      </c>
      <c r="O68" t="s">
        <v>82</v>
      </c>
      <c r="P68">
        <f t="shared" ca="1" si="6"/>
        <v>11</v>
      </c>
    </row>
    <row r="69" spans="3:16" x14ac:dyDescent="0.25">
      <c r="C69" s="11" t="str">
        <f t="shared" si="5"/>
        <v>Seringa-02X</v>
      </c>
      <c r="D69" s="11" t="s">
        <v>83</v>
      </c>
      <c r="E69" s="11">
        <v>3</v>
      </c>
      <c r="F69" s="12">
        <v>659</v>
      </c>
      <c r="G69" s="11">
        <v>39</v>
      </c>
      <c r="H69" s="25">
        <f t="shared" si="4"/>
        <v>5.9180576631259481E-2</v>
      </c>
      <c r="I69" s="26"/>
      <c r="M69" t="s">
        <v>22</v>
      </c>
      <c r="N69" t="s">
        <v>75</v>
      </c>
      <c r="O69" t="s">
        <v>84</v>
      </c>
      <c r="P69">
        <f t="shared" ca="1" si="6"/>
        <v>44</v>
      </c>
    </row>
    <row r="70" spans="3:16" x14ac:dyDescent="0.25">
      <c r="C70" s="11" t="str">
        <f t="shared" si="5"/>
        <v>Seringa-02Z</v>
      </c>
      <c r="D70" s="11" t="s">
        <v>85</v>
      </c>
      <c r="E70" s="11">
        <v>3</v>
      </c>
      <c r="F70" s="12">
        <v>821</v>
      </c>
      <c r="G70" s="11">
        <v>45</v>
      </c>
      <c r="H70" s="25">
        <f t="shared" si="4"/>
        <v>5.4811205846528627E-2</v>
      </c>
      <c r="I70" s="26"/>
      <c r="M70" t="s">
        <v>22</v>
      </c>
      <c r="N70" t="s">
        <v>75</v>
      </c>
      <c r="O70" t="s">
        <v>86</v>
      </c>
      <c r="P70">
        <f t="shared" ca="1" si="6"/>
        <v>33</v>
      </c>
    </row>
    <row r="71" spans="3:16" x14ac:dyDescent="0.25">
      <c r="C71" s="11" t="str">
        <f t="shared" si="5"/>
        <v>Seringa-02P</v>
      </c>
      <c r="D71" s="11" t="s">
        <v>87</v>
      </c>
      <c r="E71" s="11">
        <v>3</v>
      </c>
      <c r="F71" s="12">
        <v>640</v>
      </c>
      <c r="G71" s="11">
        <v>12</v>
      </c>
      <c r="H71" s="25">
        <f t="shared" si="4"/>
        <v>1.8749999999999999E-2</v>
      </c>
      <c r="I71" s="26"/>
      <c r="M71" t="s">
        <v>22</v>
      </c>
      <c r="N71" t="s">
        <v>75</v>
      </c>
      <c r="O71" t="s">
        <v>88</v>
      </c>
      <c r="P71">
        <f t="shared" ca="1" si="6"/>
        <v>42</v>
      </c>
    </row>
    <row r="72" spans="3:16" x14ac:dyDescent="0.25">
      <c r="C72" s="11" t="str">
        <f t="shared" si="5"/>
        <v>Seringa-02O</v>
      </c>
      <c r="D72" s="11" t="s">
        <v>89</v>
      </c>
      <c r="E72" s="11">
        <v>3</v>
      </c>
      <c r="F72" s="12">
        <v>773</v>
      </c>
      <c r="G72" s="11">
        <v>11</v>
      </c>
      <c r="H72" s="25">
        <f t="shared" si="4"/>
        <v>1.4230271668822769E-2</v>
      </c>
      <c r="I72" s="26"/>
      <c r="M72" t="s">
        <v>22</v>
      </c>
      <c r="N72" t="s">
        <v>75</v>
      </c>
      <c r="O72" t="s">
        <v>90</v>
      </c>
      <c r="P72">
        <f t="shared" ca="1" si="6"/>
        <v>49</v>
      </c>
    </row>
    <row r="73" spans="3:16" x14ac:dyDescent="0.25">
      <c r="C73" s="11" t="str">
        <f t="shared" si="5"/>
        <v>Seringa-02I</v>
      </c>
      <c r="D73" s="11" t="s">
        <v>91</v>
      </c>
      <c r="E73" s="11">
        <v>3</v>
      </c>
      <c r="F73" s="12">
        <v>821</v>
      </c>
      <c r="G73" s="11">
        <v>42</v>
      </c>
      <c r="H73" s="25">
        <f t="shared" si="4"/>
        <v>5.1157125456760051E-2</v>
      </c>
      <c r="I73" s="26"/>
      <c r="M73" t="s">
        <v>22</v>
      </c>
      <c r="N73" t="s">
        <v>75</v>
      </c>
      <c r="O73" t="s">
        <v>92</v>
      </c>
      <c r="P73">
        <f t="shared" ca="1" si="6"/>
        <v>34</v>
      </c>
    </row>
    <row r="74" spans="3:16" x14ac:dyDescent="0.25">
      <c r="C74" s="11" t="str">
        <f t="shared" si="5"/>
        <v>Seringa-02U</v>
      </c>
      <c r="D74" s="11" t="s">
        <v>93</v>
      </c>
      <c r="E74" s="11">
        <v>3</v>
      </c>
      <c r="F74" s="12">
        <v>723</v>
      </c>
      <c r="G74" s="11">
        <v>1</v>
      </c>
      <c r="H74" s="25">
        <f t="shared" si="4"/>
        <v>1.3831258644536654E-3</v>
      </c>
      <c r="I74" s="26"/>
      <c r="M74" t="s">
        <v>22</v>
      </c>
      <c r="N74" t="s">
        <v>75</v>
      </c>
      <c r="O74" t="s">
        <v>94</v>
      </c>
      <c r="P74">
        <f t="shared" ca="1" si="6"/>
        <v>10</v>
      </c>
    </row>
    <row r="75" spans="3:16" x14ac:dyDescent="0.25">
      <c r="C75" s="11" t="str">
        <f t="shared" si="5"/>
        <v>Seringa-02Y</v>
      </c>
      <c r="D75" s="11" t="s">
        <v>95</v>
      </c>
      <c r="E75" s="11">
        <v>1</v>
      </c>
      <c r="F75" s="12">
        <v>829</v>
      </c>
      <c r="G75" s="11">
        <v>14</v>
      </c>
      <c r="H75" s="25">
        <f t="shared" si="4"/>
        <v>1.6887816646562123E-2</v>
      </c>
      <c r="I75" s="26"/>
      <c r="M75" t="s">
        <v>22</v>
      </c>
      <c r="N75" t="s">
        <v>75</v>
      </c>
      <c r="O75" t="s">
        <v>96</v>
      </c>
      <c r="P75">
        <f t="shared" ca="1" si="6"/>
        <v>18</v>
      </c>
    </row>
    <row r="76" spans="3:16" x14ac:dyDescent="0.25">
      <c r="C76" s="11" t="str">
        <f t="shared" si="5"/>
        <v>Seringa-0T</v>
      </c>
      <c r="D76" s="11" t="s">
        <v>97</v>
      </c>
      <c r="E76" s="11">
        <v>3</v>
      </c>
      <c r="F76" s="12">
        <v>866</v>
      </c>
      <c r="G76" s="11">
        <v>37</v>
      </c>
      <c r="H76" s="25">
        <f t="shared" si="4"/>
        <v>4.2725173210161664E-2</v>
      </c>
      <c r="I76" s="26"/>
      <c r="M76" t="s">
        <v>22</v>
      </c>
      <c r="N76" t="s">
        <v>75</v>
      </c>
      <c r="O76" t="s">
        <v>98</v>
      </c>
      <c r="P76">
        <f t="shared" ca="1" si="6"/>
        <v>36</v>
      </c>
    </row>
    <row r="77" spans="3:16" x14ac:dyDescent="0.25">
      <c r="C77" s="11" t="str">
        <f t="shared" si="5"/>
        <v>Seringa-02T</v>
      </c>
      <c r="D77" s="11" t="s">
        <v>99</v>
      </c>
      <c r="E77" s="11">
        <v>3</v>
      </c>
      <c r="F77" s="12">
        <v>897</v>
      </c>
      <c r="G77" s="11">
        <v>13</v>
      </c>
      <c r="H77" s="25">
        <f t="shared" si="4"/>
        <v>1.4492753623188406E-2</v>
      </c>
      <c r="I77" s="26"/>
      <c r="M77" t="s">
        <v>22</v>
      </c>
      <c r="N77" t="s">
        <v>75</v>
      </c>
      <c r="O77" t="s">
        <v>100</v>
      </c>
      <c r="P77">
        <f t="shared" ca="1" si="6"/>
        <v>9</v>
      </c>
    </row>
    <row r="78" spans="3:16" x14ac:dyDescent="0.25">
      <c r="C78" s="11" t="str">
        <f t="shared" si="5"/>
        <v>Seringa-02R</v>
      </c>
      <c r="D78" s="11" t="s">
        <v>47</v>
      </c>
      <c r="E78" s="11">
        <v>1</v>
      </c>
      <c r="F78" s="12">
        <v>827</v>
      </c>
      <c r="G78" s="11">
        <v>42</v>
      </c>
      <c r="H78" s="25">
        <f t="shared" si="4"/>
        <v>5.078597339782346E-2</v>
      </c>
      <c r="I78" s="26"/>
      <c r="M78" t="s">
        <v>36</v>
      </c>
      <c r="N78" t="s">
        <v>75</v>
      </c>
      <c r="O78" t="s">
        <v>101</v>
      </c>
      <c r="P78">
        <f t="shared" ca="1" si="6"/>
        <v>47</v>
      </c>
    </row>
    <row r="79" spans="3:16" x14ac:dyDescent="0.25">
      <c r="C79" s="11" t="str">
        <f t="shared" si="5"/>
        <v>Seringa-02E</v>
      </c>
      <c r="D79" s="11" t="s">
        <v>102</v>
      </c>
      <c r="E79" s="11">
        <v>3</v>
      </c>
      <c r="F79" s="12">
        <v>836</v>
      </c>
      <c r="G79" s="11">
        <v>18</v>
      </c>
      <c r="H79" s="25">
        <f t="shared" si="4"/>
        <v>2.1531100478468901E-2</v>
      </c>
      <c r="I79" s="26"/>
      <c r="M79" t="s">
        <v>36</v>
      </c>
      <c r="N79" t="s">
        <v>75</v>
      </c>
      <c r="O79" t="s">
        <v>103</v>
      </c>
      <c r="P79">
        <f t="shared" ca="1" si="6"/>
        <v>15</v>
      </c>
    </row>
    <row r="80" spans="3:16" x14ac:dyDescent="0.25">
      <c r="C80" s="11" t="str">
        <f t="shared" si="5"/>
        <v>Seringa-02E</v>
      </c>
      <c r="D80" s="11" t="s">
        <v>42</v>
      </c>
      <c r="E80" s="11">
        <v>1</v>
      </c>
      <c r="F80" s="12">
        <v>871</v>
      </c>
      <c r="G80" s="11">
        <v>27</v>
      </c>
      <c r="H80" s="25">
        <f t="shared" si="4"/>
        <v>3.0998851894374284E-2</v>
      </c>
      <c r="I80" s="26"/>
      <c r="M80" t="s">
        <v>36</v>
      </c>
      <c r="N80" t="s">
        <v>75</v>
      </c>
      <c r="O80" t="s">
        <v>103</v>
      </c>
      <c r="P80">
        <f t="shared" ca="1" si="6"/>
        <v>33</v>
      </c>
    </row>
    <row r="81" spans="3:16" x14ac:dyDescent="0.25">
      <c r="C81" s="11" t="str">
        <f t="shared" si="5"/>
        <v>Seringa-02W</v>
      </c>
      <c r="D81" s="11" t="s">
        <v>104</v>
      </c>
      <c r="E81" s="11">
        <v>1</v>
      </c>
      <c r="F81" s="12">
        <v>777</v>
      </c>
      <c r="G81" s="11">
        <v>7</v>
      </c>
      <c r="H81" s="25">
        <f t="shared" si="4"/>
        <v>9.0090090090090089E-3</v>
      </c>
      <c r="I81" s="26"/>
      <c r="M81" t="s">
        <v>36</v>
      </c>
      <c r="N81" t="s">
        <v>75</v>
      </c>
      <c r="O81" t="s">
        <v>105</v>
      </c>
      <c r="P81">
        <f t="shared" ca="1" si="6"/>
        <v>43</v>
      </c>
    </row>
    <row r="82" spans="3:16" x14ac:dyDescent="0.25">
      <c r="C82" s="11" t="str">
        <f t="shared" si="5"/>
        <v>Seringa-02Q</v>
      </c>
      <c r="D82" s="11" t="s">
        <v>106</v>
      </c>
      <c r="E82" s="11">
        <v>2</v>
      </c>
      <c r="F82" s="12">
        <v>604</v>
      </c>
      <c r="G82" s="11">
        <v>17</v>
      </c>
      <c r="H82" s="25">
        <f t="shared" si="4"/>
        <v>2.8145695364238412E-2</v>
      </c>
      <c r="I82" s="26"/>
      <c r="M82" t="s">
        <v>36</v>
      </c>
      <c r="N82" t="s">
        <v>75</v>
      </c>
      <c r="O82" t="s">
        <v>107</v>
      </c>
      <c r="P82">
        <f t="shared" ca="1" si="6"/>
        <v>25</v>
      </c>
    </row>
    <row r="83" spans="3:16" x14ac:dyDescent="0.25">
      <c r="C83" s="11" t="str">
        <f t="shared" si="5"/>
        <v>Seringa-02A</v>
      </c>
      <c r="D83" s="11" t="s">
        <v>108</v>
      </c>
      <c r="E83" s="11">
        <v>1</v>
      </c>
      <c r="F83" s="12">
        <v>632</v>
      </c>
      <c r="G83" s="11">
        <v>21</v>
      </c>
      <c r="H83" s="25">
        <f t="shared" si="4"/>
        <v>3.3227848101265819E-2</v>
      </c>
      <c r="I83" s="26"/>
      <c r="M83" t="s">
        <v>36</v>
      </c>
      <c r="N83" t="s">
        <v>75</v>
      </c>
      <c r="O83" t="s">
        <v>109</v>
      </c>
      <c r="P83">
        <f t="shared" ca="1" si="6"/>
        <v>15</v>
      </c>
    </row>
    <row r="84" spans="3:16" x14ac:dyDescent="0.25">
      <c r="C84" s="11" t="str">
        <f t="shared" si="5"/>
        <v>Seringa-02S</v>
      </c>
      <c r="D84" s="11" t="s">
        <v>13</v>
      </c>
      <c r="E84" s="11">
        <v>1</v>
      </c>
      <c r="F84" s="12">
        <v>720</v>
      </c>
      <c r="G84" s="11">
        <v>29</v>
      </c>
      <c r="H84" s="25">
        <f t="shared" si="4"/>
        <v>4.027777777777778E-2</v>
      </c>
      <c r="I84" s="26"/>
      <c r="M84" t="s">
        <v>36</v>
      </c>
      <c r="N84" t="s">
        <v>75</v>
      </c>
      <c r="O84" t="s">
        <v>110</v>
      </c>
      <c r="P84">
        <f t="shared" ca="1" si="6"/>
        <v>1</v>
      </c>
    </row>
    <row r="85" spans="3:16" x14ac:dyDescent="0.25">
      <c r="C85" s="11" t="str">
        <f t="shared" si="5"/>
        <v>Seringa-02D</v>
      </c>
      <c r="D85" s="11" t="s">
        <v>111</v>
      </c>
      <c r="E85" s="11">
        <v>3</v>
      </c>
      <c r="F85" s="12">
        <v>866</v>
      </c>
      <c r="G85" s="11">
        <v>0</v>
      </c>
      <c r="H85" s="25">
        <f t="shared" si="4"/>
        <v>0</v>
      </c>
      <c r="I85" s="26"/>
      <c r="M85" t="s">
        <v>36</v>
      </c>
      <c r="N85" t="s">
        <v>75</v>
      </c>
      <c r="O85" t="s">
        <v>112</v>
      </c>
      <c r="P85">
        <f t="shared" ca="1" si="6"/>
        <v>29</v>
      </c>
    </row>
    <row r="86" spans="3:16" x14ac:dyDescent="0.25">
      <c r="C86" s="11" t="str">
        <f t="shared" si="5"/>
        <v>Seringa-02F</v>
      </c>
      <c r="D86" s="11" t="s">
        <v>113</v>
      </c>
      <c r="E86" s="11">
        <v>3</v>
      </c>
      <c r="F86" s="12">
        <v>875</v>
      </c>
      <c r="G86" s="11">
        <v>32</v>
      </c>
      <c r="H86" s="25">
        <f t="shared" si="4"/>
        <v>3.6571428571428574E-2</v>
      </c>
      <c r="I86" s="26"/>
      <c r="M86" t="s">
        <v>36</v>
      </c>
      <c r="N86" t="s">
        <v>75</v>
      </c>
      <c r="O86" t="s">
        <v>114</v>
      </c>
      <c r="P86">
        <f t="shared" ca="1" si="6"/>
        <v>1</v>
      </c>
    </row>
    <row r="87" spans="3:16" x14ac:dyDescent="0.25">
      <c r="C87" s="11" t="str">
        <f t="shared" si="5"/>
        <v>Seringa-02G</v>
      </c>
      <c r="D87" s="11" t="s">
        <v>115</v>
      </c>
      <c r="E87" s="11">
        <v>1</v>
      </c>
      <c r="F87" s="12">
        <v>640</v>
      </c>
      <c r="G87" s="11">
        <v>11</v>
      </c>
      <c r="H87" s="25">
        <f t="shared" si="4"/>
        <v>1.7187500000000001E-2</v>
      </c>
      <c r="I87" s="26"/>
      <c r="M87" t="s">
        <v>36</v>
      </c>
      <c r="N87" t="s">
        <v>75</v>
      </c>
      <c r="O87" t="s">
        <v>116</v>
      </c>
      <c r="P87">
        <f t="shared" ca="1" si="6"/>
        <v>37</v>
      </c>
    </row>
    <row r="88" spans="3:16" x14ac:dyDescent="0.25">
      <c r="C88" s="11" t="str">
        <f t="shared" si="5"/>
        <v>Seringa-02H</v>
      </c>
      <c r="D88" s="11" t="s">
        <v>117</v>
      </c>
      <c r="E88" s="11">
        <v>3</v>
      </c>
      <c r="F88" s="12">
        <v>852</v>
      </c>
      <c r="G88" s="11">
        <v>1</v>
      </c>
      <c r="H88" s="25">
        <f t="shared" si="4"/>
        <v>1.1737089201877935E-3</v>
      </c>
      <c r="I88" s="26"/>
      <c r="M88" t="s">
        <v>36</v>
      </c>
      <c r="N88" t="s">
        <v>75</v>
      </c>
      <c r="O88" t="s">
        <v>118</v>
      </c>
      <c r="P88">
        <f t="shared" ca="1" si="6"/>
        <v>23</v>
      </c>
    </row>
    <row r="89" spans="3:16" x14ac:dyDescent="0.25">
      <c r="C89" s="11" t="str">
        <f t="shared" si="5"/>
        <v>Seringa-02K</v>
      </c>
      <c r="D89" s="11" t="s">
        <v>38</v>
      </c>
      <c r="E89" s="11">
        <v>2</v>
      </c>
      <c r="F89" s="12">
        <v>639</v>
      </c>
      <c r="G89" s="11">
        <v>25</v>
      </c>
      <c r="H89" s="25">
        <f t="shared" si="4"/>
        <v>3.912363067292645E-2</v>
      </c>
      <c r="I89" s="26"/>
      <c r="M89" t="s">
        <v>36</v>
      </c>
      <c r="N89" t="s">
        <v>75</v>
      </c>
      <c r="O89" t="s">
        <v>119</v>
      </c>
      <c r="P89">
        <f t="shared" ca="1" si="6"/>
        <v>3</v>
      </c>
    </row>
    <row r="90" spans="3:16" x14ac:dyDescent="0.25">
      <c r="C90" s="11" t="str">
        <f t="shared" si="5"/>
        <v>Seringa-02L</v>
      </c>
      <c r="D90" s="11" t="s">
        <v>120</v>
      </c>
      <c r="E90" s="11">
        <v>1</v>
      </c>
      <c r="F90" s="12">
        <v>784</v>
      </c>
      <c r="G90" s="11">
        <v>42</v>
      </c>
      <c r="H90" s="25">
        <f t="shared" si="4"/>
        <v>5.3571428571428568E-2</v>
      </c>
      <c r="I90" s="26"/>
      <c r="M90" t="s">
        <v>22</v>
      </c>
      <c r="N90" t="s">
        <v>75</v>
      </c>
      <c r="O90" t="s">
        <v>121</v>
      </c>
      <c r="P90">
        <f t="shared" ca="1" si="6"/>
        <v>21</v>
      </c>
    </row>
    <row r="91" spans="3:16" x14ac:dyDescent="0.25">
      <c r="C91" s="11" t="str">
        <f t="shared" si="5"/>
        <v>Scalp-03Z</v>
      </c>
      <c r="D91" s="11" t="s">
        <v>122</v>
      </c>
      <c r="E91" s="11">
        <v>1</v>
      </c>
      <c r="F91" s="12">
        <v>477</v>
      </c>
      <c r="G91" s="11">
        <v>17</v>
      </c>
      <c r="H91" s="25">
        <f t="shared" si="4"/>
        <v>3.5639412997903561E-2</v>
      </c>
      <c r="I91" s="26"/>
      <c r="M91" t="s">
        <v>22</v>
      </c>
      <c r="N91" t="s">
        <v>123</v>
      </c>
      <c r="O91" t="s">
        <v>124</v>
      </c>
      <c r="P91">
        <f t="shared" ca="1" si="6"/>
        <v>7</v>
      </c>
    </row>
    <row r="92" spans="3:16" x14ac:dyDescent="0.25">
      <c r="C92" s="11" t="str">
        <f t="shared" si="5"/>
        <v>Scalp-03C</v>
      </c>
      <c r="D92" s="11" t="s">
        <v>25</v>
      </c>
      <c r="E92" s="11">
        <v>1</v>
      </c>
      <c r="F92" s="12">
        <v>476</v>
      </c>
      <c r="G92" s="11">
        <v>16</v>
      </c>
      <c r="H92" s="25">
        <f t="shared" si="4"/>
        <v>3.3613445378151259E-2</v>
      </c>
      <c r="I92" s="26"/>
      <c r="M92" t="s">
        <v>22</v>
      </c>
      <c r="N92" t="s">
        <v>123</v>
      </c>
      <c r="O92" t="s">
        <v>125</v>
      </c>
      <c r="P92">
        <f t="shared" ca="1" si="6"/>
        <v>2</v>
      </c>
    </row>
    <row r="93" spans="3:16" x14ac:dyDescent="0.25">
      <c r="C93" s="11" t="str">
        <f t="shared" si="5"/>
        <v>Scalp-03X</v>
      </c>
      <c r="D93" s="11" t="s">
        <v>126</v>
      </c>
      <c r="E93" s="11">
        <v>2</v>
      </c>
      <c r="F93" s="12">
        <v>431</v>
      </c>
      <c r="G93" s="11">
        <v>0</v>
      </c>
      <c r="H93" s="25">
        <f t="shared" si="4"/>
        <v>0</v>
      </c>
      <c r="I93" s="26"/>
      <c r="M93" t="s">
        <v>22</v>
      </c>
      <c r="N93" t="s">
        <v>123</v>
      </c>
      <c r="O93" t="s">
        <v>127</v>
      </c>
      <c r="P93">
        <f t="shared" ca="1" si="6"/>
        <v>22</v>
      </c>
    </row>
    <row r="94" spans="3:16" x14ac:dyDescent="0.25">
      <c r="C94" s="11" t="str">
        <f t="shared" si="5"/>
        <v>Scalp-03X</v>
      </c>
      <c r="D94" s="11" t="s">
        <v>102</v>
      </c>
      <c r="E94" s="11">
        <v>1</v>
      </c>
      <c r="F94" s="12">
        <v>445</v>
      </c>
      <c r="G94" s="11">
        <v>10</v>
      </c>
      <c r="H94" s="25">
        <f t="shared" si="4"/>
        <v>2.247191011235955E-2</v>
      </c>
      <c r="I94" s="26"/>
      <c r="M94" t="s">
        <v>36</v>
      </c>
      <c r="N94" t="s">
        <v>123</v>
      </c>
      <c r="O94" t="s">
        <v>127</v>
      </c>
      <c r="P94">
        <f t="shared" ca="1" si="6"/>
        <v>12</v>
      </c>
    </row>
    <row r="95" spans="3:16" x14ac:dyDescent="0.25">
      <c r="C95" s="11" t="str">
        <f t="shared" si="5"/>
        <v>Scalp-03B</v>
      </c>
      <c r="D95" s="11" t="s">
        <v>128</v>
      </c>
      <c r="E95" s="11">
        <v>1</v>
      </c>
      <c r="F95" s="12">
        <v>448</v>
      </c>
      <c r="G95" s="11">
        <v>14</v>
      </c>
      <c r="H95" s="25">
        <f t="shared" si="4"/>
        <v>3.125E-2</v>
      </c>
      <c r="I95" s="26"/>
      <c r="M95" t="s">
        <v>36</v>
      </c>
      <c r="N95" t="s">
        <v>123</v>
      </c>
      <c r="O95" t="s">
        <v>129</v>
      </c>
      <c r="P95">
        <f t="shared" ca="1" si="6"/>
        <v>35</v>
      </c>
    </row>
    <row r="96" spans="3:16" x14ac:dyDescent="0.25">
      <c r="C96" s="11" t="str">
        <f t="shared" si="5"/>
        <v>Scalp-03N</v>
      </c>
      <c r="D96" s="11" t="s">
        <v>130</v>
      </c>
      <c r="E96" s="11">
        <v>1</v>
      </c>
      <c r="F96" s="12">
        <v>460</v>
      </c>
      <c r="G96" s="11">
        <v>15</v>
      </c>
      <c r="H96" s="25">
        <f t="shared" si="4"/>
        <v>3.2608695652173912E-2</v>
      </c>
      <c r="I96" s="26"/>
      <c r="M96" t="s">
        <v>36</v>
      </c>
      <c r="N96" t="s">
        <v>123</v>
      </c>
      <c r="O96" t="s">
        <v>131</v>
      </c>
      <c r="P96">
        <f t="shared" ca="1" si="6"/>
        <v>30</v>
      </c>
    </row>
    <row r="97" spans="3:16" x14ac:dyDescent="0.25">
      <c r="C97" s="11" t="str">
        <f t="shared" si="5"/>
        <v>Scalp-03M</v>
      </c>
      <c r="D97" s="11" t="s">
        <v>35</v>
      </c>
      <c r="E97" s="11">
        <v>1</v>
      </c>
      <c r="F97" s="12">
        <v>454</v>
      </c>
      <c r="G97" s="11">
        <v>18</v>
      </c>
      <c r="H97" s="25">
        <f t="shared" si="4"/>
        <v>3.9647577092511016E-2</v>
      </c>
      <c r="I97" s="26"/>
      <c r="M97" t="s">
        <v>36</v>
      </c>
      <c r="N97" t="s">
        <v>123</v>
      </c>
      <c r="O97" t="s">
        <v>132</v>
      </c>
      <c r="P97">
        <f t="shared" ca="1" si="6"/>
        <v>13</v>
      </c>
    </row>
    <row r="98" spans="3:16" x14ac:dyDescent="0.25">
      <c r="C98" s="11" t="str">
        <f t="shared" si="5"/>
        <v>Scalp-03L</v>
      </c>
      <c r="D98" s="11" t="s">
        <v>64</v>
      </c>
      <c r="E98" s="11">
        <v>3</v>
      </c>
      <c r="F98" s="12">
        <v>484</v>
      </c>
      <c r="G98" s="11">
        <v>3</v>
      </c>
      <c r="H98" s="25">
        <f t="shared" si="4"/>
        <v>6.1983471074380167E-3</v>
      </c>
      <c r="I98" s="26"/>
      <c r="M98" t="s">
        <v>52</v>
      </c>
      <c r="N98" t="s">
        <v>123</v>
      </c>
      <c r="O98" t="s">
        <v>133</v>
      </c>
      <c r="P98">
        <f t="shared" ca="1" si="6"/>
        <v>5</v>
      </c>
    </row>
    <row r="99" spans="3:16" x14ac:dyDescent="0.25">
      <c r="C99" s="11" t="str">
        <f t="shared" si="5"/>
        <v>Scalp-03M</v>
      </c>
      <c r="D99" s="11" t="s">
        <v>14</v>
      </c>
      <c r="E99" s="11">
        <v>1</v>
      </c>
      <c r="F99" s="12">
        <v>449</v>
      </c>
      <c r="G99" s="11">
        <v>12</v>
      </c>
      <c r="H99" s="25">
        <f t="shared" si="4"/>
        <v>2.6726057906458798E-2</v>
      </c>
      <c r="I99" s="26"/>
      <c r="M99" t="s">
        <v>52</v>
      </c>
      <c r="N99" t="s">
        <v>123</v>
      </c>
      <c r="O99" t="s">
        <v>132</v>
      </c>
      <c r="P99">
        <f t="shared" ca="1" si="6"/>
        <v>36</v>
      </c>
    </row>
    <row r="100" spans="3:16" x14ac:dyDescent="0.25">
      <c r="C100" s="11" t="str">
        <f t="shared" si="5"/>
        <v>Scalp-03N</v>
      </c>
      <c r="D100" s="11" t="s">
        <v>56</v>
      </c>
      <c r="E100" s="11">
        <v>2</v>
      </c>
      <c r="F100" s="12">
        <v>480</v>
      </c>
      <c r="G100" s="11">
        <v>12</v>
      </c>
      <c r="H100" s="25">
        <f t="shared" si="4"/>
        <v>2.5000000000000001E-2</v>
      </c>
      <c r="I100" s="26"/>
      <c r="M100" t="s">
        <v>52</v>
      </c>
      <c r="N100" t="s">
        <v>123</v>
      </c>
      <c r="O100" t="s">
        <v>131</v>
      </c>
      <c r="P100">
        <f t="shared" ca="1" si="6"/>
        <v>35</v>
      </c>
    </row>
    <row r="101" spans="3:16" x14ac:dyDescent="0.25">
      <c r="C101" s="11" t="str">
        <f t="shared" si="5"/>
        <v>Scalp-03P</v>
      </c>
      <c r="D101" s="11" t="s">
        <v>56</v>
      </c>
      <c r="E101" s="11">
        <v>2</v>
      </c>
      <c r="F101" s="12">
        <v>461</v>
      </c>
      <c r="G101" s="11">
        <v>5</v>
      </c>
      <c r="H101" s="25">
        <f t="shared" si="4"/>
        <v>1.0845986984815618E-2</v>
      </c>
      <c r="I101" s="26"/>
      <c r="M101" t="s">
        <v>52</v>
      </c>
      <c r="N101" t="s">
        <v>123</v>
      </c>
      <c r="O101" t="s">
        <v>134</v>
      </c>
      <c r="P101">
        <f t="shared" ca="1" si="6"/>
        <v>28</v>
      </c>
    </row>
    <row r="102" spans="3:16" x14ac:dyDescent="0.25">
      <c r="C102" s="11" t="str">
        <f t="shared" si="5"/>
        <v>Scalp-03O</v>
      </c>
      <c r="D102" s="11" t="s">
        <v>135</v>
      </c>
      <c r="E102" s="11">
        <v>1</v>
      </c>
      <c r="F102" s="12">
        <v>408</v>
      </c>
      <c r="G102" s="11">
        <v>18</v>
      </c>
      <c r="H102" s="25">
        <f t="shared" ref="H102:H138" si="7">G102/F102</f>
        <v>4.4117647058823532E-2</v>
      </c>
      <c r="I102" s="26"/>
      <c r="M102" t="s">
        <v>52</v>
      </c>
      <c r="N102" t="s">
        <v>123</v>
      </c>
      <c r="O102" t="s">
        <v>136</v>
      </c>
      <c r="P102">
        <f t="shared" ca="1" si="6"/>
        <v>47</v>
      </c>
    </row>
    <row r="103" spans="3:16" x14ac:dyDescent="0.25">
      <c r="C103" s="11" t="str">
        <f t="shared" si="5"/>
        <v>Scalp-03K</v>
      </c>
      <c r="D103" s="11" t="s">
        <v>137</v>
      </c>
      <c r="E103" s="11">
        <v>1</v>
      </c>
      <c r="F103" s="12">
        <v>497</v>
      </c>
      <c r="G103" s="11">
        <v>17</v>
      </c>
      <c r="H103" s="25">
        <f t="shared" si="7"/>
        <v>3.4205231388329982E-2</v>
      </c>
      <c r="I103" s="26"/>
      <c r="M103" t="s">
        <v>52</v>
      </c>
      <c r="N103" t="s">
        <v>123</v>
      </c>
      <c r="O103" t="s">
        <v>138</v>
      </c>
      <c r="P103">
        <f t="shared" ca="1" si="6"/>
        <v>19</v>
      </c>
    </row>
    <row r="104" spans="3:16" x14ac:dyDescent="0.25">
      <c r="C104" s="11" t="str">
        <f t="shared" si="5"/>
        <v>Scalp-030I</v>
      </c>
      <c r="D104" s="11" t="s">
        <v>139</v>
      </c>
      <c r="E104" s="11">
        <v>3</v>
      </c>
      <c r="F104" s="12">
        <v>445</v>
      </c>
      <c r="G104" s="11">
        <v>1</v>
      </c>
      <c r="H104" s="25">
        <f t="shared" si="7"/>
        <v>2.2471910112359553E-3</v>
      </c>
      <c r="I104" s="26"/>
      <c r="M104" t="s">
        <v>52</v>
      </c>
      <c r="N104" t="s">
        <v>123</v>
      </c>
      <c r="O104" t="s">
        <v>140</v>
      </c>
      <c r="P104">
        <f t="shared" ca="1" si="6"/>
        <v>28</v>
      </c>
    </row>
    <row r="105" spans="3:16" x14ac:dyDescent="0.25">
      <c r="C105" s="11" t="str">
        <f t="shared" si="5"/>
        <v>Scalp-03H</v>
      </c>
      <c r="D105" s="11" t="s">
        <v>141</v>
      </c>
      <c r="E105" s="11">
        <v>2</v>
      </c>
      <c r="F105" s="12">
        <v>417</v>
      </c>
      <c r="G105" s="11">
        <v>2</v>
      </c>
      <c r="H105" s="25">
        <f t="shared" si="7"/>
        <v>4.7961630695443642E-3</v>
      </c>
      <c r="I105" s="26"/>
      <c r="M105" t="s">
        <v>52</v>
      </c>
      <c r="N105" t="s">
        <v>123</v>
      </c>
      <c r="O105" t="s">
        <v>142</v>
      </c>
      <c r="P105">
        <f t="shared" ca="1" si="6"/>
        <v>41</v>
      </c>
    </row>
    <row r="106" spans="3:16" x14ac:dyDescent="0.25">
      <c r="C106" s="11" t="str">
        <f t="shared" ref="C106:C138" si="8">CONCATENATE(N106,"-",O106)</f>
        <v>Scalp-03U</v>
      </c>
      <c r="D106" s="11" t="s">
        <v>143</v>
      </c>
      <c r="E106" s="11">
        <v>2</v>
      </c>
      <c r="F106" s="12">
        <v>418</v>
      </c>
      <c r="G106" s="11">
        <v>3</v>
      </c>
      <c r="H106" s="25">
        <f t="shared" si="7"/>
        <v>7.1770334928229667E-3</v>
      </c>
      <c r="I106" s="26"/>
      <c r="M106" t="s">
        <v>52</v>
      </c>
      <c r="N106" t="s">
        <v>123</v>
      </c>
      <c r="O106" t="s">
        <v>144</v>
      </c>
      <c r="P106">
        <f t="shared" ref="P106:P138" ca="1" si="9">RANDBETWEEN(0,50)</f>
        <v>46</v>
      </c>
    </row>
    <row r="107" spans="3:16" x14ac:dyDescent="0.25">
      <c r="C107" s="11" t="str">
        <f t="shared" si="8"/>
        <v>Scalp-03G</v>
      </c>
      <c r="D107" s="11" t="s">
        <v>47</v>
      </c>
      <c r="E107" s="11">
        <v>3</v>
      </c>
      <c r="F107" s="12">
        <v>421</v>
      </c>
      <c r="G107" s="11">
        <v>1</v>
      </c>
      <c r="H107" s="25">
        <f t="shared" si="7"/>
        <v>2.3752969121140144E-3</v>
      </c>
      <c r="I107" s="26"/>
      <c r="M107" t="s">
        <v>36</v>
      </c>
      <c r="N107" t="s">
        <v>123</v>
      </c>
      <c r="O107" t="s">
        <v>145</v>
      </c>
      <c r="P107">
        <f t="shared" ca="1" si="9"/>
        <v>32</v>
      </c>
    </row>
    <row r="108" spans="3:16" x14ac:dyDescent="0.25">
      <c r="C108" s="11" t="str">
        <f t="shared" si="8"/>
        <v>Scalp-03T</v>
      </c>
      <c r="D108" s="11" t="s">
        <v>146</v>
      </c>
      <c r="E108" s="11">
        <v>3</v>
      </c>
      <c r="F108" s="12">
        <v>463</v>
      </c>
      <c r="G108" s="11">
        <v>20</v>
      </c>
      <c r="H108" s="25">
        <f t="shared" si="7"/>
        <v>4.3196544276457881E-2</v>
      </c>
      <c r="I108" s="26"/>
      <c r="M108" t="s">
        <v>36</v>
      </c>
      <c r="N108" t="s">
        <v>123</v>
      </c>
      <c r="O108" t="s">
        <v>147</v>
      </c>
      <c r="P108">
        <f t="shared" ca="1" si="9"/>
        <v>48</v>
      </c>
    </row>
    <row r="109" spans="3:16" x14ac:dyDescent="0.25">
      <c r="C109" s="11" t="str">
        <f t="shared" si="8"/>
        <v>Scalp-03E</v>
      </c>
      <c r="D109" s="11" t="s">
        <v>148</v>
      </c>
      <c r="E109" s="11">
        <v>3</v>
      </c>
      <c r="F109" s="12">
        <v>494</v>
      </c>
      <c r="G109" s="11">
        <v>11</v>
      </c>
      <c r="H109" s="25">
        <f t="shared" si="7"/>
        <v>2.2267206477732792E-2</v>
      </c>
      <c r="I109" s="26"/>
      <c r="M109" t="s">
        <v>36</v>
      </c>
      <c r="N109" t="s">
        <v>123</v>
      </c>
      <c r="O109" t="s">
        <v>149</v>
      </c>
      <c r="P109">
        <f t="shared" ca="1" si="9"/>
        <v>45</v>
      </c>
    </row>
    <row r="110" spans="3:16" x14ac:dyDescent="0.25">
      <c r="C110" s="11" t="str">
        <f t="shared" si="8"/>
        <v>Scalp-03W</v>
      </c>
      <c r="D110" s="11" t="s">
        <v>150</v>
      </c>
      <c r="E110" s="11">
        <v>3</v>
      </c>
      <c r="F110" s="12">
        <v>481</v>
      </c>
      <c r="G110" s="11">
        <v>18</v>
      </c>
      <c r="H110" s="25">
        <f t="shared" si="7"/>
        <v>3.7422037422037424E-2</v>
      </c>
      <c r="I110" s="26"/>
      <c r="M110" t="s">
        <v>36</v>
      </c>
      <c r="N110" t="s">
        <v>123</v>
      </c>
      <c r="O110" t="s">
        <v>151</v>
      </c>
      <c r="P110">
        <f t="shared" ca="1" si="9"/>
        <v>5</v>
      </c>
    </row>
    <row r="111" spans="3:16" x14ac:dyDescent="0.25">
      <c r="C111" s="11" t="str">
        <f t="shared" si="8"/>
        <v>Scalp-03R</v>
      </c>
      <c r="D111" s="11" t="s">
        <v>152</v>
      </c>
      <c r="E111" s="11">
        <v>3</v>
      </c>
      <c r="F111" s="12">
        <v>473</v>
      </c>
      <c r="G111" s="11">
        <v>6</v>
      </c>
      <c r="H111" s="25">
        <f t="shared" si="7"/>
        <v>1.2684989429175475E-2</v>
      </c>
      <c r="I111" s="26"/>
      <c r="M111" t="s">
        <v>36</v>
      </c>
      <c r="N111" t="s">
        <v>123</v>
      </c>
      <c r="O111" t="s">
        <v>153</v>
      </c>
      <c r="P111">
        <f t="shared" ca="1" si="9"/>
        <v>22</v>
      </c>
    </row>
    <row r="112" spans="3:16" x14ac:dyDescent="0.25">
      <c r="C112" s="11" t="str">
        <f t="shared" si="8"/>
        <v>Scalp-03Q</v>
      </c>
      <c r="D112" s="11" t="s">
        <v>154</v>
      </c>
      <c r="E112" s="11">
        <v>3</v>
      </c>
      <c r="F112" s="12">
        <v>404</v>
      </c>
      <c r="G112" s="11">
        <v>18</v>
      </c>
      <c r="H112" s="25">
        <f t="shared" si="7"/>
        <v>4.4554455445544552E-2</v>
      </c>
      <c r="I112" s="26"/>
      <c r="M112" t="s">
        <v>36</v>
      </c>
      <c r="N112" t="s">
        <v>123</v>
      </c>
      <c r="O112" t="s">
        <v>155</v>
      </c>
      <c r="P112">
        <f t="shared" ca="1" si="9"/>
        <v>15</v>
      </c>
    </row>
    <row r="113" spans="3:16" x14ac:dyDescent="0.25">
      <c r="C113" s="11" t="str">
        <f t="shared" si="8"/>
        <v>Cateter-04A</v>
      </c>
      <c r="D113" s="11" t="s">
        <v>156</v>
      </c>
      <c r="E113" s="11">
        <v>1</v>
      </c>
      <c r="F113" s="12">
        <v>486</v>
      </c>
      <c r="G113" s="11">
        <v>15</v>
      </c>
      <c r="H113" s="25">
        <f t="shared" si="7"/>
        <v>3.0864197530864196E-2</v>
      </c>
      <c r="I113" s="26"/>
      <c r="M113" t="s">
        <v>36</v>
      </c>
      <c r="N113" t="s">
        <v>157</v>
      </c>
      <c r="O113" t="s">
        <v>158</v>
      </c>
      <c r="P113">
        <f t="shared" ca="1" si="9"/>
        <v>23</v>
      </c>
    </row>
    <row r="114" spans="3:16" x14ac:dyDescent="0.25">
      <c r="C114" s="11" t="str">
        <f t="shared" si="8"/>
        <v>Cateter-04S</v>
      </c>
      <c r="D114" s="11" t="s">
        <v>66</v>
      </c>
      <c r="E114" s="11">
        <v>2</v>
      </c>
      <c r="F114" s="12">
        <v>422</v>
      </c>
      <c r="G114" s="11">
        <v>0</v>
      </c>
      <c r="H114" s="25">
        <f t="shared" si="7"/>
        <v>0</v>
      </c>
      <c r="I114" s="26"/>
      <c r="M114" t="s">
        <v>22</v>
      </c>
      <c r="N114" t="s">
        <v>157</v>
      </c>
      <c r="O114" t="s">
        <v>159</v>
      </c>
      <c r="P114">
        <f t="shared" ca="1" si="9"/>
        <v>35</v>
      </c>
    </row>
    <row r="115" spans="3:16" x14ac:dyDescent="0.25">
      <c r="C115" s="11" t="str">
        <f t="shared" si="8"/>
        <v>Cateter-04D</v>
      </c>
      <c r="D115" s="11" t="s">
        <v>126</v>
      </c>
      <c r="E115" s="11">
        <v>1</v>
      </c>
      <c r="F115" s="12">
        <v>337</v>
      </c>
      <c r="G115" s="11">
        <v>16</v>
      </c>
      <c r="H115" s="25">
        <f t="shared" si="7"/>
        <v>4.7477744807121663E-2</v>
      </c>
      <c r="I115" s="26"/>
      <c r="M115" t="s">
        <v>22</v>
      </c>
      <c r="N115" t="s">
        <v>157</v>
      </c>
      <c r="O115" t="s">
        <v>160</v>
      </c>
      <c r="P115">
        <f t="shared" ca="1" si="9"/>
        <v>35</v>
      </c>
    </row>
    <row r="116" spans="3:16" x14ac:dyDescent="0.25">
      <c r="C116" s="11" t="str">
        <f t="shared" si="8"/>
        <v>Cateter-04F</v>
      </c>
      <c r="D116" s="11" t="s">
        <v>161</v>
      </c>
      <c r="E116" s="11">
        <v>2</v>
      </c>
      <c r="F116" s="12">
        <v>359</v>
      </c>
      <c r="G116" s="11">
        <v>16</v>
      </c>
      <c r="H116" s="25">
        <f t="shared" si="7"/>
        <v>4.456824512534819E-2</v>
      </c>
      <c r="I116" s="26"/>
      <c r="M116" t="s">
        <v>22</v>
      </c>
      <c r="N116" t="s">
        <v>157</v>
      </c>
      <c r="O116" t="s">
        <v>162</v>
      </c>
      <c r="P116">
        <f t="shared" ca="1" si="9"/>
        <v>18</v>
      </c>
    </row>
    <row r="117" spans="3:16" x14ac:dyDescent="0.25">
      <c r="C117" s="11" t="str">
        <f t="shared" si="8"/>
        <v>Cateter-04G</v>
      </c>
      <c r="D117" s="11" t="s">
        <v>163</v>
      </c>
      <c r="E117" s="11">
        <v>2</v>
      </c>
      <c r="F117" s="12">
        <v>344</v>
      </c>
      <c r="G117" s="11">
        <v>0</v>
      </c>
      <c r="H117" s="25">
        <f t="shared" si="7"/>
        <v>0</v>
      </c>
      <c r="I117" s="26"/>
      <c r="M117" t="s">
        <v>22</v>
      </c>
      <c r="N117" t="s">
        <v>157</v>
      </c>
      <c r="O117" t="s">
        <v>164</v>
      </c>
      <c r="P117">
        <f t="shared" ca="1" si="9"/>
        <v>31</v>
      </c>
    </row>
    <row r="118" spans="3:16" x14ac:dyDescent="0.25">
      <c r="C118" s="11" t="str">
        <f t="shared" si="8"/>
        <v>Cateter-04H</v>
      </c>
      <c r="D118" s="11" t="s">
        <v>165</v>
      </c>
      <c r="E118" s="11">
        <v>3</v>
      </c>
      <c r="F118" s="12">
        <v>340</v>
      </c>
      <c r="G118" s="11">
        <v>18</v>
      </c>
      <c r="H118" s="25">
        <f t="shared" si="7"/>
        <v>5.2941176470588235E-2</v>
      </c>
      <c r="I118" s="26"/>
      <c r="M118" t="s">
        <v>22</v>
      </c>
      <c r="N118" t="s">
        <v>157</v>
      </c>
      <c r="O118" t="s">
        <v>166</v>
      </c>
      <c r="P118">
        <f t="shared" ca="1" si="9"/>
        <v>26</v>
      </c>
    </row>
    <row r="119" spans="3:16" x14ac:dyDescent="0.25">
      <c r="C119" s="11" t="str">
        <f t="shared" si="8"/>
        <v>Cateter-04J</v>
      </c>
      <c r="D119" s="11" t="s">
        <v>167</v>
      </c>
      <c r="E119" s="11">
        <v>2</v>
      </c>
      <c r="F119" s="12">
        <v>327</v>
      </c>
      <c r="G119" s="11">
        <v>14</v>
      </c>
      <c r="H119" s="25">
        <f t="shared" si="7"/>
        <v>4.2813455657492352E-2</v>
      </c>
      <c r="I119" s="26"/>
      <c r="M119" t="s">
        <v>22</v>
      </c>
      <c r="N119" t="s">
        <v>157</v>
      </c>
      <c r="O119" t="s">
        <v>168</v>
      </c>
      <c r="P119">
        <f t="shared" ca="1" si="9"/>
        <v>50</v>
      </c>
    </row>
    <row r="120" spans="3:16" x14ac:dyDescent="0.25">
      <c r="C120" s="11" t="str">
        <f t="shared" si="8"/>
        <v>Cateter-04K</v>
      </c>
      <c r="D120" s="11" t="s">
        <v>169</v>
      </c>
      <c r="E120" s="11">
        <v>1</v>
      </c>
      <c r="F120" s="12">
        <v>393</v>
      </c>
      <c r="G120" s="11">
        <v>7</v>
      </c>
      <c r="H120" s="25">
        <f t="shared" si="7"/>
        <v>1.7811704834605598E-2</v>
      </c>
      <c r="I120" s="26"/>
      <c r="M120" t="s">
        <v>22</v>
      </c>
      <c r="N120" t="s">
        <v>157</v>
      </c>
      <c r="O120" t="s">
        <v>170</v>
      </c>
      <c r="P120">
        <f t="shared" ca="1" si="9"/>
        <v>32</v>
      </c>
    </row>
    <row r="121" spans="3:16" x14ac:dyDescent="0.25">
      <c r="C121" s="11" t="str">
        <f t="shared" si="8"/>
        <v>Cateter-04L</v>
      </c>
      <c r="D121" s="11" t="s">
        <v>171</v>
      </c>
      <c r="E121" s="11">
        <v>3</v>
      </c>
      <c r="F121" s="12">
        <v>330</v>
      </c>
      <c r="G121" s="11">
        <v>4</v>
      </c>
      <c r="H121" s="25">
        <f t="shared" si="7"/>
        <v>1.2121212121212121E-2</v>
      </c>
      <c r="I121" s="26"/>
      <c r="M121" t="s">
        <v>22</v>
      </c>
      <c r="N121" t="s">
        <v>157</v>
      </c>
      <c r="O121" t="s">
        <v>172</v>
      </c>
      <c r="P121">
        <f t="shared" ca="1" si="9"/>
        <v>36</v>
      </c>
    </row>
    <row r="122" spans="3:16" x14ac:dyDescent="0.25">
      <c r="C122" s="11" t="str">
        <f t="shared" si="8"/>
        <v>Cateter-04P</v>
      </c>
      <c r="D122" s="11" t="s">
        <v>87</v>
      </c>
      <c r="E122" s="11">
        <v>2</v>
      </c>
      <c r="F122" s="12">
        <v>470</v>
      </c>
      <c r="G122" s="11">
        <v>16</v>
      </c>
      <c r="H122" s="25">
        <f t="shared" si="7"/>
        <v>3.4042553191489362E-2</v>
      </c>
      <c r="I122" s="26"/>
      <c r="M122" t="s">
        <v>22</v>
      </c>
      <c r="N122" t="s">
        <v>157</v>
      </c>
      <c r="O122" t="s">
        <v>173</v>
      </c>
      <c r="P122">
        <f t="shared" ca="1" si="9"/>
        <v>18</v>
      </c>
    </row>
    <row r="123" spans="3:16" x14ac:dyDescent="0.25">
      <c r="C123" s="11" t="str">
        <f t="shared" si="8"/>
        <v>Cateter-04O</v>
      </c>
      <c r="D123" s="11" t="s">
        <v>77</v>
      </c>
      <c r="E123" s="11">
        <v>2</v>
      </c>
      <c r="F123" s="12">
        <v>369</v>
      </c>
      <c r="G123" s="11">
        <v>15</v>
      </c>
      <c r="H123" s="25">
        <f t="shared" si="7"/>
        <v>4.065040650406504E-2</v>
      </c>
      <c r="I123" s="26"/>
      <c r="M123" t="s">
        <v>22</v>
      </c>
      <c r="N123" t="s">
        <v>157</v>
      </c>
      <c r="O123" t="s">
        <v>174</v>
      </c>
      <c r="P123">
        <f t="shared" ca="1" si="9"/>
        <v>6</v>
      </c>
    </row>
    <row r="124" spans="3:16" x14ac:dyDescent="0.25">
      <c r="C124" s="11" t="str">
        <f t="shared" si="8"/>
        <v>Cateter-04I</v>
      </c>
      <c r="D124" s="11" t="s">
        <v>175</v>
      </c>
      <c r="E124" s="11">
        <v>3</v>
      </c>
      <c r="F124" s="12">
        <v>302</v>
      </c>
      <c r="G124" s="11">
        <v>5</v>
      </c>
      <c r="H124" s="25">
        <f t="shared" si="7"/>
        <v>1.6556291390728478E-2</v>
      </c>
      <c r="I124" s="26"/>
      <c r="M124" t="s">
        <v>22</v>
      </c>
      <c r="N124" t="s">
        <v>157</v>
      </c>
      <c r="O124" t="s">
        <v>176</v>
      </c>
      <c r="P124">
        <f t="shared" ca="1" si="9"/>
        <v>7</v>
      </c>
    </row>
    <row r="125" spans="3:16" x14ac:dyDescent="0.25">
      <c r="C125" s="11" t="str">
        <f t="shared" si="8"/>
        <v>Cateter-04U</v>
      </c>
      <c r="D125" s="11" t="s">
        <v>177</v>
      </c>
      <c r="E125" s="11">
        <v>3</v>
      </c>
      <c r="F125" s="12">
        <v>457</v>
      </c>
      <c r="G125" s="11">
        <v>2</v>
      </c>
      <c r="H125" s="25">
        <f t="shared" si="7"/>
        <v>4.3763676148796497E-3</v>
      </c>
      <c r="I125" s="26"/>
      <c r="M125" t="s">
        <v>52</v>
      </c>
      <c r="N125" t="s">
        <v>157</v>
      </c>
      <c r="O125" t="s">
        <v>178</v>
      </c>
      <c r="P125">
        <f t="shared" ca="1" si="9"/>
        <v>28</v>
      </c>
    </row>
    <row r="126" spans="3:16" x14ac:dyDescent="0.25">
      <c r="C126" s="11" t="str">
        <f t="shared" si="8"/>
        <v>Cateter-04Y</v>
      </c>
      <c r="D126" s="11" t="s">
        <v>179</v>
      </c>
      <c r="E126" s="11">
        <v>1</v>
      </c>
      <c r="F126" s="12">
        <v>372</v>
      </c>
      <c r="G126" s="11">
        <v>15</v>
      </c>
      <c r="H126" s="25">
        <f t="shared" si="7"/>
        <v>4.0322580645161289E-2</v>
      </c>
      <c r="I126" s="26"/>
      <c r="M126" t="s">
        <v>52</v>
      </c>
      <c r="N126" t="s">
        <v>157</v>
      </c>
      <c r="O126" t="s">
        <v>180</v>
      </c>
      <c r="P126">
        <f t="shared" ca="1" si="9"/>
        <v>14</v>
      </c>
    </row>
    <row r="127" spans="3:16" x14ac:dyDescent="0.25">
      <c r="C127" s="11" t="str">
        <f t="shared" si="8"/>
        <v>Cateter-04T</v>
      </c>
      <c r="D127" s="11" t="s">
        <v>181</v>
      </c>
      <c r="E127" s="11">
        <v>3</v>
      </c>
      <c r="F127" s="12">
        <v>305</v>
      </c>
      <c r="G127" s="11">
        <v>19</v>
      </c>
      <c r="H127" s="25">
        <f t="shared" si="7"/>
        <v>6.2295081967213117E-2</v>
      </c>
      <c r="I127" s="26"/>
      <c r="M127" t="s">
        <v>52</v>
      </c>
      <c r="N127" t="s">
        <v>157</v>
      </c>
      <c r="O127" t="s">
        <v>182</v>
      </c>
      <c r="P127">
        <f t="shared" ca="1" si="9"/>
        <v>9</v>
      </c>
    </row>
    <row r="128" spans="3:16" x14ac:dyDescent="0.25">
      <c r="C128" s="11" t="str">
        <f t="shared" si="8"/>
        <v>Cateter-04R</v>
      </c>
      <c r="D128" s="11" t="s">
        <v>183</v>
      </c>
      <c r="E128" s="11">
        <v>1</v>
      </c>
      <c r="F128" s="12">
        <v>463</v>
      </c>
      <c r="G128" s="11">
        <v>19</v>
      </c>
      <c r="H128" s="25">
        <f t="shared" si="7"/>
        <v>4.1036717062634988E-2</v>
      </c>
      <c r="I128" s="26"/>
      <c r="M128" t="s">
        <v>52</v>
      </c>
      <c r="N128" t="s">
        <v>157</v>
      </c>
      <c r="O128" t="s">
        <v>184</v>
      </c>
      <c r="P128">
        <f t="shared" ca="1" si="9"/>
        <v>29</v>
      </c>
    </row>
    <row r="129" spans="3:16" x14ac:dyDescent="0.25">
      <c r="C129" s="11" t="str">
        <f t="shared" si="8"/>
        <v>Cateter-04E</v>
      </c>
      <c r="D129" s="11" t="s">
        <v>185</v>
      </c>
      <c r="E129" s="11">
        <v>1</v>
      </c>
      <c r="F129" s="12">
        <v>458</v>
      </c>
      <c r="G129" s="11">
        <v>5</v>
      </c>
      <c r="H129" s="25">
        <f t="shared" si="7"/>
        <v>1.0917030567685589E-2</v>
      </c>
      <c r="I129" s="26"/>
      <c r="M129" t="s">
        <v>52</v>
      </c>
      <c r="N129" t="s">
        <v>157</v>
      </c>
      <c r="O129" t="s">
        <v>186</v>
      </c>
      <c r="P129">
        <f t="shared" ca="1" si="9"/>
        <v>33</v>
      </c>
    </row>
    <row r="130" spans="3:16" x14ac:dyDescent="0.25">
      <c r="C130" s="11" t="str">
        <f t="shared" si="8"/>
        <v>Cateter-04W</v>
      </c>
      <c r="D130" s="11" t="s">
        <v>187</v>
      </c>
      <c r="E130" s="11">
        <v>2</v>
      </c>
      <c r="F130" s="12">
        <v>355</v>
      </c>
      <c r="G130" s="11">
        <v>11</v>
      </c>
      <c r="H130" s="25">
        <f t="shared" si="7"/>
        <v>3.0985915492957747E-2</v>
      </c>
      <c r="I130" s="26"/>
      <c r="M130" t="s">
        <v>52</v>
      </c>
      <c r="N130" t="s">
        <v>157</v>
      </c>
      <c r="O130" t="s">
        <v>188</v>
      </c>
      <c r="P130">
        <f t="shared" ca="1" si="9"/>
        <v>4</v>
      </c>
    </row>
    <row r="131" spans="3:16" x14ac:dyDescent="0.25">
      <c r="C131" s="11" t="str">
        <f t="shared" si="8"/>
        <v>Cateter-04W</v>
      </c>
      <c r="D131" s="11" t="s">
        <v>189</v>
      </c>
      <c r="E131" s="11">
        <v>3</v>
      </c>
      <c r="F131" s="12">
        <v>398</v>
      </c>
      <c r="G131" s="11">
        <v>18</v>
      </c>
      <c r="H131" s="25">
        <f t="shared" si="7"/>
        <v>4.5226130653266333E-2</v>
      </c>
      <c r="I131" s="26"/>
      <c r="M131" t="s">
        <v>52</v>
      </c>
      <c r="N131" t="s">
        <v>157</v>
      </c>
      <c r="O131" t="s">
        <v>188</v>
      </c>
      <c r="P131">
        <f t="shared" ca="1" si="9"/>
        <v>50</v>
      </c>
    </row>
    <row r="132" spans="3:16" x14ac:dyDescent="0.25">
      <c r="C132" s="11" t="str">
        <f t="shared" si="8"/>
        <v>Cateter-04Q</v>
      </c>
      <c r="D132" s="11" t="s">
        <v>190</v>
      </c>
      <c r="E132" s="11">
        <v>2</v>
      </c>
      <c r="F132" s="12">
        <v>327</v>
      </c>
      <c r="G132" s="11">
        <v>5</v>
      </c>
      <c r="H132" s="25">
        <f t="shared" si="7"/>
        <v>1.5290519877675841E-2</v>
      </c>
      <c r="I132" s="26"/>
      <c r="M132" t="s">
        <v>52</v>
      </c>
      <c r="N132" t="s">
        <v>157</v>
      </c>
      <c r="O132" t="s">
        <v>191</v>
      </c>
      <c r="P132">
        <f t="shared" ca="1" si="9"/>
        <v>46</v>
      </c>
    </row>
    <row r="133" spans="3:16" x14ac:dyDescent="0.25">
      <c r="C133" s="11" t="str">
        <f t="shared" si="8"/>
        <v>Cateter-04Z</v>
      </c>
      <c r="D133" s="11" t="s">
        <v>192</v>
      </c>
      <c r="E133" s="11">
        <v>2</v>
      </c>
      <c r="F133" s="12">
        <v>448</v>
      </c>
      <c r="G133" s="11">
        <v>11</v>
      </c>
      <c r="H133" s="25">
        <f t="shared" si="7"/>
        <v>2.4553571428571428E-2</v>
      </c>
      <c r="I133" s="26"/>
      <c r="M133" t="s">
        <v>52</v>
      </c>
      <c r="N133" t="s">
        <v>157</v>
      </c>
      <c r="O133" t="s">
        <v>193</v>
      </c>
      <c r="P133">
        <f t="shared" ca="1" si="9"/>
        <v>23</v>
      </c>
    </row>
    <row r="134" spans="3:16" x14ac:dyDescent="0.25">
      <c r="C134" s="11" t="str">
        <f t="shared" si="8"/>
        <v>Cateter-04X</v>
      </c>
      <c r="D134" s="11" t="s">
        <v>194</v>
      </c>
      <c r="E134" s="11">
        <v>3</v>
      </c>
      <c r="F134" s="12">
        <v>342</v>
      </c>
      <c r="G134" s="11">
        <v>9</v>
      </c>
      <c r="H134" s="25">
        <f t="shared" si="7"/>
        <v>2.6315789473684209E-2</v>
      </c>
      <c r="I134" s="26"/>
      <c r="M134" t="s">
        <v>36</v>
      </c>
      <c r="N134" t="s">
        <v>157</v>
      </c>
      <c r="O134" t="s">
        <v>195</v>
      </c>
      <c r="P134">
        <f t="shared" ca="1" si="9"/>
        <v>44</v>
      </c>
    </row>
    <row r="135" spans="3:16" x14ac:dyDescent="0.25">
      <c r="C135" s="11" t="str">
        <f t="shared" si="8"/>
        <v>Cateter-04M</v>
      </c>
      <c r="D135" s="11" t="s">
        <v>128</v>
      </c>
      <c r="E135" s="11">
        <v>3</v>
      </c>
      <c r="F135" s="12">
        <v>331</v>
      </c>
      <c r="G135" s="11">
        <v>13</v>
      </c>
      <c r="H135" s="25">
        <f t="shared" si="7"/>
        <v>3.9274924471299093E-2</v>
      </c>
      <c r="I135" s="26"/>
      <c r="M135" t="s">
        <v>36</v>
      </c>
      <c r="N135" t="s">
        <v>157</v>
      </c>
      <c r="O135" t="s">
        <v>196</v>
      </c>
      <c r="P135">
        <f t="shared" ca="1" si="9"/>
        <v>30</v>
      </c>
    </row>
    <row r="136" spans="3:16" x14ac:dyDescent="0.25">
      <c r="C136" s="11" t="str">
        <f t="shared" si="8"/>
        <v>Cateter-04N</v>
      </c>
      <c r="D136" s="11" t="s">
        <v>150</v>
      </c>
      <c r="E136" s="11">
        <v>3</v>
      </c>
      <c r="F136" s="12">
        <v>439</v>
      </c>
      <c r="G136" s="11">
        <v>2</v>
      </c>
      <c r="H136" s="25">
        <f t="shared" si="7"/>
        <v>4.5558086560364463E-3</v>
      </c>
      <c r="I136" s="26"/>
      <c r="M136" t="s">
        <v>36</v>
      </c>
      <c r="N136" t="s">
        <v>157</v>
      </c>
      <c r="O136" t="s">
        <v>197</v>
      </c>
      <c r="P136">
        <f t="shared" ca="1" si="9"/>
        <v>15</v>
      </c>
    </row>
    <row r="137" spans="3:16" x14ac:dyDescent="0.25">
      <c r="C137" s="11" t="str">
        <f t="shared" si="8"/>
        <v>Cateter-04B</v>
      </c>
      <c r="D137" s="11" t="s">
        <v>198</v>
      </c>
      <c r="E137" s="11">
        <v>2</v>
      </c>
      <c r="F137" s="12">
        <v>309</v>
      </c>
      <c r="G137" s="11">
        <v>17</v>
      </c>
      <c r="H137" s="25">
        <f t="shared" si="7"/>
        <v>5.5016181229773461E-2</v>
      </c>
      <c r="I137" s="26"/>
      <c r="M137" t="s">
        <v>36</v>
      </c>
      <c r="N137" t="s">
        <v>157</v>
      </c>
      <c r="O137" t="s">
        <v>199</v>
      </c>
      <c r="P137">
        <f t="shared" ca="1" si="9"/>
        <v>50</v>
      </c>
    </row>
    <row r="138" spans="3:16" x14ac:dyDescent="0.25">
      <c r="C138" s="11" t="str">
        <f t="shared" si="8"/>
        <v>Cateter-04V</v>
      </c>
      <c r="D138" s="11" t="s">
        <v>200</v>
      </c>
      <c r="E138" s="11">
        <v>3</v>
      </c>
      <c r="F138" s="12">
        <v>434</v>
      </c>
      <c r="G138" s="11">
        <v>2</v>
      </c>
      <c r="H138" s="25">
        <f t="shared" si="7"/>
        <v>4.608294930875576E-3</v>
      </c>
      <c r="I138" s="26"/>
      <c r="M138" t="s">
        <v>36</v>
      </c>
      <c r="N138" t="s">
        <v>157</v>
      </c>
      <c r="O138" t="s">
        <v>201</v>
      </c>
      <c r="P138">
        <f t="shared" ca="1" si="9"/>
        <v>45</v>
      </c>
    </row>
  </sheetData>
  <mergeCells count="114">
    <mergeCell ref="B1:K1"/>
    <mergeCell ref="C4:I5"/>
    <mergeCell ref="C7:I11"/>
    <mergeCell ref="C13:I14"/>
    <mergeCell ref="C19:I21"/>
    <mergeCell ref="C23:I24"/>
    <mergeCell ref="H37:I37"/>
    <mergeCell ref="H38:I38"/>
    <mergeCell ref="H39:I39"/>
    <mergeCell ref="H40:I40"/>
    <mergeCell ref="H41:I41"/>
    <mergeCell ref="H42:I42"/>
    <mergeCell ref="D26:E26"/>
    <mergeCell ref="D27:E27"/>
    <mergeCell ref="D28:E28"/>
    <mergeCell ref="D29:E29"/>
    <mergeCell ref="C31:I32"/>
    <mergeCell ref="H36:I36"/>
    <mergeCell ref="H49:I49"/>
    <mergeCell ref="H50:I50"/>
    <mergeCell ref="H51:I51"/>
    <mergeCell ref="H52:I52"/>
    <mergeCell ref="H53:I53"/>
    <mergeCell ref="H54:I54"/>
    <mergeCell ref="H43:I43"/>
    <mergeCell ref="H44:I44"/>
    <mergeCell ref="H45:I45"/>
    <mergeCell ref="H46:I46"/>
    <mergeCell ref="H47:I47"/>
    <mergeCell ref="H48:I48"/>
    <mergeCell ref="H61:I61"/>
    <mergeCell ref="H62:I62"/>
    <mergeCell ref="H63:I63"/>
    <mergeCell ref="H64:I64"/>
    <mergeCell ref="H65:I65"/>
    <mergeCell ref="H66:I66"/>
    <mergeCell ref="H55:I55"/>
    <mergeCell ref="H56:I56"/>
    <mergeCell ref="H57:I57"/>
    <mergeCell ref="H58:I58"/>
    <mergeCell ref="H59:I59"/>
    <mergeCell ref="H60:I60"/>
    <mergeCell ref="H73:I73"/>
    <mergeCell ref="H74:I74"/>
    <mergeCell ref="H75:I75"/>
    <mergeCell ref="H76:I76"/>
    <mergeCell ref="H77:I77"/>
    <mergeCell ref="H78:I78"/>
    <mergeCell ref="H67:I67"/>
    <mergeCell ref="H68:I68"/>
    <mergeCell ref="H69:I69"/>
    <mergeCell ref="H70:I70"/>
    <mergeCell ref="H71:I71"/>
    <mergeCell ref="H72:I72"/>
    <mergeCell ref="H85:I85"/>
    <mergeCell ref="H86:I86"/>
    <mergeCell ref="H87:I87"/>
    <mergeCell ref="H88:I88"/>
    <mergeCell ref="H89:I89"/>
    <mergeCell ref="H90:I90"/>
    <mergeCell ref="H79:I79"/>
    <mergeCell ref="H80:I80"/>
    <mergeCell ref="H81:I81"/>
    <mergeCell ref="H82:I82"/>
    <mergeCell ref="H83:I83"/>
    <mergeCell ref="H84:I84"/>
    <mergeCell ref="H97:I97"/>
    <mergeCell ref="H98:I98"/>
    <mergeCell ref="H99:I99"/>
    <mergeCell ref="H100:I100"/>
    <mergeCell ref="H101:I101"/>
    <mergeCell ref="H102:I102"/>
    <mergeCell ref="H91:I91"/>
    <mergeCell ref="H92:I92"/>
    <mergeCell ref="H93:I93"/>
    <mergeCell ref="H94:I94"/>
    <mergeCell ref="H95:I95"/>
    <mergeCell ref="H96:I96"/>
    <mergeCell ref="H109:I109"/>
    <mergeCell ref="H110:I110"/>
    <mergeCell ref="H111:I111"/>
    <mergeCell ref="H112:I112"/>
    <mergeCell ref="H113:I113"/>
    <mergeCell ref="H114:I114"/>
    <mergeCell ref="H103:I103"/>
    <mergeCell ref="H104:I104"/>
    <mergeCell ref="H105:I105"/>
    <mergeCell ref="H106:I106"/>
    <mergeCell ref="H107:I107"/>
    <mergeCell ref="H108:I108"/>
    <mergeCell ref="H121:I121"/>
    <mergeCell ref="H122:I122"/>
    <mergeCell ref="H123:I123"/>
    <mergeCell ref="H124:I124"/>
    <mergeCell ref="H125:I125"/>
    <mergeCell ref="H126:I126"/>
    <mergeCell ref="H115:I115"/>
    <mergeCell ref="H116:I116"/>
    <mergeCell ref="H117:I117"/>
    <mergeCell ref="H118:I118"/>
    <mergeCell ref="H119:I119"/>
    <mergeCell ref="H120:I120"/>
    <mergeCell ref="H133:I133"/>
    <mergeCell ref="H134:I134"/>
    <mergeCell ref="H135:I135"/>
    <mergeCell ref="H136:I136"/>
    <mergeCell ref="H137:I137"/>
    <mergeCell ref="H138:I138"/>
    <mergeCell ref="H127:I127"/>
    <mergeCell ref="H128:I128"/>
    <mergeCell ref="H129:I129"/>
    <mergeCell ref="H130:I130"/>
    <mergeCell ref="H131:I131"/>
    <mergeCell ref="H132:I132"/>
  </mergeCells>
  <conditionalFormatting sqref="H37:I138">
    <cfRule type="cellIs" dxfId="0" priority="1" operator="greaterThan">
      <formula>$I$34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950F0E-62E3-4053-83E1-88973E2021BE}"/>
</file>

<file path=customXml/itemProps2.xml><?xml version="1.0" encoding="utf-8"?>
<ds:datastoreItem xmlns:ds="http://schemas.openxmlformats.org/officeDocument/2006/customXml" ds:itemID="{B4B23047-B4B8-43BD-9BDB-8E6870E06C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Indústira Farmaceutica</vt:lpstr>
      <vt:lpstr>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2021-12-14T20:53:10Z</dcterms:modified>
</cp:coreProperties>
</file>