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iane\Desktop\"/>
    </mc:Choice>
  </mc:AlternateContent>
  <xr:revisionPtr revIDLastSave="0" documentId="13_ncr:1_{5EB584E1-741F-49EE-AA34-6FD0A3F9CC83}" xr6:coauthVersionLast="46" xr6:coauthVersionMax="46" xr10:uidLastSave="{00000000-0000-0000-0000-000000000000}"/>
  <bookViews>
    <workbookView xWindow="-108" yWindow="-108" windowWidth="23256" windowHeight="12576" tabRatio="503" xr2:uid="{00000000-000D-0000-FFFF-FFFF00000000}"/>
  </bookViews>
  <sheets>
    <sheet name="Início" sheetId="1" r:id="rId1"/>
    <sheet name="Conceitos" sheetId="7" r:id="rId2"/>
    <sheet name="Dados" sheetId="8" r:id="rId3"/>
    <sheet name="Ideias" sheetId="9" r:id="rId4"/>
    <sheet name="Seleção" sheetId="10" r:id="rId5"/>
  </sheets>
  <calcPr calcId="181029"/>
</workbook>
</file>

<file path=xl/calcChain.xml><?xml version="1.0" encoding="utf-8"?>
<calcChain xmlns="http://schemas.openxmlformats.org/spreadsheetml/2006/main">
  <c r="AF5" i="9" l="1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Q6" i="9"/>
  <c r="AG6" i="9" s="1"/>
  <c r="Q7" i="9"/>
  <c r="AG7" i="9" s="1"/>
  <c r="Q5" i="9"/>
  <c r="AG5" i="9" s="1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J24" i="10"/>
  <c r="AB5" i="9"/>
  <c r="AB6" i="9"/>
  <c r="AB7" i="9"/>
  <c r="AB8" i="9"/>
  <c r="N27" i="10" s="1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R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5" i="9"/>
  <c r="B8" i="10"/>
  <c r="J31" i="10"/>
  <c r="Q24" i="10"/>
  <c r="C24" i="10"/>
  <c r="Q18" i="10"/>
  <c r="J18" i="10"/>
  <c r="C18" i="10"/>
  <c r="Q8" i="9"/>
  <c r="Y8" i="9" s="1"/>
  <c r="Q9" i="9"/>
  <c r="Y9" i="9" s="1"/>
  <c r="AC9" i="9"/>
  <c r="Q10" i="9"/>
  <c r="Y10" i="9" s="1"/>
  <c r="U10" i="9"/>
  <c r="W10" i="9"/>
  <c r="AC10" i="9"/>
  <c r="AE10" i="9"/>
  <c r="Q11" i="9"/>
  <c r="Y11" i="9" s="1"/>
  <c r="AC11" i="9"/>
  <c r="Q12" i="9"/>
  <c r="Y12" i="9" s="1"/>
  <c r="W12" i="9"/>
  <c r="AA12" i="9"/>
  <c r="Q13" i="9"/>
  <c r="W13" i="9" s="1"/>
  <c r="U13" i="9"/>
  <c r="AA13" i="9"/>
  <c r="Q14" i="9"/>
  <c r="W14" i="9" s="1"/>
  <c r="U14" i="9"/>
  <c r="AA14" i="9"/>
  <c r="Q15" i="9"/>
  <c r="W15" i="9" s="1"/>
  <c r="U15" i="9"/>
  <c r="AA15" i="9"/>
  <c r="Q16" i="9"/>
  <c r="U16" i="9" s="1"/>
  <c r="W16" i="9"/>
  <c r="AC16" i="9"/>
  <c r="Q17" i="9"/>
  <c r="Y17" i="9" s="1"/>
  <c r="U17" i="9"/>
  <c r="W17" i="9"/>
  <c r="AC17" i="9"/>
  <c r="AE17" i="9"/>
  <c r="Q18" i="9"/>
  <c r="Y18" i="9" s="1"/>
  <c r="AG18" i="9"/>
  <c r="Q19" i="9"/>
  <c r="U19" i="9" s="1"/>
  <c r="AA19" i="9"/>
  <c r="Q20" i="9"/>
  <c r="Y20" i="9" s="1"/>
  <c r="AE20" i="9"/>
  <c r="Q21" i="9"/>
  <c r="Y21" i="9" s="1"/>
  <c r="W21" i="9"/>
  <c r="AA21" i="9"/>
  <c r="AE21" i="9"/>
  <c r="AG21" i="9"/>
  <c r="Q22" i="9"/>
  <c r="U22" i="9" s="1"/>
  <c r="AA22" i="9"/>
  <c r="L3" i="10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5" i="9"/>
  <c r="R22" i="9"/>
  <c r="R10" i="9"/>
  <c r="R9" i="9"/>
  <c r="R8" i="9"/>
  <c r="R7" i="9"/>
  <c r="R6" i="9"/>
  <c r="R11" i="9"/>
  <c r="R12" i="9"/>
  <c r="R13" i="9"/>
  <c r="R14" i="9"/>
  <c r="R15" i="9"/>
  <c r="R16" i="9"/>
  <c r="R17" i="9"/>
  <c r="R18" i="9"/>
  <c r="R19" i="9"/>
  <c r="R20" i="9"/>
  <c r="R21" i="9"/>
  <c r="A6" i="9"/>
  <c r="A7" i="9"/>
  <c r="A8" i="9"/>
  <c r="A9" i="9"/>
  <c r="A10" i="9"/>
  <c r="A11" i="9"/>
  <c r="A5" i="9"/>
  <c r="G27" i="10" l="1"/>
  <c r="AE18" i="9"/>
  <c r="AA11" i="9"/>
  <c r="AA9" i="9"/>
  <c r="AE8" i="9"/>
  <c r="AA18" i="9"/>
  <c r="W11" i="9"/>
  <c r="W9" i="9"/>
  <c r="AC8" i="9"/>
  <c r="G21" i="10"/>
  <c r="W6" i="9"/>
  <c r="U20" i="10"/>
  <c r="W18" i="9"/>
  <c r="AA17" i="9"/>
  <c r="AE16" i="9"/>
  <c r="AC15" i="9"/>
  <c r="AC14" i="9"/>
  <c r="AC13" i="9"/>
  <c r="AG12" i="9"/>
  <c r="AE11" i="9"/>
  <c r="U11" i="9"/>
  <c r="AA10" i="9"/>
  <c r="AE9" i="9"/>
  <c r="U9" i="9"/>
  <c r="U8" i="9"/>
  <c r="U7" i="9"/>
  <c r="AE5" i="9"/>
  <c r="N22" i="10"/>
  <c r="H22" i="10" s="1"/>
  <c r="G26" i="10"/>
  <c r="N34" i="10"/>
  <c r="J34" i="10" s="1"/>
  <c r="AG22" i="9"/>
  <c r="Y22" i="9"/>
  <c r="AC20" i="9"/>
  <c r="AG19" i="9"/>
  <c r="Y19" i="9"/>
  <c r="G20" i="10"/>
  <c r="U28" i="10"/>
  <c r="U27" i="10"/>
  <c r="AE22" i="9"/>
  <c r="W22" i="9"/>
  <c r="AA20" i="9"/>
  <c r="AE19" i="9"/>
  <c r="W19" i="9"/>
  <c r="AA16" i="9"/>
  <c r="AG15" i="9"/>
  <c r="Y15" i="9"/>
  <c r="AG14" i="9"/>
  <c r="Y14" i="9"/>
  <c r="AG13" i="9"/>
  <c r="Y13" i="9"/>
  <c r="AA8" i="9"/>
  <c r="N21" i="10"/>
  <c r="U22" i="10"/>
  <c r="O22" i="10" s="1"/>
  <c r="AC22" i="9"/>
  <c r="AC21" i="9"/>
  <c r="AG20" i="9"/>
  <c r="W20" i="9"/>
  <c r="AC19" i="9"/>
  <c r="AC18" i="9"/>
  <c r="AG17" i="9"/>
  <c r="AG16" i="9"/>
  <c r="Y16" i="9"/>
  <c r="AE15" i="9"/>
  <c r="AE14" i="9"/>
  <c r="AE13" i="9"/>
  <c r="AE12" i="9"/>
  <c r="AG11" i="9"/>
  <c r="AG10" i="9"/>
  <c r="AG9" i="9"/>
  <c r="AG8" i="9"/>
  <c r="W8" i="9"/>
  <c r="AA7" i="9"/>
  <c r="AC7" i="9"/>
  <c r="N10" i="10"/>
  <c r="J10" i="10" s="1"/>
  <c r="N26" i="10"/>
  <c r="N11" i="10"/>
  <c r="J11" i="10" s="1"/>
  <c r="U21" i="9"/>
  <c r="U20" i="9"/>
  <c r="U18" i="9"/>
  <c r="AC12" i="9"/>
  <c r="U12" i="9"/>
  <c r="U6" i="9"/>
  <c r="G22" i="10"/>
  <c r="N20" i="10"/>
  <c r="J20" i="10" s="1"/>
  <c r="Y5" i="9"/>
  <c r="G28" i="10"/>
  <c r="C28" i="10" s="1"/>
  <c r="N28" i="10"/>
  <c r="U26" i="10"/>
  <c r="Q26" i="10" s="1"/>
  <c r="N33" i="10"/>
  <c r="J33" i="10" s="1"/>
  <c r="N35" i="10"/>
  <c r="J35" i="10" s="1"/>
  <c r="W5" i="9"/>
  <c r="Y7" i="9"/>
  <c r="U21" i="10"/>
  <c r="AC6" i="9"/>
  <c r="AE6" i="9"/>
  <c r="N9" i="10"/>
  <c r="J9" i="10" s="1"/>
  <c r="AA6" i="9"/>
  <c r="U5" i="9"/>
  <c r="C21" i="10" s="1"/>
  <c r="W7" i="9"/>
  <c r="Y6" i="9"/>
  <c r="AA5" i="9"/>
  <c r="C27" i="10" s="1"/>
  <c r="AC5" i="9"/>
  <c r="J27" i="10" s="1"/>
  <c r="AE7" i="9"/>
  <c r="Q20" i="10" l="1"/>
  <c r="Q22" i="10"/>
  <c r="J22" i="10"/>
  <c r="Q27" i="10"/>
  <c r="J21" i="10"/>
  <c r="J28" i="10"/>
  <c r="C22" i="10"/>
  <c r="Q28" i="10"/>
  <c r="C20" i="10"/>
  <c r="Q21" i="10"/>
  <c r="J26" i="10"/>
  <c r="C26" i="10"/>
</calcChain>
</file>

<file path=xl/sharedStrings.xml><?xml version="1.0" encoding="utf-8"?>
<sst xmlns="http://schemas.openxmlformats.org/spreadsheetml/2006/main" count="136" uniqueCount="69">
  <si>
    <t>DATA:</t>
  </si>
  <si>
    <t>PROJETO:</t>
  </si>
  <si>
    <t>CRITÉRIOS</t>
  </si>
  <si>
    <t>ID</t>
  </si>
  <si>
    <t>CRITÉRIO</t>
  </si>
  <si>
    <t>PESO</t>
  </si>
  <si>
    <t>I</t>
  </si>
  <si>
    <t>II</t>
  </si>
  <si>
    <t>III</t>
  </si>
  <si>
    <t>IV</t>
  </si>
  <si>
    <t>V</t>
  </si>
  <si>
    <t>VI</t>
  </si>
  <si>
    <t>VII</t>
  </si>
  <si>
    <t>PARTICIPANTES</t>
  </si>
  <si>
    <t>SUGERIDA POR:</t>
  </si>
  <si>
    <t xml:space="preserve">NOTA POR CRITÉRIO </t>
  </si>
  <si>
    <t>NOTA PONDERADA - RANKING GERAL</t>
  </si>
  <si>
    <t>IDEIAS</t>
  </si>
  <si>
    <t>NOTA</t>
  </si>
  <si>
    <t>1ª</t>
  </si>
  <si>
    <t>2ª</t>
  </si>
  <si>
    <t>3ª</t>
  </si>
  <si>
    <t>POSIÇÃO</t>
  </si>
  <si>
    <t>NOTA PONDERADA</t>
  </si>
  <si>
    <t>IDEIA</t>
  </si>
  <si>
    <t>QUANTIDADE DE IDEIAS GERADAS:</t>
  </si>
  <si>
    <t>MELHORES IDEIAS -  POR CRITÉRIO</t>
  </si>
  <si>
    <t>RANKING GERAL - MELHORES IDEIAS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</si>
  <si>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Defina o problema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</si>
  <si>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Defina os objetivos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</si>
  <si>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Reúna um grupo multidisciplinar de pessoas e promova um ambiente favorável</t>
    </r>
  </si>
  <si>
    <r>
      <t>5)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Estabeleça critérios para classificação das ideias, bem como o peso de cada critério</t>
    </r>
  </si>
  <si>
    <r>
      <t>6)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Siga as regras</t>
    </r>
  </si>
  <si>
    <r>
      <t>7)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Ideias nascem na mente: Estipule um tempo para que cada participante anote as suas ideias quanto ao problema abordado</t>
    </r>
  </si>
  <si>
    <r>
      <t>8)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Discussão coletiva: Cada participante apresentará suas ideias por vez</t>
    </r>
  </si>
  <si>
    <r>
      <t>9)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Descarte as ideias não úteis</t>
    </r>
  </si>
  <si>
    <t>1ª REGRA</t>
  </si>
  <si>
    <t>2ª REGRA</t>
  </si>
  <si>
    <t>3ª REGRA</t>
  </si>
  <si>
    <t>Atrase o julgamento: Uma ideia pode parecer boa à princípio e se tornar ruim com o tempo, ou o contrário. Logo, não critique.</t>
  </si>
  <si>
    <t>4ª REGRA</t>
  </si>
  <si>
    <t>É necessário deixar as inibições para trás enquanto se geram ideias. Isso aumenta também o número de ideias geradas.</t>
  </si>
  <si>
    <t>Quanto maior o número de ideias geradas, maior a probabilidade de obter uma boa ideia.</t>
  </si>
  <si>
    <t>Algumas adequações e/ou combinações das ideias geradas podem ser o caminho para se chegar à mais adequada.</t>
  </si>
  <si>
    <t>Aperfeiçoamento e combinação de ideias são essenciais.</t>
  </si>
  <si>
    <t>Quantidade é necessária.</t>
  </si>
  <si>
    <r>
      <t>12)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Ainda poderá serem verificadas as melhores alternativas por critério</t>
    </r>
  </si>
  <si>
    <r>
      <t>11)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Por fim, será obtido, por ponderação dos critérios, a solução a ser implementada (1ª lugar), bem como demais alternativas adicionais</t>
    </r>
  </si>
  <si>
    <r>
      <t>10)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Para cada ideia, defina uma nota por critério estabelecido</t>
    </r>
  </si>
  <si>
    <t>1P</t>
  </si>
  <si>
    <t>2P</t>
  </si>
  <si>
    <t>3P</t>
  </si>
  <si>
    <t>4P</t>
  </si>
  <si>
    <t>5P</t>
  </si>
  <si>
    <t>6P</t>
  </si>
  <si>
    <t>7P</t>
  </si>
  <si>
    <t>COMO FAZER:</t>
  </si>
  <si>
    <t>REGRAS:</t>
  </si>
  <si>
    <t>PONTO DE ATENÇÃO</t>
  </si>
  <si>
    <t>NOME</t>
  </si>
  <si>
    <t>ÁREA</t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</si>
  <si>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Inspire-se: revise tudo o que se sabe sobre o problema. Utilize o gráfico de Causa-Efeito para explorar o mesmo</t>
    </r>
  </si>
  <si>
    <t>Abuse da Criatividade!</t>
  </si>
  <si>
    <t>Não critique!</t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</si>
  <si>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INÍCIO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</si>
  <si>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CONCEITOS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</si>
  <si>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DADOS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</si>
  <si>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IDEIAS</t>
    </r>
  </si>
  <si>
    <r>
      <rPr>
        <b/>
        <i/>
        <sz val="18"/>
        <color theme="0"/>
        <rFont val="Calibri"/>
        <family val="2"/>
        <scheme val="minor"/>
      </rPr>
      <t>BRAINSTORMING E SELEÇÃO DE IDEIAS</t>
    </r>
    <r>
      <rPr>
        <i/>
        <sz val="16"/>
        <color theme="0"/>
        <rFont val="Calibri"/>
        <family val="2"/>
        <scheme val="minor"/>
      </rPr>
      <t xml:space="preserve"> - SELEÇÃO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</si>
</sst>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808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499984740745262"/>
      </right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0" tint="-0.34998626667073579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dashed">
        <color theme="6" tint="-0.499984740745262"/>
      </bottom>
      <diagonal/>
    </border>
    <border>
      <left/>
      <right/>
      <top style="medium">
        <color indexed="64"/>
      </top>
      <bottom style="dashed">
        <color theme="6" tint="-0.499984740745262"/>
      </bottom>
      <diagonal/>
    </border>
    <border>
      <left/>
      <right/>
      <top/>
      <bottom style="dashed">
        <color theme="6" tint="-0.499984740745262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3" borderId="0" xfId="0" applyFill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0" xfId="0" applyFont="1"/>
    <xf numFmtId="0" fontId="1" fillId="6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0" fillId="0" borderId="5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75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3" xfId="0" applyBorder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0" fillId="0" borderId="74" xfId="0" applyBorder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62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0" fillId="3" borderId="0" xfId="0" applyFill="1" applyBorder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5" fillId="8" borderId="82" xfId="0" applyFont="1" applyFill="1" applyBorder="1" applyAlignment="1">
      <alignment vertical="center"/>
    </xf>
    <xf numFmtId="0" fontId="2" fillId="8" borderId="83" xfId="0" applyFont="1" applyFill="1" applyBorder="1"/>
    <xf numFmtId="0" fontId="12" fillId="8" borderId="82" xfId="0" applyFont="1" applyFill="1" applyBorder="1" applyAlignment="1">
      <alignment vertical="center"/>
    </xf>
    <xf numFmtId="0" fontId="12" fillId="8" borderId="81" xfId="0" applyFont="1" applyFill="1" applyBorder="1" applyAlignment="1">
      <alignment horizontal="center" vertical="center"/>
    </xf>
    <xf numFmtId="0" fontId="12" fillId="8" borderId="82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57" xfId="0" applyFont="1" applyFill="1" applyBorder="1" applyAlignment="1">
      <alignment horizontal="left" vertical="center"/>
    </xf>
    <xf numFmtId="0" fontId="0" fillId="5" borderId="59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0" borderId="0" xfId="0" applyAlignment="1">
      <alignment horizontal="left" vertical="center" indent="5"/>
    </xf>
    <xf numFmtId="0" fontId="0" fillId="5" borderId="0" xfId="0" applyFill="1" applyAlignment="1">
      <alignment horizontal="left" vertical="center" indent="5"/>
    </xf>
    <xf numFmtId="0" fontId="7" fillId="7" borderId="0" xfId="0" applyFont="1" applyFill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5" borderId="6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1" fillId="5" borderId="58" xfId="0" applyFont="1" applyFill="1" applyBorder="1" applyAlignment="1">
      <alignment horizontal="left" vertical="center"/>
    </xf>
    <xf numFmtId="0" fontId="1" fillId="5" borderId="53" xfId="0" applyFont="1" applyFill="1" applyBorder="1" applyAlignment="1">
      <alignment horizontal="left" vertical="center"/>
    </xf>
    <xf numFmtId="0" fontId="1" fillId="5" borderId="54" xfId="0" applyFont="1" applyFill="1" applyBorder="1" applyAlignment="1">
      <alignment horizontal="left" vertical="center"/>
    </xf>
    <xf numFmtId="0" fontId="1" fillId="5" borderId="58" xfId="0" applyFont="1" applyFill="1" applyBorder="1" applyAlignment="1">
      <alignment vertical="center"/>
    </xf>
    <xf numFmtId="0" fontId="1" fillId="5" borderId="53" xfId="0" applyFont="1" applyFill="1" applyBorder="1" applyAlignment="1">
      <alignment vertical="center"/>
    </xf>
    <xf numFmtId="0" fontId="1" fillId="5" borderId="54" xfId="0" applyFont="1" applyFill="1" applyBorder="1" applyAlignment="1">
      <alignment vertical="center"/>
    </xf>
    <xf numFmtId="0" fontId="0" fillId="5" borderId="59" xfId="0" applyFill="1" applyBorder="1" applyAlignment="1">
      <alignment vertical="center"/>
    </xf>
    <xf numFmtId="0" fontId="0" fillId="5" borderId="55" xfId="0" applyFill="1" applyBorder="1" applyAlignment="1">
      <alignment vertical="center"/>
    </xf>
    <xf numFmtId="0" fontId="0" fillId="5" borderId="56" xfId="0" applyFill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34" xfId="0" applyBorder="1"/>
    <xf numFmtId="0" fontId="0" fillId="0" borderId="36" xfId="0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/>
    <xf numFmtId="0" fontId="0" fillId="0" borderId="15" xfId="0" applyBorder="1"/>
    <xf numFmtId="0" fontId="0" fillId="0" borderId="22" xfId="0" applyBorder="1"/>
    <xf numFmtId="0" fontId="0" fillId="0" borderId="24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14" fontId="0" fillId="0" borderId="4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78" xfId="0" applyBorder="1" applyAlignment="1">
      <alignment vertical="center" wrapText="1"/>
    </xf>
    <xf numFmtId="0" fontId="0" fillId="0" borderId="79" xfId="0" applyBorder="1" applyAlignment="1">
      <alignment vertical="center" wrapText="1"/>
    </xf>
    <xf numFmtId="0" fontId="0" fillId="0" borderId="80" xfId="0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2" borderId="71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center" vertical="center"/>
    </xf>
    <xf numFmtId="0" fontId="8" fillId="2" borderId="64" xfId="0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" fillId="2" borderId="65" xfId="0" applyFont="1" applyFill="1" applyBorder="1" applyAlignment="1">
      <alignment horizontal="center" vertical="center" wrapText="1"/>
    </xf>
    <xf numFmtId="0" fontId="8" fillId="2" borderId="66" xfId="0" applyFont="1" applyFill="1" applyBorder="1" applyAlignment="1">
      <alignment horizontal="center" vertical="center" wrapText="1"/>
    </xf>
    <xf numFmtId="0" fontId="5" fillId="6" borderId="6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le&#231;&#227;o!A1"/><Relationship Id="rId3" Type="http://schemas.openxmlformats.org/officeDocument/2006/relationships/hyperlink" Target="#Conceitos!A1"/><Relationship Id="rId7" Type="http://schemas.openxmlformats.org/officeDocument/2006/relationships/hyperlink" Target="#Gr&#225;fico!A1"/><Relationship Id="rId2" Type="http://schemas.openxmlformats.org/officeDocument/2006/relationships/image" Target="../media/image1.png"/><Relationship Id="rId1" Type="http://schemas.openxmlformats.org/officeDocument/2006/relationships/hyperlink" Target="#An&#225;lise!A1"/><Relationship Id="rId6" Type="http://schemas.openxmlformats.org/officeDocument/2006/relationships/hyperlink" Target="#Ideias!A1"/><Relationship Id="rId5" Type="http://schemas.openxmlformats.org/officeDocument/2006/relationships/hyperlink" Target="#Dados!A1"/><Relationship Id="rId10" Type="http://schemas.openxmlformats.org/officeDocument/2006/relationships/image" Target="../media/image2.png"/><Relationship Id="rId4" Type="http://schemas.openxmlformats.org/officeDocument/2006/relationships/hyperlink" Target="#'Fatores Internos'!A1"/><Relationship Id="rId9" Type="http://schemas.openxmlformats.org/officeDocument/2006/relationships/hyperlink" Target="http://www.acelere.vc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2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3.png"/><Relationship Id="rId1" Type="http://schemas.openxmlformats.org/officeDocument/2006/relationships/hyperlink" Target="#In&#237;cio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2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3.png"/><Relationship Id="rId1" Type="http://schemas.openxmlformats.org/officeDocument/2006/relationships/hyperlink" Target="#In&#237;cio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104775</xdr:rowOff>
    </xdr:from>
    <xdr:to>
      <xdr:col>4</xdr:col>
      <xdr:colOff>352425</xdr:colOff>
      <xdr:row>9</xdr:row>
      <xdr:rowOff>72313</xdr:rowOff>
    </xdr:to>
    <xdr:grpSp>
      <xdr:nvGrpSpPr>
        <xdr:cNvPr id="15" name="Grup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910590" y="1476375"/>
          <a:ext cx="1941195" cy="516178"/>
          <a:chOff x="285750" y="2400300"/>
          <a:chExt cx="1895475" cy="539038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CaixaDeTexto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CONCEITOS</a:t>
            </a:r>
          </a:p>
        </xdr:txBody>
      </xdr:sp>
    </xdr:grpSp>
    <xdr:clientData/>
  </xdr:twoCellAnchor>
  <xdr:twoCellAnchor>
    <xdr:from>
      <xdr:col>6</xdr:col>
      <xdr:colOff>47625</xdr:colOff>
      <xdr:row>6</xdr:row>
      <xdr:rowOff>104775</xdr:rowOff>
    </xdr:from>
    <xdr:to>
      <xdr:col>9</xdr:col>
      <xdr:colOff>114300</xdr:colOff>
      <xdr:row>9</xdr:row>
      <xdr:rowOff>72313</xdr:rowOff>
    </xdr:to>
    <xdr:grpSp>
      <xdr:nvGrpSpPr>
        <xdr:cNvPr id="18" name="Grup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3796665" y="1476375"/>
          <a:ext cx="1941195" cy="516178"/>
          <a:chOff x="285750" y="2400300"/>
          <a:chExt cx="1895475" cy="539038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CaixaDeTexto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419100" y="2524125"/>
            <a:ext cx="163829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DADOS</a:t>
            </a:r>
          </a:p>
        </xdr:txBody>
      </xdr:sp>
    </xdr:grpSp>
    <xdr:clientData/>
  </xdr:twoCellAnchor>
  <xdr:twoCellAnchor>
    <xdr:from>
      <xdr:col>10</xdr:col>
      <xdr:colOff>523875</xdr:colOff>
      <xdr:row>6</xdr:row>
      <xdr:rowOff>104775</xdr:rowOff>
    </xdr:from>
    <xdr:to>
      <xdr:col>13</xdr:col>
      <xdr:colOff>590550</xdr:colOff>
      <xdr:row>9</xdr:row>
      <xdr:rowOff>72313</xdr:rowOff>
    </xdr:to>
    <xdr:grpSp>
      <xdr:nvGrpSpPr>
        <xdr:cNvPr id="21" name="Grupo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6772275" y="1476375"/>
          <a:ext cx="1941195" cy="516178"/>
          <a:chOff x="285750" y="2400300"/>
          <a:chExt cx="1895475" cy="53903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CaixaDeTexto 2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400050" y="2524125"/>
            <a:ext cx="16859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IDEIAS</a:t>
            </a:r>
          </a:p>
        </xdr:txBody>
      </xdr:sp>
    </xdr:grpSp>
    <xdr:clientData/>
  </xdr:twoCellAnchor>
  <xdr:twoCellAnchor>
    <xdr:from>
      <xdr:col>15</xdr:col>
      <xdr:colOff>285750</xdr:colOff>
      <xdr:row>6</xdr:row>
      <xdr:rowOff>114300</xdr:rowOff>
    </xdr:from>
    <xdr:to>
      <xdr:col>18</xdr:col>
      <xdr:colOff>352425</xdr:colOff>
      <xdr:row>9</xdr:row>
      <xdr:rowOff>81838</xdr:rowOff>
    </xdr:to>
    <xdr:grpSp>
      <xdr:nvGrpSpPr>
        <xdr:cNvPr id="24" name="Grup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658350" y="1485900"/>
          <a:ext cx="1941195" cy="516178"/>
          <a:chOff x="285750" y="2400300"/>
          <a:chExt cx="1895475" cy="539038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CaixaDeTexto 2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SELEÇÃO</a:t>
            </a:r>
          </a:p>
        </xdr:txBody>
      </xdr:sp>
    </xdr:grpSp>
    <xdr:clientData/>
  </xdr:twoCellAnchor>
  <xdr:twoCellAnchor editAs="oneCell">
    <xdr:from>
      <xdr:col>18</xdr:col>
      <xdr:colOff>76200</xdr:colOff>
      <xdr:row>0</xdr:row>
      <xdr:rowOff>0</xdr:rowOff>
    </xdr:from>
    <xdr:to>
      <xdr:col>20</xdr:col>
      <xdr:colOff>57150</xdr:colOff>
      <xdr:row>1</xdr:row>
      <xdr:rowOff>22779</xdr:rowOff>
    </xdr:to>
    <xdr:pic>
      <xdr:nvPicPr>
        <xdr:cNvPr id="27" name="Imagem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0"/>
          <a:ext cx="1200150" cy="479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219075</xdr:colOff>
      <xdr:row>0</xdr:row>
      <xdr:rowOff>0</xdr:rowOff>
    </xdr:from>
    <xdr:to>
      <xdr:col>19</xdr:col>
      <xdr:colOff>200025</xdr:colOff>
      <xdr:row>1</xdr:row>
      <xdr:rowOff>22779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0"/>
          <a:ext cx="1200150" cy="47997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66675</xdr:rowOff>
    </xdr:from>
    <xdr:to>
      <xdr:col>1</xdr:col>
      <xdr:colOff>19050</xdr:colOff>
      <xdr:row>0</xdr:row>
      <xdr:rowOff>396724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1</xdr:col>
      <xdr:colOff>9525</xdr:colOff>
      <xdr:row>0</xdr:row>
      <xdr:rowOff>396724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18</xdr:col>
      <xdr:colOff>314325</xdr:colOff>
      <xdr:row>0</xdr:row>
      <xdr:rowOff>0</xdr:rowOff>
    </xdr:from>
    <xdr:to>
      <xdr:col>20</xdr:col>
      <xdr:colOff>295275</xdr:colOff>
      <xdr:row>1</xdr:row>
      <xdr:rowOff>22779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0" y="0"/>
          <a:ext cx="1200150" cy="4799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37041</xdr:colOff>
      <xdr:row>0</xdr:row>
      <xdr:rowOff>0</xdr:rowOff>
    </xdr:from>
    <xdr:to>
      <xdr:col>15</xdr:col>
      <xdr:colOff>390525</xdr:colOff>
      <xdr:row>1</xdr:row>
      <xdr:rowOff>24896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6991" y="0"/>
          <a:ext cx="1201209" cy="482096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</xdr:colOff>
      <xdr:row>0</xdr:row>
      <xdr:rowOff>66675</xdr:rowOff>
    </xdr:from>
    <xdr:to>
      <xdr:col>1</xdr:col>
      <xdr:colOff>434974</xdr:colOff>
      <xdr:row>0</xdr:row>
      <xdr:rowOff>396724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1058</xdr:colOff>
      <xdr:row>0</xdr:row>
      <xdr:rowOff>387199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563033" cy="33004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0</xdr:row>
      <xdr:rowOff>0</xdr:rowOff>
    </xdr:from>
    <xdr:to>
      <xdr:col>17</xdr:col>
      <xdr:colOff>601134</xdr:colOff>
      <xdr:row>1</xdr:row>
      <xdr:rowOff>24896</xdr:rowOff>
    </xdr:to>
    <xdr:pic>
      <xdr:nvPicPr>
        <xdr:cNvPr id="8" name="Imagem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75" y="0"/>
          <a:ext cx="1201209" cy="482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Normal="100" workbookViewId="0">
      <selection sqref="A1:T1"/>
    </sheetView>
  </sheetViews>
  <sheetFormatPr defaultColWidth="9.109375" defaultRowHeight="14.4" x14ac:dyDescent="0.3"/>
  <cols>
    <col min="1" max="16384" width="9.109375" style="1"/>
  </cols>
  <sheetData>
    <row r="1" spans="1:25" s="76" customFormat="1" ht="36" customHeight="1" x14ac:dyDescent="0.3">
      <c r="A1" s="78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5"/>
      <c r="V1" s="75"/>
      <c r="W1" s="75"/>
      <c r="X1" s="75"/>
      <c r="Y1" s="75"/>
    </row>
    <row r="11" spans="1:25" s="66" customFormat="1" x14ac:dyDescent="0.3"/>
  </sheetData>
  <mergeCells count="1">
    <mergeCell ref="A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showGridLines="0" topLeftCell="A16" workbookViewId="0">
      <selection activeCell="B23" sqref="B23:O23"/>
    </sheetView>
  </sheetViews>
  <sheetFormatPr defaultRowHeight="14.4" x14ac:dyDescent="0.3"/>
  <cols>
    <col min="1" max="1" width="8.6640625" customWidth="1"/>
    <col min="2" max="2" width="10.5546875" customWidth="1"/>
    <col min="14" max="14" width="13.44140625" customWidth="1"/>
    <col min="17" max="17" width="11" customWidth="1"/>
  </cols>
  <sheetData>
    <row r="1" spans="1:25" s="76" customFormat="1" ht="36" customHeight="1" x14ac:dyDescent="0.3">
      <c r="A1" s="78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5"/>
      <c r="V1" s="75"/>
      <c r="W1" s="75"/>
      <c r="X1" s="75"/>
      <c r="Y1" s="75"/>
    </row>
    <row r="2" spans="1:25" s="16" customFormat="1" x14ac:dyDescent="0.3"/>
    <row r="3" spans="1:25" s="16" customFormat="1" x14ac:dyDescent="0.3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1:25" s="16" customFormat="1" ht="15" thickBot="1" x14ac:dyDescent="0.3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1:25" s="16" customFormat="1" ht="23.25" customHeight="1" x14ac:dyDescent="0.3">
      <c r="B5" s="103" t="s">
        <v>36</v>
      </c>
      <c r="C5" s="97" t="s">
        <v>63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9"/>
    </row>
    <row r="6" spans="1:25" s="16" customFormat="1" ht="23.25" customHeight="1" thickBot="1" x14ac:dyDescent="0.35">
      <c r="B6" s="90"/>
      <c r="C6" s="100" t="s">
        <v>39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1:25" s="16" customFormat="1" ht="23.25" customHeight="1" x14ac:dyDescent="0.3">
      <c r="B7" s="89" t="s">
        <v>37</v>
      </c>
      <c r="C7" s="80" t="s">
        <v>62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1:25" s="16" customFormat="1" ht="23.25" customHeight="1" thickBot="1" x14ac:dyDescent="0.35">
      <c r="B8" s="89"/>
      <c r="C8" s="91" t="s">
        <v>41</v>
      </c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3"/>
    </row>
    <row r="9" spans="1:25" s="16" customFormat="1" ht="23.25" customHeight="1" x14ac:dyDescent="0.3">
      <c r="B9" s="103" t="s">
        <v>38</v>
      </c>
      <c r="C9" s="94" t="s">
        <v>45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6"/>
    </row>
    <row r="10" spans="1:25" s="16" customFormat="1" ht="23.25" customHeight="1" thickBot="1" x14ac:dyDescent="0.35">
      <c r="B10" s="90"/>
      <c r="C10" s="83" t="s">
        <v>42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5"/>
    </row>
    <row r="11" spans="1:25" s="16" customFormat="1" ht="23.25" customHeight="1" x14ac:dyDescent="0.3">
      <c r="B11" s="89" t="s">
        <v>40</v>
      </c>
      <c r="C11" s="80" t="s">
        <v>44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2"/>
    </row>
    <row r="12" spans="1:25" s="16" customFormat="1" ht="23.25" customHeight="1" thickBot="1" x14ac:dyDescent="0.35">
      <c r="B12" s="90"/>
      <c r="C12" s="83" t="s">
        <v>43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5"/>
    </row>
    <row r="13" spans="1:25" ht="18" customHeight="1" x14ac:dyDescent="0.3"/>
    <row r="14" spans="1:25" ht="15" customHeight="1" x14ac:dyDescent="0.3">
      <c r="B14" s="88" t="s">
        <v>56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1:25" ht="15" customHeight="1" x14ac:dyDescent="0.3"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  <row r="16" spans="1:25" ht="30.75" customHeight="1" x14ac:dyDescent="0.3">
      <c r="B16" s="86" t="s">
        <v>28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2:15" ht="30.75" customHeight="1" x14ac:dyDescent="0.3">
      <c r="B17" s="87" t="s">
        <v>29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</row>
    <row r="18" spans="2:15" ht="30.75" customHeight="1" x14ac:dyDescent="0.3">
      <c r="B18" s="86" t="s">
        <v>30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</row>
    <row r="19" spans="2:15" ht="30.75" customHeight="1" x14ac:dyDescent="0.3">
      <c r="B19" s="87" t="s">
        <v>61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</row>
    <row r="20" spans="2:15" ht="30.75" customHeight="1" x14ac:dyDescent="0.3">
      <c r="B20" s="86" t="s">
        <v>31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</row>
    <row r="21" spans="2:15" ht="30.75" customHeight="1" x14ac:dyDescent="0.3">
      <c r="B21" s="87" t="s">
        <v>32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2:15" ht="30.75" customHeight="1" x14ac:dyDescent="0.3">
      <c r="B22" s="86" t="s">
        <v>33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</row>
    <row r="23" spans="2:15" ht="30.75" customHeight="1" x14ac:dyDescent="0.3">
      <c r="B23" s="87" t="s">
        <v>34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</row>
    <row r="24" spans="2:15" ht="30.75" customHeight="1" x14ac:dyDescent="0.3">
      <c r="B24" s="86" t="s">
        <v>35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</row>
    <row r="25" spans="2:15" ht="30.75" customHeight="1" x14ac:dyDescent="0.3">
      <c r="B25" s="87" t="s">
        <v>48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2:15" ht="30.75" customHeight="1" x14ac:dyDescent="0.3">
      <c r="B26" s="86" t="s">
        <v>47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2:15" ht="30.75" customHeight="1" x14ac:dyDescent="0.3">
      <c r="B27" s="87" t="s">
        <v>46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</sheetData>
  <mergeCells count="27">
    <mergeCell ref="B21:O21"/>
    <mergeCell ref="B3:O4"/>
    <mergeCell ref="C7:O7"/>
    <mergeCell ref="C8:O8"/>
    <mergeCell ref="C9:O9"/>
    <mergeCell ref="C10:O10"/>
    <mergeCell ref="C5:O5"/>
    <mergeCell ref="C6:O6"/>
    <mergeCell ref="B5:B6"/>
    <mergeCell ref="B7:B8"/>
    <mergeCell ref="B9:B10"/>
    <mergeCell ref="A1:T1"/>
    <mergeCell ref="C11:O11"/>
    <mergeCell ref="C12:O12"/>
    <mergeCell ref="B26:O26"/>
    <mergeCell ref="B27:O27"/>
    <mergeCell ref="B14:O15"/>
    <mergeCell ref="B11:B12"/>
    <mergeCell ref="B16:O16"/>
    <mergeCell ref="B17:O17"/>
    <mergeCell ref="B18:O18"/>
    <mergeCell ref="B19:O19"/>
    <mergeCell ref="B20:O20"/>
    <mergeCell ref="B22:O22"/>
    <mergeCell ref="B23:O23"/>
    <mergeCell ref="B24:O24"/>
    <mergeCell ref="B25:O2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2"/>
  <sheetViews>
    <sheetView showGridLines="0" zoomScaleNormal="100" workbookViewId="0">
      <selection activeCell="K4" sqref="K4"/>
    </sheetView>
  </sheetViews>
  <sheetFormatPr defaultRowHeight="14.4" x14ac:dyDescent="0.3"/>
  <cols>
    <col min="2" max="2" width="5" customWidth="1"/>
  </cols>
  <sheetData>
    <row r="1" spans="1:25" s="76" customFormat="1" ht="36" customHeight="1" x14ac:dyDescent="0.3">
      <c r="A1" s="78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5"/>
      <c r="V1" s="75"/>
      <c r="W1" s="75"/>
      <c r="X1" s="75"/>
      <c r="Y1" s="75"/>
    </row>
    <row r="2" spans="1:25" ht="18" customHeight="1" x14ac:dyDescent="0.3"/>
    <row r="3" spans="1:25" x14ac:dyDescent="0.3">
      <c r="I3" s="115" t="s">
        <v>0</v>
      </c>
      <c r="J3" s="115"/>
      <c r="K3" s="140">
        <v>44298</v>
      </c>
      <c r="L3" s="141"/>
      <c r="M3" s="142"/>
      <c r="N3" s="123"/>
      <c r="O3" s="123"/>
      <c r="P3" s="123"/>
      <c r="Q3" s="123"/>
    </row>
    <row r="4" spans="1:25" x14ac:dyDescent="0.3">
      <c r="K4" s="2"/>
    </row>
    <row r="5" spans="1:25" ht="15" thickBot="1" x14ac:dyDescent="0.35"/>
    <row r="6" spans="1:25" x14ac:dyDescent="0.3">
      <c r="H6" s="124" t="s">
        <v>1</v>
      </c>
      <c r="I6" s="125"/>
      <c r="J6" s="125"/>
      <c r="K6" s="125"/>
      <c r="L6" s="125"/>
      <c r="M6" s="125"/>
      <c r="N6" s="126"/>
    </row>
    <row r="7" spans="1:25" ht="15" thickBot="1" x14ac:dyDescent="0.35">
      <c r="H7" s="127"/>
      <c r="I7" s="128"/>
      <c r="J7" s="128"/>
      <c r="K7" s="128"/>
      <c r="L7" s="128"/>
      <c r="M7" s="128"/>
      <c r="N7" s="129"/>
    </row>
    <row r="8" spans="1:25" x14ac:dyDescent="0.3">
      <c r="G8" s="139">
        <v>1</v>
      </c>
      <c r="H8" s="130"/>
      <c r="I8" s="131"/>
      <c r="J8" s="131"/>
      <c r="K8" s="131"/>
      <c r="L8" s="131"/>
      <c r="M8" s="131"/>
      <c r="N8" s="132"/>
    </row>
    <row r="9" spans="1:25" x14ac:dyDescent="0.3">
      <c r="G9" s="139"/>
      <c r="H9" s="133"/>
      <c r="I9" s="134"/>
      <c r="J9" s="134"/>
      <c r="K9" s="134"/>
      <c r="L9" s="134"/>
      <c r="M9" s="134"/>
      <c r="N9" s="135"/>
    </row>
    <row r="10" spans="1:25" ht="15" thickBot="1" x14ac:dyDescent="0.35">
      <c r="G10" s="139"/>
      <c r="H10" s="136"/>
      <c r="I10" s="137"/>
      <c r="J10" s="137"/>
      <c r="K10" s="137"/>
      <c r="L10" s="137"/>
      <c r="M10" s="137"/>
      <c r="N10" s="138"/>
    </row>
    <row r="12" spans="1:25" ht="15" thickBot="1" x14ac:dyDescent="0.35"/>
    <row r="13" spans="1:25" ht="21" customHeight="1" thickBot="1" x14ac:dyDescent="0.35">
      <c r="C13" s="108" t="s">
        <v>2</v>
      </c>
      <c r="D13" s="109"/>
      <c r="E13" s="109"/>
      <c r="F13" s="109"/>
      <c r="G13" s="109"/>
      <c r="H13" s="109"/>
      <c r="I13" s="109"/>
      <c r="J13" s="110"/>
      <c r="L13" s="108" t="s">
        <v>13</v>
      </c>
      <c r="M13" s="109"/>
      <c r="N13" s="109"/>
      <c r="O13" s="109"/>
      <c r="P13" s="109"/>
      <c r="Q13" s="109"/>
      <c r="R13" s="109"/>
      <c r="S13" s="109"/>
      <c r="T13" s="109"/>
      <c r="U13" s="110"/>
    </row>
    <row r="14" spans="1:25" ht="15" thickBot="1" x14ac:dyDescent="0.35">
      <c r="C14" s="4" t="s">
        <v>3</v>
      </c>
      <c r="D14" s="111" t="s">
        <v>4</v>
      </c>
      <c r="E14" s="112"/>
      <c r="F14" s="112"/>
      <c r="G14" s="112"/>
      <c r="H14" s="112"/>
      <c r="I14" s="113"/>
      <c r="J14" s="5" t="s">
        <v>5</v>
      </c>
      <c r="L14" s="14" t="s">
        <v>3</v>
      </c>
      <c r="M14" s="111" t="s">
        <v>59</v>
      </c>
      <c r="N14" s="112"/>
      <c r="O14" s="112"/>
      <c r="P14" s="112"/>
      <c r="Q14" s="112"/>
      <c r="R14" s="112"/>
      <c r="S14" s="113"/>
      <c r="T14" s="111" t="s">
        <v>60</v>
      </c>
      <c r="U14" s="113"/>
    </row>
    <row r="15" spans="1:25" ht="27.75" customHeight="1" x14ac:dyDescent="0.3">
      <c r="C15" s="7" t="s">
        <v>6</v>
      </c>
      <c r="D15" s="114"/>
      <c r="E15" s="114"/>
      <c r="F15" s="114"/>
      <c r="G15" s="114"/>
      <c r="H15" s="114"/>
      <c r="I15" s="114"/>
      <c r="J15" s="51"/>
      <c r="L15" s="7" t="s">
        <v>49</v>
      </c>
      <c r="M15" s="117"/>
      <c r="N15" s="118"/>
      <c r="O15" s="118"/>
      <c r="P15" s="118"/>
      <c r="Q15" s="118"/>
      <c r="R15" s="118"/>
      <c r="S15" s="118"/>
      <c r="T15" s="119"/>
      <c r="U15" s="120"/>
    </row>
    <row r="16" spans="1:25" ht="27.75" customHeight="1" x14ac:dyDescent="0.3">
      <c r="C16" s="6" t="s">
        <v>7</v>
      </c>
      <c r="D16" s="115"/>
      <c r="E16" s="115"/>
      <c r="F16" s="115"/>
      <c r="G16" s="115"/>
      <c r="H16" s="115"/>
      <c r="I16" s="115"/>
      <c r="J16" s="52"/>
      <c r="L16" s="6" t="s">
        <v>50</v>
      </c>
      <c r="M16" s="104"/>
      <c r="N16" s="105"/>
      <c r="O16" s="105"/>
      <c r="P16" s="105"/>
      <c r="Q16" s="105"/>
      <c r="R16" s="105"/>
      <c r="S16" s="105"/>
      <c r="T16" s="121"/>
      <c r="U16" s="122"/>
    </row>
    <row r="17" spans="3:21" ht="27.75" customHeight="1" x14ac:dyDescent="0.3">
      <c r="C17" s="6" t="s">
        <v>8</v>
      </c>
      <c r="D17" s="115"/>
      <c r="E17" s="115"/>
      <c r="F17" s="115"/>
      <c r="G17" s="115"/>
      <c r="H17" s="115"/>
      <c r="I17" s="115"/>
      <c r="J17" s="52"/>
      <c r="L17" s="6" t="s">
        <v>51</v>
      </c>
      <c r="M17" s="104"/>
      <c r="N17" s="105"/>
      <c r="O17" s="105"/>
      <c r="P17" s="105"/>
      <c r="Q17" s="105"/>
      <c r="R17" s="105"/>
      <c r="S17" s="105"/>
      <c r="T17" s="121"/>
      <c r="U17" s="122"/>
    </row>
    <row r="18" spans="3:21" ht="27.75" customHeight="1" x14ac:dyDescent="0.3">
      <c r="C18" s="3" t="s">
        <v>9</v>
      </c>
      <c r="D18" s="115"/>
      <c r="E18" s="115"/>
      <c r="F18" s="115"/>
      <c r="G18" s="115"/>
      <c r="H18" s="115"/>
      <c r="I18" s="115"/>
      <c r="J18" s="52"/>
      <c r="L18" s="6" t="s">
        <v>52</v>
      </c>
      <c r="M18" s="104"/>
      <c r="N18" s="105"/>
      <c r="O18" s="105"/>
      <c r="P18" s="105"/>
      <c r="Q18" s="105"/>
      <c r="R18" s="105"/>
      <c r="S18" s="105"/>
      <c r="T18" s="121"/>
      <c r="U18" s="122"/>
    </row>
    <row r="19" spans="3:21" ht="27.75" customHeight="1" x14ac:dyDescent="0.3">
      <c r="C19" s="6" t="s">
        <v>10</v>
      </c>
      <c r="D19" s="115"/>
      <c r="E19" s="115"/>
      <c r="F19" s="115"/>
      <c r="G19" s="115"/>
      <c r="H19" s="115"/>
      <c r="I19" s="115"/>
      <c r="J19" s="52"/>
      <c r="L19" s="6" t="s">
        <v>53</v>
      </c>
      <c r="M19" s="104"/>
      <c r="N19" s="105"/>
      <c r="O19" s="105"/>
      <c r="P19" s="105"/>
      <c r="Q19" s="105"/>
      <c r="R19" s="105"/>
      <c r="S19" s="105"/>
      <c r="T19" s="121"/>
      <c r="U19" s="122"/>
    </row>
    <row r="20" spans="3:21" ht="27.75" customHeight="1" x14ac:dyDescent="0.3">
      <c r="C20" s="6" t="s">
        <v>11</v>
      </c>
      <c r="D20" s="115"/>
      <c r="E20" s="115"/>
      <c r="F20" s="115"/>
      <c r="G20" s="115"/>
      <c r="H20" s="115"/>
      <c r="I20" s="115"/>
      <c r="J20" s="52"/>
      <c r="L20" s="6" t="s">
        <v>54</v>
      </c>
      <c r="M20" s="104"/>
      <c r="N20" s="105"/>
      <c r="O20" s="105"/>
      <c r="P20" s="105"/>
      <c r="Q20" s="105"/>
      <c r="R20" s="105"/>
      <c r="S20" s="105"/>
      <c r="T20" s="121"/>
      <c r="U20" s="122"/>
    </row>
    <row r="21" spans="3:21" ht="27.75" customHeight="1" thickBot="1" x14ac:dyDescent="0.35">
      <c r="C21" s="8" t="s">
        <v>12</v>
      </c>
      <c r="D21" s="116"/>
      <c r="E21" s="116"/>
      <c r="F21" s="116"/>
      <c r="G21" s="116"/>
      <c r="H21" s="116"/>
      <c r="I21" s="116"/>
      <c r="J21" s="53"/>
      <c r="L21" s="8" t="s">
        <v>55</v>
      </c>
      <c r="M21" s="106"/>
      <c r="N21" s="107"/>
      <c r="O21" s="107"/>
      <c r="P21" s="107"/>
      <c r="Q21" s="107"/>
      <c r="R21" s="107"/>
      <c r="S21" s="107"/>
      <c r="T21" s="143"/>
      <c r="U21" s="144"/>
    </row>
    <row r="22" spans="3:21" x14ac:dyDescent="0.3">
      <c r="J22" s="30"/>
    </row>
  </sheetData>
  <mergeCells count="34">
    <mergeCell ref="T18:U18"/>
    <mergeCell ref="T19:U19"/>
    <mergeCell ref="T20:U20"/>
    <mergeCell ref="T21:U21"/>
    <mergeCell ref="T14:U14"/>
    <mergeCell ref="L13:U13"/>
    <mergeCell ref="T15:U15"/>
    <mergeCell ref="T16:U16"/>
    <mergeCell ref="T17:U17"/>
    <mergeCell ref="P3:Q3"/>
    <mergeCell ref="H6:N7"/>
    <mergeCell ref="H8:N10"/>
    <mergeCell ref="D17:I17"/>
    <mergeCell ref="I3:J3"/>
    <mergeCell ref="N3:O3"/>
    <mergeCell ref="M14:S14"/>
    <mergeCell ref="G8:G10"/>
    <mergeCell ref="K3:M3"/>
    <mergeCell ref="A1:T1"/>
    <mergeCell ref="M20:S20"/>
    <mergeCell ref="M21:S21"/>
    <mergeCell ref="C13:J13"/>
    <mergeCell ref="D14:I14"/>
    <mergeCell ref="D15:I15"/>
    <mergeCell ref="D16:I16"/>
    <mergeCell ref="D18:I18"/>
    <mergeCell ref="D19:I19"/>
    <mergeCell ref="D20:I20"/>
    <mergeCell ref="D21:I21"/>
    <mergeCell ref="M15:S15"/>
    <mergeCell ref="M16:S16"/>
    <mergeCell ref="M17:S17"/>
    <mergeCell ref="M18:S18"/>
    <mergeCell ref="M19:S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8"/>
  <sheetViews>
    <sheetView showGridLines="0" zoomScaleNormal="100" workbookViewId="0">
      <selection activeCell="C20" sqref="C20:G20"/>
    </sheetView>
  </sheetViews>
  <sheetFormatPr defaultRowHeight="14.4" x14ac:dyDescent="0.3"/>
  <cols>
    <col min="1" max="1" width="2.6640625" customWidth="1"/>
    <col min="2" max="3" width="9.109375" customWidth="1"/>
    <col min="8" max="8" width="28.44140625" customWidth="1"/>
    <col min="9" max="9" width="15.88671875" bestFit="1" customWidth="1"/>
    <col min="10" max="16" width="12.6640625" customWidth="1"/>
    <col min="17" max="17" width="12.6640625" style="67" customWidth="1"/>
    <col min="18" max="18" width="4.44140625" style="67" bestFit="1" customWidth="1"/>
    <col min="19" max="19" width="32.109375" style="67" bestFit="1" customWidth="1"/>
    <col min="20" max="20" width="3.33203125" style="67" bestFit="1" customWidth="1"/>
    <col min="21" max="21" width="32.109375" style="67" bestFit="1" customWidth="1"/>
    <col min="22" max="22" width="2.109375" style="67" bestFit="1" customWidth="1"/>
    <col min="23" max="23" width="32.109375" style="67" bestFit="1" customWidth="1"/>
    <col min="24" max="24" width="2.109375" style="67" bestFit="1" customWidth="1"/>
    <col min="25" max="25" width="32.109375" style="67" bestFit="1" customWidth="1"/>
    <col min="26" max="26" width="2.109375" style="67" bestFit="1" customWidth="1"/>
    <col min="27" max="27" width="32.109375" style="67" bestFit="1" customWidth="1"/>
    <col min="28" max="28" width="2.109375" style="67" bestFit="1" customWidth="1"/>
    <col min="29" max="29" width="32.109375" style="67" bestFit="1" customWidth="1"/>
    <col min="30" max="30" width="2.109375" style="67" bestFit="1" customWidth="1"/>
    <col min="31" max="31" width="32.109375" style="67" bestFit="1" customWidth="1"/>
    <col min="32" max="32" width="3.33203125" style="67" bestFit="1" customWidth="1"/>
    <col min="33" max="34" width="32.109375" style="67" bestFit="1" customWidth="1"/>
    <col min="35" max="35" width="9.109375" style="12"/>
  </cols>
  <sheetData>
    <row r="1" spans="1:39" s="76" customFormat="1" ht="36" customHeight="1" x14ac:dyDescent="0.3">
      <c r="A1" s="78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7"/>
      <c r="R1" s="77"/>
      <c r="S1" s="77"/>
      <c r="T1" s="77"/>
      <c r="U1" s="75"/>
      <c r="V1" s="75"/>
      <c r="W1" s="75"/>
      <c r="X1" s="75"/>
      <c r="Y1" s="75"/>
    </row>
    <row r="2" spans="1:39" ht="15" thickBot="1" x14ac:dyDescent="0.35"/>
    <row r="3" spans="1:39" s="69" customFormat="1" x14ac:dyDescent="0.3">
      <c r="A3"/>
      <c r="B3" s="154" t="s">
        <v>3</v>
      </c>
      <c r="C3" s="156" t="s">
        <v>24</v>
      </c>
      <c r="D3" s="157"/>
      <c r="E3" s="157"/>
      <c r="F3" s="157"/>
      <c r="G3" s="158"/>
      <c r="H3" s="167" t="s">
        <v>58</v>
      </c>
      <c r="I3" s="162" t="s">
        <v>14</v>
      </c>
      <c r="J3" s="156" t="s">
        <v>15</v>
      </c>
      <c r="K3" s="157"/>
      <c r="L3" s="157"/>
      <c r="M3" s="157"/>
      <c r="N3" s="157"/>
      <c r="O3" s="157"/>
      <c r="P3" s="164"/>
      <c r="Q3" s="166" t="s">
        <v>17</v>
      </c>
      <c r="R3" s="165" t="s">
        <v>16</v>
      </c>
      <c r="S3" s="165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68"/>
      <c r="AK3" s="68"/>
    </row>
    <row r="4" spans="1:39" s="69" customFormat="1" ht="15" thickBot="1" x14ac:dyDescent="0.35">
      <c r="A4"/>
      <c r="B4" s="155"/>
      <c r="C4" s="159"/>
      <c r="D4" s="160"/>
      <c r="E4" s="160"/>
      <c r="F4" s="160"/>
      <c r="G4" s="161"/>
      <c r="H4" s="168"/>
      <c r="I4" s="163"/>
      <c r="J4" s="9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11</v>
      </c>
      <c r="P4" s="11" t="s">
        <v>12</v>
      </c>
      <c r="Q4" s="166"/>
      <c r="R4" s="165"/>
      <c r="S4" s="165"/>
      <c r="T4" s="169" t="s">
        <v>6</v>
      </c>
      <c r="U4" s="169"/>
      <c r="V4" s="169" t="s">
        <v>7</v>
      </c>
      <c r="W4" s="169"/>
      <c r="X4" s="169" t="s">
        <v>8</v>
      </c>
      <c r="Y4" s="169"/>
      <c r="Z4" s="169" t="s">
        <v>9</v>
      </c>
      <c r="AA4" s="169"/>
      <c r="AB4" s="169" t="s">
        <v>10</v>
      </c>
      <c r="AC4" s="169"/>
      <c r="AD4" s="169" t="s">
        <v>11</v>
      </c>
      <c r="AE4" s="169"/>
      <c r="AF4" s="169" t="s">
        <v>12</v>
      </c>
      <c r="AG4" s="169"/>
      <c r="AH4" s="169" t="s">
        <v>17</v>
      </c>
      <c r="AI4" s="169"/>
      <c r="AJ4" s="170"/>
      <c r="AK4" s="170"/>
      <c r="AL4" s="171"/>
      <c r="AM4" s="171"/>
    </row>
    <row r="5" spans="1:39" s="71" customFormat="1" ht="42" customHeight="1" x14ac:dyDescent="0.3">
      <c r="A5" s="43" t="str">
        <f>Dados!L15</f>
        <v>1P</v>
      </c>
      <c r="B5" s="31">
        <v>1</v>
      </c>
      <c r="C5" s="151"/>
      <c r="D5" s="152"/>
      <c r="E5" s="152"/>
      <c r="F5" s="152"/>
      <c r="G5" s="153"/>
      <c r="H5" s="44"/>
      <c r="I5" s="45"/>
      <c r="J5" s="32"/>
      <c r="K5" s="33"/>
      <c r="L5" s="33"/>
      <c r="M5" s="33"/>
      <c r="N5" s="33"/>
      <c r="O5" s="33"/>
      <c r="P5" s="34"/>
      <c r="Q5" s="73">
        <f>C5</f>
        <v>0</v>
      </c>
      <c r="R5" s="73">
        <f>J5*Dados!$J$15+K5*Dados!$J$16+Ideias!L5*Dados!$J$17+Ideias!M5*Dados!$J$18+Ideias!N5*Dados!$J$19+Ideias!O5*Dados!$J$20+Ideias!P5*Dados!$J$21</f>
        <v>0</v>
      </c>
      <c r="S5" s="73">
        <f>C5</f>
        <v>0</v>
      </c>
      <c r="T5" s="74">
        <f>J5</f>
        <v>0</v>
      </c>
      <c r="U5" s="74">
        <f>Q5</f>
        <v>0</v>
      </c>
      <c r="V5" s="74">
        <f>K5</f>
        <v>0</v>
      </c>
      <c r="W5" s="74">
        <f>Q5</f>
        <v>0</v>
      </c>
      <c r="X5" s="74">
        <f>L5</f>
        <v>0</v>
      </c>
      <c r="Y5" s="74">
        <f>Q5</f>
        <v>0</v>
      </c>
      <c r="Z5" s="74">
        <f>M5</f>
        <v>0</v>
      </c>
      <c r="AA5" s="74">
        <f>Q5</f>
        <v>0</v>
      </c>
      <c r="AB5" s="74">
        <f>N5</f>
        <v>0</v>
      </c>
      <c r="AC5" s="74">
        <f>Q5</f>
        <v>0</v>
      </c>
      <c r="AD5" s="74">
        <f>O5</f>
        <v>0</v>
      </c>
      <c r="AE5" s="74">
        <f>Q5</f>
        <v>0</v>
      </c>
      <c r="AF5" s="74">
        <f>P5</f>
        <v>0</v>
      </c>
      <c r="AG5" s="74">
        <f>Q5</f>
        <v>0</v>
      </c>
      <c r="AH5" s="74">
        <f>C5</f>
        <v>0</v>
      </c>
      <c r="AI5" s="74"/>
      <c r="AJ5" s="70"/>
      <c r="AK5" s="70"/>
    </row>
    <row r="6" spans="1:39" s="71" customFormat="1" ht="39.75" customHeight="1" x14ac:dyDescent="0.3">
      <c r="A6" s="43" t="str">
        <f>Dados!L16</f>
        <v>2P</v>
      </c>
      <c r="B6" s="35">
        <v>2</v>
      </c>
      <c r="C6" s="148"/>
      <c r="D6" s="149"/>
      <c r="E6" s="149"/>
      <c r="F6" s="149"/>
      <c r="G6" s="150"/>
      <c r="H6" s="54"/>
      <c r="I6" s="48"/>
      <c r="J6" s="36"/>
      <c r="K6" s="37"/>
      <c r="L6" s="37"/>
      <c r="M6" s="37"/>
      <c r="N6" s="37"/>
      <c r="O6" s="37"/>
      <c r="P6" s="38"/>
      <c r="Q6" s="73">
        <f t="shared" ref="Q6:Q22" si="0">C6</f>
        <v>0</v>
      </c>
      <c r="R6" s="73">
        <f>J6*Dados!$J$15+K6*Dados!$J$16+Ideias!L6*Dados!$J$17+Ideias!M6*Dados!$J$18+Ideias!N6*Dados!$J$19+Ideias!O6*Dados!$J$20+Ideias!P6*Dados!$J$21</f>
        <v>0</v>
      </c>
      <c r="S6" s="73">
        <f t="shared" ref="S6:S22" si="1">C6</f>
        <v>0</v>
      </c>
      <c r="T6" s="74">
        <f>J6</f>
        <v>0</v>
      </c>
      <c r="U6" s="74">
        <f t="shared" ref="U6:U22" si="2">Q6</f>
        <v>0</v>
      </c>
      <c r="V6" s="74">
        <f t="shared" ref="V6:V22" si="3">K6</f>
        <v>0</v>
      </c>
      <c r="W6" s="74">
        <f t="shared" ref="W6:W22" si="4">Q6</f>
        <v>0</v>
      </c>
      <c r="X6" s="74">
        <f t="shared" ref="X6:X22" si="5">L6</f>
        <v>0</v>
      </c>
      <c r="Y6" s="74">
        <f t="shared" ref="Y6:Y22" si="6">Q6</f>
        <v>0</v>
      </c>
      <c r="Z6" s="74">
        <f t="shared" ref="Z6:Z22" si="7">M6</f>
        <v>0</v>
      </c>
      <c r="AA6" s="74">
        <f t="shared" ref="AA6:AA22" si="8">Q6</f>
        <v>0</v>
      </c>
      <c r="AB6" s="74">
        <f t="shared" ref="AB6:AB22" si="9">N6</f>
        <v>0</v>
      </c>
      <c r="AC6" s="74">
        <f t="shared" ref="AC6:AC22" si="10">Q6</f>
        <v>0</v>
      </c>
      <c r="AD6" s="74">
        <f t="shared" ref="AD6:AD22" si="11">O6</f>
        <v>0</v>
      </c>
      <c r="AE6" s="74">
        <f t="shared" ref="AE6:AE22" si="12">Q6</f>
        <v>0</v>
      </c>
      <c r="AF6" s="74">
        <f t="shared" ref="AF6:AF22" si="13">P6</f>
        <v>0</v>
      </c>
      <c r="AG6" s="74">
        <f t="shared" ref="AG6:AG22" si="14">Q6</f>
        <v>0</v>
      </c>
      <c r="AH6" s="74">
        <f t="shared" ref="AH6:AH22" si="15">C6</f>
        <v>0</v>
      </c>
      <c r="AI6" s="74"/>
      <c r="AJ6" s="70"/>
      <c r="AK6" s="70"/>
    </row>
    <row r="7" spans="1:39" s="71" customFormat="1" ht="21.75" customHeight="1" x14ac:dyDescent="0.3">
      <c r="A7" s="43" t="str">
        <f>Dados!L17</f>
        <v>3P</v>
      </c>
      <c r="B7" s="35">
        <v>3</v>
      </c>
      <c r="C7" s="148"/>
      <c r="D7" s="149"/>
      <c r="E7" s="149"/>
      <c r="F7" s="149"/>
      <c r="G7" s="150"/>
      <c r="H7" s="47"/>
      <c r="I7" s="48"/>
      <c r="J7" s="36"/>
      <c r="K7" s="37"/>
      <c r="L7" s="37"/>
      <c r="M7" s="37"/>
      <c r="N7" s="37"/>
      <c r="O7" s="37"/>
      <c r="P7" s="38"/>
      <c r="Q7" s="73">
        <f t="shared" si="0"/>
        <v>0</v>
      </c>
      <c r="R7" s="73">
        <f>J7*Dados!$J$15+K7*Dados!$J$16+Ideias!L7*Dados!$J$17+Ideias!M7*Dados!$J$18+Ideias!N7*Dados!$J$19+Ideias!O7*Dados!$J$20+Ideias!P7*Dados!$J$21</f>
        <v>0</v>
      </c>
      <c r="S7" s="73">
        <f t="shared" si="1"/>
        <v>0</v>
      </c>
      <c r="T7" s="74">
        <f t="shared" ref="T7:T22" si="16">J7</f>
        <v>0</v>
      </c>
      <c r="U7" s="74">
        <f t="shared" si="2"/>
        <v>0</v>
      </c>
      <c r="V7" s="74">
        <f t="shared" si="3"/>
        <v>0</v>
      </c>
      <c r="W7" s="74">
        <f t="shared" si="4"/>
        <v>0</v>
      </c>
      <c r="X7" s="74">
        <f t="shared" si="5"/>
        <v>0</v>
      </c>
      <c r="Y7" s="74">
        <f t="shared" si="6"/>
        <v>0</v>
      </c>
      <c r="Z7" s="74">
        <f t="shared" si="7"/>
        <v>0</v>
      </c>
      <c r="AA7" s="74">
        <f t="shared" si="8"/>
        <v>0</v>
      </c>
      <c r="AB7" s="74">
        <f t="shared" si="9"/>
        <v>0</v>
      </c>
      <c r="AC7" s="74">
        <f t="shared" si="10"/>
        <v>0</v>
      </c>
      <c r="AD7" s="74">
        <f t="shared" si="11"/>
        <v>0</v>
      </c>
      <c r="AE7" s="74">
        <f t="shared" si="12"/>
        <v>0</v>
      </c>
      <c r="AF7" s="74">
        <f t="shared" si="13"/>
        <v>0</v>
      </c>
      <c r="AG7" s="74">
        <f t="shared" si="14"/>
        <v>0</v>
      </c>
      <c r="AH7" s="74">
        <f t="shared" si="15"/>
        <v>0</v>
      </c>
      <c r="AI7" s="74"/>
      <c r="AJ7" s="70"/>
      <c r="AK7" s="70"/>
    </row>
    <row r="8" spans="1:39" s="71" customFormat="1" ht="21.75" customHeight="1" x14ac:dyDescent="0.3">
      <c r="A8" s="43" t="str">
        <f>Dados!L18</f>
        <v>4P</v>
      </c>
      <c r="B8" s="35">
        <v>4</v>
      </c>
      <c r="C8" s="148"/>
      <c r="D8" s="149"/>
      <c r="E8" s="149"/>
      <c r="F8" s="149"/>
      <c r="G8" s="150"/>
      <c r="H8" s="47"/>
      <c r="I8" s="48"/>
      <c r="J8" s="36"/>
      <c r="K8" s="37"/>
      <c r="L8" s="37"/>
      <c r="M8" s="37"/>
      <c r="N8" s="37"/>
      <c r="O8" s="37"/>
      <c r="P8" s="38"/>
      <c r="Q8" s="73">
        <f t="shared" si="0"/>
        <v>0</v>
      </c>
      <c r="R8" s="73">
        <f>J8*Dados!$J$15+K8*Dados!$J$16+Ideias!L8*Dados!$J$17+Ideias!M8*Dados!$J$18+Ideias!N8*Dados!$J$19+Ideias!O8*Dados!$J$20+Ideias!P8*Dados!$J$21</f>
        <v>0</v>
      </c>
      <c r="S8" s="73">
        <f t="shared" si="1"/>
        <v>0</v>
      </c>
      <c r="T8" s="74">
        <f t="shared" si="16"/>
        <v>0</v>
      </c>
      <c r="U8" s="74">
        <f t="shared" si="2"/>
        <v>0</v>
      </c>
      <c r="V8" s="74">
        <f t="shared" si="3"/>
        <v>0</v>
      </c>
      <c r="W8" s="74">
        <f t="shared" si="4"/>
        <v>0</v>
      </c>
      <c r="X8" s="74">
        <f t="shared" si="5"/>
        <v>0</v>
      </c>
      <c r="Y8" s="74">
        <f t="shared" si="6"/>
        <v>0</v>
      </c>
      <c r="Z8" s="74">
        <f t="shared" si="7"/>
        <v>0</v>
      </c>
      <c r="AA8" s="74">
        <f t="shared" si="8"/>
        <v>0</v>
      </c>
      <c r="AB8" s="74">
        <f t="shared" si="9"/>
        <v>0</v>
      </c>
      <c r="AC8" s="74">
        <f t="shared" si="10"/>
        <v>0</v>
      </c>
      <c r="AD8" s="74">
        <f t="shared" si="11"/>
        <v>0</v>
      </c>
      <c r="AE8" s="74">
        <f t="shared" si="12"/>
        <v>0</v>
      </c>
      <c r="AF8" s="74">
        <f t="shared" si="13"/>
        <v>0</v>
      </c>
      <c r="AG8" s="74">
        <f t="shared" si="14"/>
        <v>0</v>
      </c>
      <c r="AH8" s="74">
        <f t="shared" si="15"/>
        <v>0</v>
      </c>
      <c r="AI8" s="74"/>
      <c r="AJ8" s="70"/>
      <c r="AK8" s="70"/>
    </row>
    <row r="9" spans="1:39" s="71" customFormat="1" ht="21.75" customHeight="1" x14ac:dyDescent="0.3">
      <c r="A9" s="43" t="str">
        <f>Dados!L19</f>
        <v>5P</v>
      </c>
      <c r="B9" s="35">
        <v>5</v>
      </c>
      <c r="C9" s="148"/>
      <c r="D9" s="149"/>
      <c r="E9" s="149"/>
      <c r="F9" s="149"/>
      <c r="G9" s="150"/>
      <c r="H9" s="47"/>
      <c r="I9" s="48"/>
      <c r="J9" s="36"/>
      <c r="K9" s="37"/>
      <c r="L9" s="37"/>
      <c r="M9" s="37"/>
      <c r="N9" s="37"/>
      <c r="O9" s="37"/>
      <c r="P9" s="38"/>
      <c r="Q9" s="73">
        <f t="shared" si="0"/>
        <v>0</v>
      </c>
      <c r="R9" s="73">
        <f>J9*Dados!$J$15+K9*Dados!$J$16+Ideias!L9*Dados!$J$17+Ideias!M9*Dados!$J$18+Ideias!N9*Dados!$J$19+Ideias!O9*Dados!$J$20+Ideias!P9*Dados!$J$21</f>
        <v>0</v>
      </c>
      <c r="S9" s="73">
        <f t="shared" si="1"/>
        <v>0</v>
      </c>
      <c r="T9" s="74">
        <f t="shared" si="16"/>
        <v>0</v>
      </c>
      <c r="U9" s="74">
        <f t="shared" si="2"/>
        <v>0</v>
      </c>
      <c r="V9" s="74">
        <f t="shared" si="3"/>
        <v>0</v>
      </c>
      <c r="W9" s="74">
        <f t="shared" si="4"/>
        <v>0</v>
      </c>
      <c r="X9" s="74">
        <f t="shared" si="5"/>
        <v>0</v>
      </c>
      <c r="Y9" s="74">
        <f t="shared" si="6"/>
        <v>0</v>
      </c>
      <c r="Z9" s="74">
        <f t="shared" si="7"/>
        <v>0</v>
      </c>
      <c r="AA9" s="74">
        <f t="shared" si="8"/>
        <v>0</v>
      </c>
      <c r="AB9" s="74">
        <f t="shared" si="9"/>
        <v>0</v>
      </c>
      <c r="AC9" s="74">
        <f t="shared" si="10"/>
        <v>0</v>
      </c>
      <c r="AD9" s="74">
        <f t="shared" si="11"/>
        <v>0</v>
      </c>
      <c r="AE9" s="74">
        <f t="shared" si="12"/>
        <v>0</v>
      </c>
      <c r="AF9" s="74">
        <f t="shared" si="13"/>
        <v>0</v>
      </c>
      <c r="AG9" s="74">
        <f t="shared" si="14"/>
        <v>0</v>
      </c>
      <c r="AH9" s="74">
        <f t="shared" si="15"/>
        <v>0</v>
      </c>
      <c r="AI9" s="74"/>
      <c r="AJ9" s="70"/>
      <c r="AK9" s="70"/>
    </row>
    <row r="10" spans="1:39" s="71" customFormat="1" ht="21.75" customHeight="1" x14ac:dyDescent="0.3">
      <c r="A10" s="43" t="str">
        <f>Dados!L20</f>
        <v>6P</v>
      </c>
      <c r="B10" s="35">
        <v>6</v>
      </c>
      <c r="C10" s="148"/>
      <c r="D10" s="149"/>
      <c r="E10" s="149"/>
      <c r="F10" s="149"/>
      <c r="G10" s="150"/>
      <c r="H10" s="47"/>
      <c r="I10" s="48"/>
      <c r="J10" s="36"/>
      <c r="K10" s="37"/>
      <c r="L10" s="37"/>
      <c r="M10" s="37"/>
      <c r="N10" s="37"/>
      <c r="O10" s="37"/>
      <c r="P10" s="38"/>
      <c r="Q10" s="73">
        <f t="shared" si="0"/>
        <v>0</v>
      </c>
      <c r="R10" s="73">
        <f>J10*Dados!$J$15+K10*Dados!$J$16+Ideias!L10*Dados!$J$17+Ideias!M10*Dados!$J$18+Ideias!N10*Dados!$J$19+Ideias!O10*Dados!$J$20+Ideias!P10*Dados!$J$21</f>
        <v>0</v>
      </c>
      <c r="S10" s="73">
        <f t="shared" si="1"/>
        <v>0</v>
      </c>
      <c r="T10" s="74">
        <f t="shared" si="16"/>
        <v>0</v>
      </c>
      <c r="U10" s="74">
        <f t="shared" si="2"/>
        <v>0</v>
      </c>
      <c r="V10" s="74">
        <f t="shared" si="3"/>
        <v>0</v>
      </c>
      <c r="W10" s="74">
        <f t="shared" si="4"/>
        <v>0</v>
      </c>
      <c r="X10" s="74">
        <f t="shared" si="5"/>
        <v>0</v>
      </c>
      <c r="Y10" s="74">
        <f t="shared" si="6"/>
        <v>0</v>
      </c>
      <c r="Z10" s="74">
        <f t="shared" si="7"/>
        <v>0</v>
      </c>
      <c r="AA10" s="74">
        <f t="shared" si="8"/>
        <v>0</v>
      </c>
      <c r="AB10" s="74">
        <f t="shared" si="9"/>
        <v>0</v>
      </c>
      <c r="AC10" s="74">
        <f t="shared" si="10"/>
        <v>0</v>
      </c>
      <c r="AD10" s="74">
        <f t="shared" si="11"/>
        <v>0</v>
      </c>
      <c r="AE10" s="74">
        <f t="shared" si="12"/>
        <v>0</v>
      </c>
      <c r="AF10" s="74">
        <f t="shared" si="13"/>
        <v>0</v>
      </c>
      <c r="AG10" s="74">
        <f t="shared" si="14"/>
        <v>0</v>
      </c>
      <c r="AH10" s="74">
        <f t="shared" si="15"/>
        <v>0</v>
      </c>
      <c r="AI10" s="74"/>
      <c r="AJ10" s="70"/>
      <c r="AK10" s="70"/>
    </row>
    <row r="11" spans="1:39" s="71" customFormat="1" ht="21.75" customHeight="1" x14ac:dyDescent="0.3">
      <c r="A11" s="43" t="str">
        <f>Dados!L21</f>
        <v>7P</v>
      </c>
      <c r="B11" s="35">
        <v>7</v>
      </c>
      <c r="C11" s="148"/>
      <c r="D11" s="149"/>
      <c r="E11" s="149"/>
      <c r="F11" s="149"/>
      <c r="G11" s="150"/>
      <c r="H11" s="47"/>
      <c r="I11" s="48"/>
      <c r="J11" s="36"/>
      <c r="K11" s="37"/>
      <c r="L11" s="37"/>
      <c r="M11" s="37"/>
      <c r="N11" s="37"/>
      <c r="O11" s="37"/>
      <c r="P11" s="38"/>
      <c r="Q11" s="73">
        <f t="shared" si="0"/>
        <v>0</v>
      </c>
      <c r="R11" s="73">
        <f>J11*Dados!$J$15+K11*Dados!$J$16+Ideias!L11*Dados!$J$17+Ideias!M11*Dados!$J$18+Ideias!N11*Dados!$J$19+Ideias!O11*Dados!$J$20+Ideias!P11*Dados!$J$21</f>
        <v>0</v>
      </c>
      <c r="S11" s="73">
        <f t="shared" si="1"/>
        <v>0</v>
      </c>
      <c r="T11" s="74">
        <f t="shared" si="16"/>
        <v>0</v>
      </c>
      <c r="U11" s="74">
        <f t="shared" si="2"/>
        <v>0</v>
      </c>
      <c r="V11" s="74">
        <f t="shared" si="3"/>
        <v>0</v>
      </c>
      <c r="W11" s="74">
        <f t="shared" si="4"/>
        <v>0</v>
      </c>
      <c r="X11" s="74">
        <f t="shared" si="5"/>
        <v>0</v>
      </c>
      <c r="Y11" s="74">
        <f t="shared" si="6"/>
        <v>0</v>
      </c>
      <c r="Z11" s="74">
        <f t="shared" si="7"/>
        <v>0</v>
      </c>
      <c r="AA11" s="74">
        <f t="shared" si="8"/>
        <v>0</v>
      </c>
      <c r="AB11" s="74">
        <f t="shared" si="9"/>
        <v>0</v>
      </c>
      <c r="AC11" s="74">
        <f t="shared" si="10"/>
        <v>0</v>
      </c>
      <c r="AD11" s="74">
        <f t="shared" si="11"/>
        <v>0</v>
      </c>
      <c r="AE11" s="74">
        <f t="shared" si="12"/>
        <v>0</v>
      </c>
      <c r="AF11" s="74">
        <f t="shared" si="13"/>
        <v>0</v>
      </c>
      <c r="AG11" s="74">
        <f t="shared" si="14"/>
        <v>0</v>
      </c>
      <c r="AH11" s="74">
        <f t="shared" si="15"/>
        <v>0</v>
      </c>
      <c r="AI11" s="74"/>
      <c r="AJ11" s="70"/>
      <c r="AK11" s="70"/>
    </row>
    <row r="12" spans="1:39" s="71" customFormat="1" ht="21.75" customHeight="1" x14ac:dyDescent="0.3">
      <c r="A12" s="46"/>
      <c r="B12" s="35">
        <v>8</v>
      </c>
      <c r="C12" s="148"/>
      <c r="D12" s="149"/>
      <c r="E12" s="149"/>
      <c r="F12" s="149"/>
      <c r="G12" s="150"/>
      <c r="H12" s="47"/>
      <c r="I12" s="48"/>
      <c r="J12" s="36"/>
      <c r="K12" s="37"/>
      <c r="L12" s="37"/>
      <c r="M12" s="37"/>
      <c r="N12" s="37"/>
      <c r="O12" s="37"/>
      <c r="P12" s="38"/>
      <c r="Q12" s="73">
        <f t="shared" si="0"/>
        <v>0</v>
      </c>
      <c r="R12" s="73">
        <f>J12*Dados!$J$15+K12*Dados!$J$16+Ideias!L12*Dados!$J$17+Ideias!M12*Dados!$J$18+Ideias!N12*Dados!$J$19+Ideias!O12*Dados!$J$20+Ideias!P12*Dados!$J$21</f>
        <v>0</v>
      </c>
      <c r="S12" s="73">
        <f t="shared" si="1"/>
        <v>0</v>
      </c>
      <c r="T12" s="74">
        <f t="shared" si="16"/>
        <v>0</v>
      </c>
      <c r="U12" s="74">
        <f t="shared" si="2"/>
        <v>0</v>
      </c>
      <c r="V12" s="74">
        <f t="shared" si="3"/>
        <v>0</v>
      </c>
      <c r="W12" s="74">
        <f t="shared" si="4"/>
        <v>0</v>
      </c>
      <c r="X12" s="74">
        <f t="shared" si="5"/>
        <v>0</v>
      </c>
      <c r="Y12" s="74">
        <f t="shared" si="6"/>
        <v>0</v>
      </c>
      <c r="Z12" s="74">
        <f t="shared" si="7"/>
        <v>0</v>
      </c>
      <c r="AA12" s="74">
        <f t="shared" si="8"/>
        <v>0</v>
      </c>
      <c r="AB12" s="74">
        <f t="shared" si="9"/>
        <v>0</v>
      </c>
      <c r="AC12" s="74">
        <f t="shared" si="10"/>
        <v>0</v>
      </c>
      <c r="AD12" s="74">
        <f t="shared" si="11"/>
        <v>0</v>
      </c>
      <c r="AE12" s="74">
        <f t="shared" si="12"/>
        <v>0</v>
      </c>
      <c r="AF12" s="74">
        <f t="shared" si="13"/>
        <v>0</v>
      </c>
      <c r="AG12" s="74">
        <f t="shared" si="14"/>
        <v>0</v>
      </c>
      <c r="AH12" s="74">
        <f t="shared" si="15"/>
        <v>0</v>
      </c>
      <c r="AI12" s="74"/>
      <c r="AJ12" s="70"/>
      <c r="AK12" s="70"/>
    </row>
    <row r="13" spans="1:39" s="71" customFormat="1" ht="21.75" customHeight="1" x14ac:dyDescent="0.3">
      <c r="A13" s="46"/>
      <c r="B13" s="35">
        <v>9</v>
      </c>
      <c r="C13" s="148"/>
      <c r="D13" s="149"/>
      <c r="E13" s="149"/>
      <c r="F13" s="149"/>
      <c r="G13" s="150"/>
      <c r="H13" s="47"/>
      <c r="I13" s="48"/>
      <c r="J13" s="36"/>
      <c r="K13" s="37"/>
      <c r="L13" s="37"/>
      <c r="M13" s="37"/>
      <c r="N13" s="37"/>
      <c r="O13" s="37"/>
      <c r="P13" s="38"/>
      <c r="Q13" s="73">
        <f t="shared" si="0"/>
        <v>0</v>
      </c>
      <c r="R13" s="73">
        <f>J13*Dados!$J$15+K13*Dados!$J$16+Ideias!L13*Dados!$J$17+Ideias!M13*Dados!$J$18+Ideias!N13*Dados!$J$19+Ideias!O13*Dados!$J$20+Ideias!P13*Dados!$J$21</f>
        <v>0</v>
      </c>
      <c r="S13" s="73">
        <f t="shared" si="1"/>
        <v>0</v>
      </c>
      <c r="T13" s="74">
        <f t="shared" si="16"/>
        <v>0</v>
      </c>
      <c r="U13" s="74">
        <f t="shared" si="2"/>
        <v>0</v>
      </c>
      <c r="V13" s="74">
        <f t="shared" si="3"/>
        <v>0</v>
      </c>
      <c r="W13" s="74">
        <f t="shared" si="4"/>
        <v>0</v>
      </c>
      <c r="X13" s="74">
        <f t="shared" si="5"/>
        <v>0</v>
      </c>
      <c r="Y13" s="74">
        <f t="shared" si="6"/>
        <v>0</v>
      </c>
      <c r="Z13" s="74">
        <f t="shared" si="7"/>
        <v>0</v>
      </c>
      <c r="AA13" s="74">
        <f t="shared" si="8"/>
        <v>0</v>
      </c>
      <c r="AB13" s="74">
        <f t="shared" si="9"/>
        <v>0</v>
      </c>
      <c r="AC13" s="74">
        <f t="shared" si="10"/>
        <v>0</v>
      </c>
      <c r="AD13" s="74">
        <f t="shared" si="11"/>
        <v>0</v>
      </c>
      <c r="AE13" s="74">
        <f t="shared" si="12"/>
        <v>0</v>
      </c>
      <c r="AF13" s="74">
        <f t="shared" si="13"/>
        <v>0</v>
      </c>
      <c r="AG13" s="74">
        <f t="shared" si="14"/>
        <v>0</v>
      </c>
      <c r="AH13" s="74">
        <f t="shared" si="15"/>
        <v>0</v>
      </c>
      <c r="AI13" s="74"/>
      <c r="AJ13" s="70"/>
      <c r="AK13" s="70"/>
    </row>
    <row r="14" spans="1:39" s="71" customFormat="1" ht="21.75" customHeight="1" x14ac:dyDescent="0.3">
      <c r="A14" s="46"/>
      <c r="B14" s="35">
        <v>10</v>
      </c>
      <c r="C14" s="148"/>
      <c r="D14" s="149"/>
      <c r="E14" s="149"/>
      <c r="F14" s="149"/>
      <c r="G14" s="150"/>
      <c r="H14" s="47"/>
      <c r="I14" s="48"/>
      <c r="J14" s="36"/>
      <c r="K14" s="37"/>
      <c r="L14" s="37"/>
      <c r="M14" s="37"/>
      <c r="N14" s="37"/>
      <c r="O14" s="37"/>
      <c r="P14" s="38"/>
      <c r="Q14" s="73">
        <f t="shared" si="0"/>
        <v>0</v>
      </c>
      <c r="R14" s="73">
        <f>J14*Dados!$J$15+K14*Dados!$J$16+Ideias!L14*Dados!$J$17+Ideias!M14*Dados!$J$18+Ideias!N14*Dados!$J$19+Ideias!O14*Dados!$J$20+Ideias!P14*Dados!$J$21</f>
        <v>0</v>
      </c>
      <c r="S14" s="73">
        <f t="shared" si="1"/>
        <v>0</v>
      </c>
      <c r="T14" s="74">
        <f t="shared" si="16"/>
        <v>0</v>
      </c>
      <c r="U14" s="74">
        <f t="shared" si="2"/>
        <v>0</v>
      </c>
      <c r="V14" s="74">
        <f t="shared" si="3"/>
        <v>0</v>
      </c>
      <c r="W14" s="74">
        <f t="shared" si="4"/>
        <v>0</v>
      </c>
      <c r="X14" s="74">
        <f t="shared" si="5"/>
        <v>0</v>
      </c>
      <c r="Y14" s="74">
        <f t="shared" si="6"/>
        <v>0</v>
      </c>
      <c r="Z14" s="74">
        <f t="shared" si="7"/>
        <v>0</v>
      </c>
      <c r="AA14" s="74">
        <f t="shared" si="8"/>
        <v>0</v>
      </c>
      <c r="AB14" s="74">
        <f t="shared" si="9"/>
        <v>0</v>
      </c>
      <c r="AC14" s="74">
        <f t="shared" si="10"/>
        <v>0</v>
      </c>
      <c r="AD14" s="74">
        <f t="shared" si="11"/>
        <v>0</v>
      </c>
      <c r="AE14" s="74">
        <f t="shared" si="12"/>
        <v>0</v>
      </c>
      <c r="AF14" s="74">
        <f t="shared" si="13"/>
        <v>0</v>
      </c>
      <c r="AG14" s="74">
        <f t="shared" si="14"/>
        <v>0</v>
      </c>
      <c r="AH14" s="74">
        <f t="shared" si="15"/>
        <v>0</v>
      </c>
      <c r="AI14" s="74"/>
      <c r="AJ14" s="70"/>
      <c r="AK14" s="70"/>
    </row>
    <row r="15" spans="1:39" s="71" customFormat="1" ht="21.75" customHeight="1" x14ac:dyDescent="0.3">
      <c r="A15" s="46"/>
      <c r="B15" s="35">
        <v>11</v>
      </c>
      <c r="C15" s="148"/>
      <c r="D15" s="149"/>
      <c r="E15" s="149"/>
      <c r="F15" s="149"/>
      <c r="G15" s="150"/>
      <c r="H15" s="47"/>
      <c r="I15" s="48"/>
      <c r="J15" s="36"/>
      <c r="K15" s="37"/>
      <c r="L15" s="37"/>
      <c r="M15" s="37"/>
      <c r="N15" s="37"/>
      <c r="O15" s="37"/>
      <c r="P15" s="38"/>
      <c r="Q15" s="73">
        <f t="shared" si="0"/>
        <v>0</v>
      </c>
      <c r="R15" s="73">
        <f>J15*Dados!$J$15+K15*Dados!$J$16+Ideias!L15*Dados!$J$17+Ideias!M15*Dados!$J$18+Ideias!N15*Dados!$J$19+Ideias!O15*Dados!$J$20+Ideias!P15*Dados!$J$21</f>
        <v>0</v>
      </c>
      <c r="S15" s="73">
        <f t="shared" si="1"/>
        <v>0</v>
      </c>
      <c r="T15" s="74">
        <f t="shared" si="16"/>
        <v>0</v>
      </c>
      <c r="U15" s="74">
        <f t="shared" si="2"/>
        <v>0</v>
      </c>
      <c r="V15" s="74">
        <f t="shared" si="3"/>
        <v>0</v>
      </c>
      <c r="W15" s="74">
        <f t="shared" si="4"/>
        <v>0</v>
      </c>
      <c r="X15" s="74">
        <f t="shared" si="5"/>
        <v>0</v>
      </c>
      <c r="Y15" s="74">
        <f t="shared" si="6"/>
        <v>0</v>
      </c>
      <c r="Z15" s="74">
        <f t="shared" si="7"/>
        <v>0</v>
      </c>
      <c r="AA15" s="74">
        <f t="shared" si="8"/>
        <v>0</v>
      </c>
      <c r="AB15" s="74">
        <f t="shared" si="9"/>
        <v>0</v>
      </c>
      <c r="AC15" s="74">
        <f t="shared" si="10"/>
        <v>0</v>
      </c>
      <c r="AD15" s="74">
        <f t="shared" si="11"/>
        <v>0</v>
      </c>
      <c r="AE15" s="74">
        <f t="shared" si="12"/>
        <v>0</v>
      </c>
      <c r="AF15" s="74">
        <f t="shared" si="13"/>
        <v>0</v>
      </c>
      <c r="AG15" s="74">
        <f t="shared" si="14"/>
        <v>0</v>
      </c>
      <c r="AH15" s="74">
        <f t="shared" si="15"/>
        <v>0</v>
      </c>
      <c r="AI15" s="74"/>
      <c r="AJ15" s="70"/>
      <c r="AK15" s="70"/>
    </row>
    <row r="16" spans="1:39" s="71" customFormat="1" ht="21.75" customHeight="1" x14ac:dyDescent="0.3">
      <c r="A16" s="46"/>
      <c r="B16" s="35">
        <v>12</v>
      </c>
      <c r="C16" s="148"/>
      <c r="D16" s="149"/>
      <c r="E16" s="149"/>
      <c r="F16" s="149"/>
      <c r="G16" s="150"/>
      <c r="H16" s="47"/>
      <c r="I16" s="48"/>
      <c r="J16" s="36"/>
      <c r="K16" s="37"/>
      <c r="L16" s="37"/>
      <c r="M16" s="37"/>
      <c r="N16" s="37"/>
      <c r="O16" s="37"/>
      <c r="P16" s="38"/>
      <c r="Q16" s="73">
        <f t="shared" si="0"/>
        <v>0</v>
      </c>
      <c r="R16" s="73">
        <f>J16*Dados!$J$15+K16*Dados!$J$16+Ideias!L16*Dados!$J$17+Ideias!M16*Dados!$J$18+Ideias!N16*Dados!$J$19+Ideias!O16*Dados!$J$20+Ideias!P16*Dados!$J$21</f>
        <v>0</v>
      </c>
      <c r="S16" s="73">
        <f t="shared" si="1"/>
        <v>0</v>
      </c>
      <c r="T16" s="74">
        <f t="shared" si="16"/>
        <v>0</v>
      </c>
      <c r="U16" s="74">
        <f t="shared" si="2"/>
        <v>0</v>
      </c>
      <c r="V16" s="74">
        <f t="shared" si="3"/>
        <v>0</v>
      </c>
      <c r="W16" s="74">
        <f t="shared" si="4"/>
        <v>0</v>
      </c>
      <c r="X16" s="74">
        <f t="shared" si="5"/>
        <v>0</v>
      </c>
      <c r="Y16" s="74">
        <f t="shared" si="6"/>
        <v>0</v>
      </c>
      <c r="Z16" s="74">
        <f t="shared" si="7"/>
        <v>0</v>
      </c>
      <c r="AA16" s="74">
        <f t="shared" si="8"/>
        <v>0</v>
      </c>
      <c r="AB16" s="74">
        <f t="shared" si="9"/>
        <v>0</v>
      </c>
      <c r="AC16" s="74">
        <f t="shared" si="10"/>
        <v>0</v>
      </c>
      <c r="AD16" s="74">
        <f t="shared" si="11"/>
        <v>0</v>
      </c>
      <c r="AE16" s="74">
        <f t="shared" si="12"/>
        <v>0</v>
      </c>
      <c r="AF16" s="74">
        <f t="shared" si="13"/>
        <v>0</v>
      </c>
      <c r="AG16" s="74">
        <f t="shared" si="14"/>
        <v>0</v>
      </c>
      <c r="AH16" s="74">
        <f t="shared" si="15"/>
        <v>0</v>
      </c>
      <c r="AI16" s="74"/>
      <c r="AJ16" s="70"/>
      <c r="AK16" s="70"/>
    </row>
    <row r="17" spans="1:37" s="71" customFormat="1" ht="21.75" customHeight="1" x14ac:dyDescent="0.3">
      <c r="A17" s="46"/>
      <c r="B17" s="35">
        <v>13</v>
      </c>
      <c r="C17" s="148"/>
      <c r="D17" s="149"/>
      <c r="E17" s="149"/>
      <c r="F17" s="149"/>
      <c r="G17" s="150"/>
      <c r="H17" s="47"/>
      <c r="I17" s="48"/>
      <c r="J17" s="36"/>
      <c r="K17" s="37"/>
      <c r="L17" s="37"/>
      <c r="M17" s="37"/>
      <c r="N17" s="37"/>
      <c r="O17" s="37"/>
      <c r="P17" s="38"/>
      <c r="Q17" s="73">
        <f t="shared" si="0"/>
        <v>0</v>
      </c>
      <c r="R17" s="73">
        <f>J17*Dados!$J$15+K17*Dados!$J$16+Ideias!L17*Dados!$J$17+Ideias!M17*Dados!$J$18+Ideias!N17*Dados!$J$19+Ideias!O17*Dados!$J$20+Ideias!P17*Dados!$J$21</f>
        <v>0</v>
      </c>
      <c r="S17" s="73">
        <f t="shared" si="1"/>
        <v>0</v>
      </c>
      <c r="T17" s="74">
        <f t="shared" si="16"/>
        <v>0</v>
      </c>
      <c r="U17" s="74">
        <f t="shared" si="2"/>
        <v>0</v>
      </c>
      <c r="V17" s="74">
        <f t="shared" si="3"/>
        <v>0</v>
      </c>
      <c r="W17" s="74">
        <f t="shared" si="4"/>
        <v>0</v>
      </c>
      <c r="X17" s="74">
        <f t="shared" si="5"/>
        <v>0</v>
      </c>
      <c r="Y17" s="74">
        <f t="shared" si="6"/>
        <v>0</v>
      </c>
      <c r="Z17" s="74">
        <f t="shared" si="7"/>
        <v>0</v>
      </c>
      <c r="AA17" s="74">
        <f t="shared" si="8"/>
        <v>0</v>
      </c>
      <c r="AB17" s="74">
        <f t="shared" si="9"/>
        <v>0</v>
      </c>
      <c r="AC17" s="74">
        <f t="shared" si="10"/>
        <v>0</v>
      </c>
      <c r="AD17" s="74">
        <f t="shared" si="11"/>
        <v>0</v>
      </c>
      <c r="AE17" s="74">
        <f t="shared" si="12"/>
        <v>0</v>
      </c>
      <c r="AF17" s="74">
        <f t="shared" si="13"/>
        <v>0</v>
      </c>
      <c r="AG17" s="74">
        <f t="shared" si="14"/>
        <v>0</v>
      </c>
      <c r="AH17" s="74">
        <f t="shared" si="15"/>
        <v>0</v>
      </c>
      <c r="AI17" s="74"/>
      <c r="AJ17" s="70"/>
      <c r="AK17" s="70"/>
    </row>
    <row r="18" spans="1:37" s="71" customFormat="1" ht="21.75" customHeight="1" x14ac:dyDescent="0.3">
      <c r="A18" s="46"/>
      <c r="B18" s="35">
        <v>14</v>
      </c>
      <c r="C18" s="148"/>
      <c r="D18" s="149"/>
      <c r="E18" s="149"/>
      <c r="F18" s="149"/>
      <c r="G18" s="150"/>
      <c r="H18" s="47"/>
      <c r="I18" s="48"/>
      <c r="J18" s="36"/>
      <c r="K18" s="37"/>
      <c r="L18" s="37"/>
      <c r="M18" s="37"/>
      <c r="N18" s="37"/>
      <c r="O18" s="37"/>
      <c r="P18" s="38"/>
      <c r="Q18" s="73">
        <f t="shared" si="0"/>
        <v>0</v>
      </c>
      <c r="R18" s="73">
        <f>J18*Dados!$J$15+K18*Dados!$J$16+Ideias!L18*Dados!$J$17+Ideias!M18*Dados!$J$18+Ideias!N18*Dados!$J$19+Ideias!O18*Dados!$J$20+Ideias!P18*Dados!$J$21</f>
        <v>0</v>
      </c>
      <c r="S18" s="73">
        <f t="shared" si="1"/>
        <v>0</v>
      </c>
      <c r="T18" s="74">
        <f t="shared" si="16"/>
        <v>0</v>
      </c>
      <c r="U18" s="74">
        <f t="shared" si="2"/>
        <v>0</v>
      </c>
      <c r="V18" s="74">
        <f t="shared" si="3"/>
        <v>0</v>
      </c>
      <c r="W18" s="74">
        <f t="shared" si="4"/>
        <v>0</v>
      </c>
      <c r="X18" s="74">
        <f t="shared" si="5"/>
        <v>0</v>
      </c>
      <c r="Y18" s="74">
        <f t="shared" si="6"/>
        <v>0</v>
      </c>
      <c r="Z18" s="74">
        <f t="shared" si="7"/>
        <v>0</v>
      </c>
      <c r="AA18" s="74">
        <f t="shared" si="8"/>
        <v>0</v>
      </c>
      <c r="AB18" s="74">
        <f t="shared" si="9"/>
        <v>0</v>
      </c>
      <c r="AC18" s="74">
        <f t="shared" si="10"/>
        <v>0</v>
      </c>
      <c r="AD18" s="74">
        <f t="shared" si="11"/>
        <v>0</v>
      </c>
      <c r="AE18" s="74">
        <f t="shared" si="12"/>
        <v>0</v>
      </c>
      <c r="AF18" s="74">
        <f t="shared" si="13"/>
        <v>0</v>
      </c>
      <c r="AG18" s="74">
        <f t="shared" si="14"/>
        <v>0</v>
      </c>
      <c r="AH18" s="74">
        <f t="shared" si="15"/>
        <v>0</v>
      </c>
      <c r="AI18" s="74"/>
      <c r="AJ18" s="70"/>
      <c r="AK18" s="70"/>
    </row>
    <row r="19" spans="1:37" s="71" customFormat="1" ht="21.75" customHeight="1" x14ac:dyDescent="0.3">
      <c r="A19" s="46"/>
      <c r="B19" s="35">
        <v>15</v>
      </c>
      <c r="C19" s="148"/>
      <c r="D19" s="149"/>
      <c r="E19" s="149"/>
      <c r="F19" s="149"/>
      <c r="G19" s="150"/>
      <c r="H19" s="47"/>
      <c r="I19" s="48"/>
      <c r="J19" s="36"/>
      <c r="K19" s="37"/>
      <c r="L19" s="37"/>
      <c r="M19" s="37"/>
      <c r="N19" s="37"/>
      <c r="O19" s="37"/>
      <c r="P19" s="38"/>
      <c r="Q19" s="73">
        <f t="shared" si="0"/>
        <v>0</v>
      </c>
      <c r="R19" s="73">
        <f>J19*Dados!$J$15+K19*Dados!$J$16+Ideias!L19*Dados!$J$17+Ideias!M19*Dados!$J$18+Ideias!N19*Dados!$J$19+Ideias!O19*Dados!$J$20+Ideias!P19*Dados!$J$21</f>
        <v>0</v>
      </c>
      <c r="S19" s="73">
        <f t="shared" si="1"/>
        <v>0</v>
      </c>
      <c r="T19" s="74">
        <f t="shared" si="16"/>
        <v>0</v>
      </c>
      <c r="U19" s="74">
        <f t="shared" si="2"/>
        <v>0</v>
      </c>
      <c r="V19" s="74">
        <f t="shared" si="3"/>
        <v>0</v>
      </c>
      <c r="W19" s="74">
        <f t="shared" si="4"/>
        <v>0</v>
      </c>
      <c r="X19" s="74">
        <f t="shared" si="5"/>
        <v>0</v>
      </c>
      <c r="Y19" s="74">
        <f t="shared" si="6"/>
        <v>0</v>
      </c>
      <c r="Z19" s="74">
        <f t="shared" si="7"/>
        <v>0</v>
      </c>
      <c r="AA19" s="74">
        <f t="shared" si="8"/>
        <v>0</v>
      </c>
      <c r="AB19" s="74">
        <f t="shared" si="9"/>
        <v>0</v>
      </c>
      <c r="AC19" s="74">
        <f t="shared" si="10"/>
        <v>0</v>
      </c>
      <c r="AD19" s="74">
        <f t="shared" si="11"/>
        <v>0</v>
      </c>
      <c r="AE19" s="74">
        <f t="shared" si="12"/>
        <v>0</v>
      </c>
      <c r="AF19" s="74">
        <f t="shared" si="13"/>
        <v>0</v>
      </c>
      <c r="AG19" s="74">
        <f t="shared" si="14"/>
        <v>0</v>
      </c>
      <c r="AH19" s="74">
        <f t="shared" si="15"/>
        <v>0</v>
      </c>
      <c r="AI19" s="74"/>
      <c r="AJ19" s="70"/>
      <c r="AK19" s="70"/>
    </row>
    <row r="20" spans="1:37" s="71" customFormat="1" ht="21.75" customHeight="1" x14ac:dyDescent="0.3">
      <c r="A20" s="46"/>
      <c r="B20" s="35">
        <v>16</v>
      </c>
      <c r="C20" s="148"/>
      <c r="D20" s="149"/>
      <c r="E20" s="149"/>
      <c r="F20" s="149"/>
      <c r="G20" s="150"/>
      <c r="H20" s="47"/>
      <c r="I20" s="48"/>
      <c r="J20" s="36"/>
      <c r="K20" s="37"/>
      <c r="L20" s="37"/>
      <c r="M20" s="37"/>
      <c r="N20" s="37"/>
      <c r="O20" s="37"/>
      <c r="P20" s="38"/>
      <c r="Q20" s="73">
        <f t="shared" si="0"/>
        <v>0</v>
      </c>
      <c r="R20" s="73">
        <f>J20*Dados!$J$15+K20*Dados!$J$16+Ideias!L20*Dados!$J$17+Ideias!M20*Dados!$J$18+Ideias!N20*Dados!$J$19+Ideias!O20*Dados!$J$20+Ideias!P20*Dados!$J$21</f>
        <v>0</v>
      </c>
      <c r="S20" s="73">
        <f t="shared" si="1"/>
        <v>0</v>
      </c>
      <c r="T20" s="74">
        <f t="shared" si="16"/>
        <v>0</v>
      </c>
      <c r="U20" s="74">
        <f t="shared" si="2"/>
        <v>0</v>
      </c>
      <c r="V20" s="74">
        <f t="shared" si="3"/>
        <v>0</v>
      </c>
      <c r="W20" s="74">
        <f t="shared" si="4"/>
        <v>0</v>
      </c>
      <c r="X20" s="74">
        <f t="shared" si="5"/>
        <v>0</v>
      </c>
      <c r="Y20" s="74">
        <f t="shared" si="6"/>
        <v>0</v>
      </c>
      <c r="Z20" s="74">
        <f t="shared" si="7"/>
        <v>0</v>
      </c>
      <c r="AA20" s="74">
        <f t="shared" si="8"/>
        <v>0</v>
      </c>
      <c r="AB20" s="74">
        <f t="shared" si="9"/>
        <v>0</v>
      </c>
      <c r="AC20" s="74">
        <f t="shared" si="10"/>
        <v>0</v>
      </c>
      <c r="AD20" s="74">
        <f t="shared" si="11"/>
        <v>0</v>
      </c>
      <c r="AE20" s="74">
        <f t="shared" si="12"/>
        <v>0</v>
      </c>
      <c r="AF20" s="74">
        <f t="shared" si="13"/>
        <v>0</v>
      </c>
      <c r="AG20" s="74">
        <f t="shared" si="14"/>
        <v>0</v>
      </c>
      <c r="AH20" s="74">
        <f t="shared" si="15"/>
        <v>0</v>
      </c>
      <c r="AI20" s="74"/>
      <c r="AJ20" s="70"/>
      <c r="AK20" s="70"/>
    </row>
    <row r="21" spans="1:37" s="71" customFormat="1" ht="21.75" customHeight="1" x14ac:dyDescent="0.3">
      <c r="A21" s="46"/>
      <c r="B21" s="35">
        <v>17</v>
      </c>
      <c r="C21" s="148"/>
      <c r="D21" s="149"/>
      <c r="E21" s="149"/>
      <c r="F21" s="149"/>
      <c r="G21" s="150"/>
      <c r="H21" s="47"/>
      <c r="I21" s="48"/>
      <c r="J21" s="36"/>
      <c r="K21" s="37"/>
      <c r="L21" s="37"/>
      <c r="M21" s="37"/>
      <c r="N21" s="37"/>
      <c r="O21" s="37"/>
      <c r="P21" s="38"/>
      <c r="Q21" s="73">
        <f t="shared" si="0"/>
        <v>0</v>
      </c>
      <c r="R21" s="73">
        <f>J21*Dados!$J$15+K21*Dados!$J$16+Ideias!L21*Dados!$J$17+Ideias!M21*Dados!$J$18+Ideias!N21*Dados!$J$19+Ideias!O21*Dados!$J$20+Ideias!P21*Dados!$J$21</f>
        <v>0</v>
      </c>
      <c r="S21" s="73">
        <f t="shared" si="1"/>
        <v>0</v>
      </c>
      <c r="T21" s="74">
        <f t="shared" si="16"/>
        <v>0</v>
      </c>
      <c r="U21" s="74">
        <f t="shared" si="2"/>
        <v>0</v>
      </c>
      <c r="V21" s="74">
        <f t="shared" si="3"/>
        <v>0</v>
      </c>
      <c r="W21" s="74">
        <f t="shared" si="4"/>
        <v>0</v>
      </c>
      <c r="X21" s="74">
        <f t="shared" si="5"/>
        <v>0</v>
      </c>
      <c r="Y21" s="74">
        <f t="shared" si="6"/>
        <v>0</v>
      </c>
      <c r="Z21" s="74">
        <f t="shared" si="7"/>
        <v>0</v>
      </c>
      <c r="AA21" s="74">
        <f t="shared" si="8"/>
        <v>0</v>
      </c>
      <c r="AB21" s="74">
        <f t="shared" si="9"/>
        <v>0</v>
      </c>
      <c r="AC21" s="74">
        <f t="shared" si="10"/>
        <v>0</v>
      </c>
      <c r="AD21" s="74">
        <f t="shared" si="11"/>
        <v>0</v>
      </c>
      <c r="AE21" s="74">
        <f t="shared" si="12"/>
        <v>0</v>
      </c>
      <c r="AF21" s="74">
        <f t="shared" si="13"/>
        <v>0</v>
      </c>
      <c r="AG21" s="74">
        <f t="shared" si="14"/>
        <v>0</v>
      </c>
      <c r="AH21" s="74">
        <f t="shared" si="15"/>
        <v>0</v>
      </c>
      <c r="AI21" s="74"/>
      <c r="AJ21" s="70"/>
      <c r="AK21" s="70"/>
    </row>
    <row r="22" spans="1:37" s="71" customFormat="1" ht="21.75" customHeight="1" thickBot="1" x14ac:dyDescent="0.35">
      <c r="A22" s="46"/>
      <c r="B22" s="39">
        <v>18</v>
      </c>
      <c r="C22" s="145"/>
      <c r="D22" s="146"/>
      <c r="E22" s="146"/>
      <c r="F22" s="146"/>
      <c r="G22" s="147"/>
      <c r="H22" s="49"/>
      <c r="I22" s="50"/>
      <c r="J22" s="40"/>
      <c r="K22" s="41"/>
      <c r="L22" s="41"/>
      <c r="M22" s="41"/>
      <c r="N22" s="41"/>
      <c r="O22" s="41"/>
      <c r="P22" s="42"/>
      <c r="Q22" s="73">
        <f t="shared" si="0"/>
        <v>0</v>
      </c>
      <c r="R22" s="73">
        <f>J22*Dados!$J$15+K22*Dados!$J$16+Ideias!L22*Dados!$J$17+Ideias!M22*Dados!$J$18+Ideias!N22*Dados!$J$19+Ideias!O22*Dados!$J$20+Ideias!P22*Dados!$J$21</f>
        <v>0</v>
      </c>
      <c r="S22" s="73">
        <f t="shared" si="1"/>
        <v>0</v>
      </c>
      <c r="T22" s="74">
        <f t="shared" si="16"/>
        <v>0</v>
      </c>
      <c r="U22" s="74">
        <f t="shared" si="2"/>
        <v>0</v>
      </c>
      <c r="V22" s="74">
        <f t="shared" si="3"/>
        <v>0</v>
      </c>
      <c r="W22" s="74">
        <f t="shared" si="4"/>
        <v>0</v>
      </c>
      <c r="X22" s="74">
        <f t="shared" si="5"/>
        <v>0</v>
      </c>
      <c r="Y22" s="74">
        <f t="shared" si="6"/>
        <v>0</v>
      </c>
      <c r="Z22" s="74">
        <f t="shared" si="7"/>
        <v>0</v>
      </c>
      <c r="AA22" s="74">
        <f t="shared" si="8"/>
        <v>0</v>
      </c>
      <c r="AB22" s="74">
        <f t="shared" si="9"/>
        <v>0</v>
      </c>
      <c r="AC22" s="74">
        <f t="shared" si="10"/>
        <v>0</v>
      </c>
      <c r="AD22" s="74">
        <f t="shared" si="11"/>
        <v>0</v>
      </c>
      <c r="AE22" s="74">
        <f t="shared" si="12"/>
        <v>0</v>
      </c>
      <c r="AF22" s="74">
        <f t="shared" si="13"/>
        <v>0</v>
      </c>
      <c r="AG22" s="74">
        <f t="shared" si="14"/>
        <v>0</v>
      </c>
      <c r="AH22" s="74">
        <f t="shared" si="15"/>
        <v>0</v>
      </c>
      <c r="AI22" s="74"/>
      <c r="AJ22" s="70"/>
      <c r="AK22" s="70"/>
    </row>
    <row r="23" spans="1:37" x14ac:dyDescent="0.3"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4"/>
      <c r="AJ23" s="2"/>
      <c r="AK23" s="2"/>
    </row>
    <row r="24" spans="1:37" x14ac:dyDescent="0.3"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4"/>
      <c r="AJ24" s="2"/>
      <c r="AK24" s="2"/>
    </row>
    <row r="25" spans="1:37" x14ac:dyDescent="0.3"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4"/>
      <c r="AJ25" s="2"/>
      <c r="AK25" s="2"/>
    </row>
    <row r="26" spans="1:37" x14ac:dyDescent="0.3"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4"/>
      <c r="AJ26" s="2"/>
      <c r="AK26" s="2"/>
    </row>
    <row r="27" spans="1:37" x14ac:dyDescent="0.3"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4"/>
      <c r="AJ27" s="2"/>
      <c r="AK27" s="2"/>
    </row>
    <row r="28" spans="1:37" x14ac:dyDescent="0.3"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4"/>
      <c r="AJ28" s="2"/>
      <c r="AK28" s="2"/>
    </row>
    <row r="29" spans="1:37" x14ac:dyDescent="0.3"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4"/>
      <c r="AJ29" s="2"/>
      <c r="AK29" s="2"/>
    </row>
    <row r="30" spans="1:37" x14ac:dyDescent="0.3"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4"/>
      <c r="AJ30" s="2"/>
      <c r="AK30" s="2"/>
    </row>
    <row r="31" spans="1:37" x14ac:dyDescent="0.3"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4"/>
      <c r="AJ31" s="2"/>
      <c r="AK31" s="2"/>
    </row>
    <row r="32" spans="1:37" x14ac:dyDescent="0.3"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4"/>
      <c r="AJ32" s="2"/>
      <c r="AK32" s="2"/>
    </row>
    <row r="33" spans="17:37" x14ac:dyDescent="0.3"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4"/>
      <c r="AJ33" s="2"/>
      <c r="AK33" s="2"/>
    </row>
    <row r="34" spans="17:37" x14ac:dyDescent="0.3"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4"/>
      <c r="AJ34" s="2"/>
      <c r="AK34" s="2"/>
    </row>
    <row r="35" spans="17:37" x14ac:dyDescent="0.3"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4"/>
      <c r="AJ35" s="2"/>
      <c r="AK35" s="2"/>
    </row>
    <row r="36" spans="17:37" x14ac:dyDescent="0.3"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4"/>
      <c r="AJ36" s="2"/>
      <c r="AK36" s="2"/>
    </row>
    <row r="37" spans="17:37" x14ac:dyDescent="0.3"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4"/>
      <c r="AJ37" s="2"/>
      <c r="AK37" s="2"/>
    </row>
    <row r="38" spans="17:37" x14ac:dyDescent="0.3"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4"/>
      <c r="AJ38" s="2"/>
      <c r="AK38" s="2"/>
    </row>
    <row r="39" spans="17:37" x14ac:dyDescent="0.3"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4"/>
      <c r="AJ39" s="2"/>
      <c r="AK39" s="2"/>
    </row>
    <row r="40" spans="17:37" x14ac:dyDescent="0.3"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4"/>
      <c r="AJ40" s="2"/>
      <c r="AK40" s="2"/>
    </row>
    <row r="41" spans="17:37" x14ac:dyDescent="0.3"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4"/>
      <c r="AJ41" s="2"/>
      <c r="AK41" s="2"/>
    </row>
    <row r="42" spans="17:37" x14ac:dyDescent="0.3"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4"/>
      <c r="AJ42" s="2"/>
      <c r="AK42" s="2"/>
    </row>
    <row r="43" spans="17:37" x14ac:dyDescent="0.3"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4"/>
      <c r="AJ43" s="2"/>
      <c r="AK43" s="2"/>
    </row>
    <row r="44" spans="17:37" x14ac:dyDescent="0.3"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4"/>
      <c r="AJ44" s="2"/>
      <c r="AK44" s="2"/>
    </row>
    <row r="45" spans="17:37" x14ac:dyDescent="0.3"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4"/>
      <c r="AJ45" s="2"/>
      <c r="AK45" s="2"/>
    </row>
    <row r="46" spans="17:37" x14ac:dyDescent="0.3">
      <c r="AI46" s="64"/>
      <c r="AJ46" s="2"/>
      <c r="AK46" s="2"/>
    </row>
    <row r="47" spans="17:37" x14ac:dyDescent="0.3">
      <c r="AI47" s="64"/>
      <c r="AJ47" s="2"/>
      <c r="AK47" s="2"/>
    </row>
    <row r="48" spans="17:37" x14ac:dyDescent="0.3">
      <c r="AI48" s="64"/>
      <c r="AJ48" s="2"/>
      <c r="AK48" s="2"/>
    </row>
    <row r="49" spans="35:37" x14ac:dyDescent="0.3">
      <c r="AI49" s="64"/>
      <c r="AJ49" s="2"/>
      <c r="AK49" s="2"/>
    </row>
    <row r="50" spans="35:37" x14ac:dyDescent="0.3">
      <c r="AI50" s="64"/>
      <c r="AJ50" s="2"/>
      <c r="AK50" s="2"/>
    </row>
    <row r="51" spans="35:37" x14ac:dyDescent="0.3">
      <c r="AI51" s="64"/>
      <c r="AJ51" s="2"/>
      <c r="AK51" s="2"/>
    </row>
    <row r="52" spans="35:37" x14ac:dyDescent="0.3">
      <c r="AI52" s="64"/>
      <c r="AJ52" s="2"/>
      <c r="AK52" s="2"/>
    </row>
    <row r="53" spans="35:37" x14ac:dyDescent="0.3">
      <c r="AI53" s="64"/>
      <c r="AJ53" s="2"/>
      <c r="AK53" s="2"/>
    </row>
    <row r="54" spans="35:37" x14ac:dyDescent="0.3">
      <c r="AI54" s="64"/>
      <c r="AJ54" s="2"/>
      <c r="AK54" s="2"/>
    </row>
    <row r="55" spans="35:37" x14ac:dyDescent="0.3">
      <c r="AI55" s="64"/>
      <c r="AJ55" s="2"/>
      <c r="AK55" s="2"/>
    </row>
    <row r="56" spans="35:37" x14ac:dyDescent="0.3">
      <c r="AI56" s="64"/>
      <c r="AJ56" s="2"/>
      <c r="AK56" s="2"/>
    </row>
    <row r="57" spans="35:37" x14ac:dyDescent="0.3">
      <c r="AI57" s="64"/>
      <c r="AJ57" s="2"/>
      <c r="AK57" s="2"/>
    </row>
    <row r="58" spans="35:37" x14ac:dyDescent="0.3">
      <c r="AI58" s="64"/>
      <c r="AJ58" s="2"/>
      <c r="AK58" s="2"/>
    </row>
    <row r="59" spans="35:37" x14ac:dyDescent="0.3">
      <c r="AI59" s="64"/>
      <c r="AJ59" s="2"/>
      <c r="AK59" s="2"/>
    </row>
    <row r="60" spans="35:37" x14ac:dyDescent="0.3">
      <c r="AI60" s="64"/>
      <c r="AJ60" s="2"/>
      <c r="AK60" s="2"/>
    </row>
    <row r="61" spans="35:37" x14ac:dyDescent="0.3">
      <c r="AI61" s="64"/>
      <c r="AJ61" s="2"/>
      <c r="AK61" s="2"/>
    </row>
    <row r="62" spans="35:37" x14ac:dyDescent="0.3">
      <c r="AI62" s="64"/>
      <c r="AJ62" s="2"/>
      <c r="AK62" s="2"/>
    </row>
    <row r="63" spans="35:37" x14ac:dyDescent="0.3">
      <c r="AI63" s="64"/>
      <c r="AJ63" s="2"/>
      <c r="AK63" s="2"/>
    </row>
    <row r="64" spans="35:37" x14ac:dyDescent="0.3">
      <c r="AI64" s="64"/>
      <c r="AJ64" s="2"/>
      <c r="AK64" s="2"/>
    </row>
    <row r="65" spans="35:37" x14ac:dyDescent="0.3">
      <c r="AI65" s="64"/>
      <c r="AJ65" s="2"/>
      <c r="AK65" s="2"/>
    </row>
    <row r="66" spans="35:37" x14ac:dyDescent="0.3">
      <c r="AI66" s="64"/>
      <c r="AJ66" s="2"/>
      <c r="AK66" s="2"/>
    </row>
    <row r="67" spans="35:37" x14ac:dyDescent="0.3">
      <c r="AI67" s="64"/>
      <c r="AJ67" s="2"/>
      <c r="AK67" s="2"/>
    </row>
    <row r="68" spans="35:37" x14ac:dyDescent="0.3">
      <c r="AI68" s="64"/>
      <c r="AJ68" s="2"/>
      <c r="AK68" s="2"/>
    </row>
  </sheetData>
  <mergeCells count="36">
    <mergeCell ref="AD4:AE4"/>
    <mergeCell ref="AF4:AG4"/>
    <mergeCell ref="AH4:AI4"/>
    <mergeCell ref="AJ4:AK4"/>
    <mergeCell ref="AL4:AM4"/>
    <mergeCell ref="T4:U4"/>
    <mergeCell ref="V4:W4"/>
    <mergeCell ref="X4:Y4"/>
    <mergeCell ref="Z4:AA4"/>
    <mergeCell ref="AB4:AC4"/>
    <mergeCell ref="I3:I4"/>
    <mergeCell ref="J3:P3"/>
    <mergeCell ref="R3:S4"/>
    <mergeCell ref="Q3:Q4"/>
    <mergeCell ref="H3:H4"/>
    <mergeCell ref="C13:G13"/>
    <mergeCell ref="C14:G14"/>
    <mergeCell ref="C15:G15"/>
    <mergeCell ref="B3:B4"/>
    <mergeCell ref="C3:G4"/>
    <mergeCell ref="A1:P1"/>
    <mergeCell ref="C22:G22"/>
    <mergeCell ref="C17:G17"/>
    <mergeCell ref="C18:G18"/>
    <mergeCell ref="C19:G19"/>
    <mergeCell ref="C20:G20"/>
    <mergeCell ref="C21:G21"/>
    <mergeCell ref="C16:G16"/>
    <mergeCell ref="C5:G5"/>
    <mergeCell ref="C6:G6"/>
    <mergeCell ref="C7:G7"/>
    <mergeCell ref="C8:G8"/>
    <mergeCell ref="C9:G9"/>
    <mergeCell ref="C10:G10"/>
    <mergeCell ref="C11:G11"/>
    <mergeCell ref="C12:G12"/>
  </mergeCells>
  <dataValidations disablePrompts="1" count="2">
    <dataValidation type="list" allowBlank="1" showInputMessage="1" showErrorMessage="1" sqref="I22" xr:uid="{00000000-0002-0000-0300-000000000000}">
      <formula1>$A$5:$A$16</formula1>
    </dataValidation>
    <dataValidation type="whole" allowBlank="1" showErrorMessage="1" errorTitle="ERRO!" error="A Nota DEVE estar entre 0 e 10." promptTitle="Aviso" prompt="As notas a serem cadastradas devem estar entre 0 e 10." sqref="J5:P22" xr:uid="{00000000-0002-0000-0300-000001000000}">
      <formula1>0</formula1>
      <formula2>10</formula2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2000000}">
          <x14:formula1>
            <xm:f>Dados!$M$15:$M$21</xm:f>
          </x14:formula1>
          <xm:sqref>I5:I21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showGridLines="0" zoomScaleNormal="100" workbookViewId="0">
      <selection activeCell="N9" sqref="N9"/>
    </sheetView>
  </sheetViews>
  <sheetFormatPr defaultRowHeight="14.4" x14ac:dyDescent="0.3"/>
  <cols>
    <col min="3" max="4" width="11.6640625" customWidth="1"/>
    <col min="7" max="7" width="11.109375" customWidth="1"/>
    <col min="11" max="11" width="16" customWidth="1"/>
    <col min="14" max="14" width="12.5546875" customWidth="1"/>
    <col min="18" max="18" width="13.109375" customWidth="1"/>
  </cols>
  <sheetData>
    <row r="1" spans="1:25" s="76" customFormat="1" ht="36" customHeight="1" x14ac:dyDescent="0.3">
      <c r="A1" s="78" t="s">
        <v>68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7"/>
      <c r="T1" s="77"/>
      <c r="U1" s="75"/>
      <c r="V1" s="75"/>
      <c r="W1" s="75"/>
      <c r="X1" s="75"/>
      <c r="Y1" s="75"/>
    </row>
    <row r="2" spans="1:25" ht="15" thickBot="1" x14ac:dyDescent="0.35"/>
    <row r="3" spans="1:25" x14ac:dyDescent="0.3">
      <c r="I3" s="172" t="s">
        <v>25</v>
      </c>
      <c r="J3" s="173"/>
      <c r="K3" s="174"/>
      <c r="L3" s="178">
        <f>COUNTA(Ideias!$C$5:$G$22)</f>
        <v>0</v>
      </c>
      <c r="M3" s="179"/>
    </row>
    <row r="4" spans="1:25" ht="15" thickBot="1" x14ac:dyDescent="0.35">
      <c r="I4" s="175"/>
      <c r="J4" s="176"/>
      <c r="K4" s="177"/>
      <c r="L4" s="180"/>
      <c r="M4" s="181"/>
    </row>
    <row r="5" spans="1:25" ht="32.25" customHeight="1" thickBot="1" x14ac:dyDescent="0.35"/>
    <row r="6" spans="1:25" x14ac:dyDescent="0.3">
      <c r="B6" s="124" t="s">
        <v>1</v>
      </c>
      <c r="C6" s="125"/>
      <c r="D6" s="125"/>
      <c r="E6" s="125"/>
      <c r="F6" s="125"/>
      <c r="G6" s="126"/>
      <c r="H6" s="22"/>
      <c r="I6" s="188" t="s">
        <v>27</v>
      </c>
      <c r="J6" s="189"/>
      <c r="K6" s="189"/>
      <c r="L6" s="189"/>
      <c r="M6" s="189"/>
      <c r="N6" s="190"/>
    </row>
    <row r="7" spans="1:25" ht="15" thickBot="1" x14ac:dyDescent="0.35">
      <c r="B7" s="127"/>
      <c r="C7" s="128"/>
      <c r="D7" s="128"/>
      <c r="E7" s="128"/>
      <c r="F7" s="128"/>
      <c r="G7" s="129"/>
      <c r="H7" s="22"/>
      <c r="I7" s="191"/>
      <c r="J7" s="192"/>
      <c r="K7" s="192"/>
      <c r="L7" s="192"/>
      <c r="M7" s="192"/>
      <c r="N7" s="193"/>
    </row>
    <row r="8" spans="1:25" ht="34.5" customHeight="1" thickBot="1" x14ac:dyDescent="0.35">
      <c r="A8" s="139">
        <v>1</v>
      </c>
      <c r="B8" s="130">
        <f>VLOOKUP(A8,Dados!$G$8:$N$10,2,FALSE)</f>
        <v>0</v>
      </c>
      <c r="C8" s="131"/>
      <c r="D8" s="131"/>
      <c r="E8" s="131"/>
      <c r="F8" s="131"/>
      <c r="G8" s="132"/>
      <c r="H8" s="23"/>
      <c r="I8" s="15" t="s">
        <v>22</v>
      </c>
      <c r="J8" s="182" t="s">
        <v>24</v>
      </c>
      <c r="K8" s="183"/>
      <c r="L8" s="183"/>
      <c r="M8" s="184"/>
      <c r="N8" s="13" t="s">
        <v>23</v>
      </c>
    </row>
    <row r="9" spans="1:25" ht="39" customHeight="1" thickBot="1" x14ac:dyDescent="0.35">
      <c r="A9" s="139"/>
      <c r="B9" s="136"/>
      <c r="C9" s="137"/>
      <c r="D9" s="137"/>
      <c r="E9" s="137"/>
      <c r="F9" s="137"/>
      <c r="G9" s="138"/>
      <c r="H9" s="21"/>
      <c r="I9" s="24" t="s">
        <v>19</v>
      </c>
      <c r="J9" s="185">
        <f>VLOOKUP(N9,Ideias!$R$5:$S$22,2,FALSE)</f>
        <v>0</v>
      </c>
      <c r="K9" s="185"/>
      <c r="L9" s="185"/>
      <c r="M9" s="185"/>
      <c r="N9" s="27">
        <f>LARGE(Ideias!$R$5:$R$22,1)</f>
        <v>0</v>
      </c>
    </row>
    <row r="10" spans="1:25" ht="39" customHeight="1" x14ac:dyDescent="0.3">
      <c r="B10" s="21"/>
      <c r="C10" s="21"/>
      <c r="D10" s="21"/>
      <c r="E10" s="21"/>
      <c r="F10" s="21"/>
      <c r="G10" s="21"/>
      <c r="H10" s="21"/>
      <c r="I10" s="25" t="s">
        <v>20</v>
      </c>
      <c r="J10" s="186">
        <f>VLOOKUP(N10,Ideias!$R$5:$S$22,2,FALSE)</f>
        <v>0</v>
      </c>
      <c r="K10" s="186"/>
      <c r="L10" s="186"/>
      <c r="M10" s="186"/>
      <c r="N10" s="28">
        <f>LARGE(Ideias!$R$5:$R$22,2)</f>
        <v>0</v>
      </c>
    </row>
    <row r="11" spans="1:25" ht="39" customHeight="1" thickBot="1" x14ac:dyDescent="0.35">
      <c r="I11" s="26" t="s">
        <v>21</v>
      </c>
      <c r="J11" s="187">
        <f>VLOOKUP(N11,Ideias!$R$5:$S$22,2,FALSE)</f>
        <v>0</v>
      </c>
      <c r="K11" s="187"/>
      <c r="L11" s="187"/>
      <c r="M11" s="187"/>
      <c r="N11" s="29">
        <f>LARGE(Ideias!$R$5:$R$22,3)</f>
        <v>0</v>
      </c>
    </row>
    <row r="14" spans="1:25" ht="15" thickBot="1" x14ac:dyDescent="0.35"/>
    <row r="15" spans="1:25" x14ac:dyDescent="0.3">
      <c r="B15" s="196" t="s">
        <v>26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8"/>
    </row>
    <row r="16" spans="1:25" ht="15" thickBot="1" x14ac:dyDescent="0.35">
      <c r="B16" s="199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1"/>
    </row>
    <row r="17" spans="2:21" s="16" customFormat="1" ht="15" thickBot="1" x14ac:dyDescent="0.35">
      <c r="B17" s="17"/>
      <c r="C17" s="17"/>
      <c r="D17" s="17"/>
      <c r="E17" s="17"/>
      <c r="F17" s="17"/>
      <c r="G17" s="17"/>
      <c r="I17" s="17"/>
      <c r="J17" s="17"/>
      <c r="K17" s="17"/>
      <c r="L17" s="17"/>
      <c r="M17" s="17"/>
      <c r="N17" s="17"/>
      <c r="P17" s="17"/>
      <c r="Q17" s="17"/>
      <c r="R17" s="17"/>
      <c r="S17" s="17"/>
      <c r="T17" s="17"/>
      <c r="U17" s="17"/>
    </row>
    <row r="18" spans="2:21" ht="26.25" customHeight="1" thickBot="1" x14ac:dyDescent="0.35">
      <c r="B18" s="20" t="s">
        <v>6</v>
      </c>
      <c r="C18" s="202">
        <f>VLOOKUP(B18,Dados!$C$15:$I$21,2,FALSE)</f>
        <v>0</v>
      </c>
      <c r="D18" s="203"/>
      <c r="E18" s="203"/>
      <c r="F18" s="203"/>
      <c r="G18" s="204"/>
      <c r="I18" s="20" t="s">
        <v>7</v>
      </c>
      <c r="J18" s="202">
        <f>VLOOKUP(I18,Dados!$C$15:$I$21,2,FALSE)</f>
        <v>0</v>
      </c>
      <c r="K18" s="203"/>
      <c r="L18" s="203"/>
      <c r="M18" s="203"/>
      <c r="N18" s="204"/>
      <c r="P18" s="20" t="s">
        <v>8</v>
      </c>
      <c r="Q18" s="202">
        <f>VLOOKUP(P18,Dados!$C$15:$I$21,2,FALSE)</f>
        <v>0</v>
      </c>
      <c r="R18" s="203"/>
      <c r="S18" s="203"/>
      <c r="T18" s="203"/>
      <c r="U18" s="204"/>
    </row>
    <row r="19" spans="2:21" ht="15" thickBot="1" x14ac:dyDescent="0.35">
      <c r="B19" s="18" t="s">
        <v>3</v>
      </c>
      <c r="C19" s="194" t="s">
        <v>24</v>
      </c>
      <c r="D19" s="195"/>
      <c r="E19" s="195"/>
      <c r="F19" s="195"/>
      <c r="G19" s="19" t="s">
        <v>18</v>
      </c>
      <c r="I19" s="18" t="s">
        <v>3</v>
      </c>
      <c r="J19" s="194" t="s">
        <v>24</v>
      </c>
      <c r="K19" s="195"/>
      <c r="L19" s="195"/>
      <c r="M19" s="195"/>
      <c r="N19" s="19" t="s">
        <v>18</v>
      </c>
      <c r="P19" s="18" t="s">
        <v>3</v>
      </c>
      <c r="Q19" s="194" t="s">
        <v>24</v>
      </c>
      <c r="R19" s="195"/>
      <c r="S19" s="195"/>
      <c r="T19" s="195"/>
      <c r="U19" s="19" t="s">
        <v>18</v>
      </c>
    </row>
    <row r="20" spans="2:21" s="46" customFormat="1" ht="30.75" customHeight="1" x14ac:dyDescent="0.3">
      <c r="B20" s="55" t="s">
        <v>19</v>
      </c>
      <c r="C20" s="205">
        <f>VLOOKUP(G20,Ideias!$T$5:$U$22,2,FALSE)</f>
        <v>0</v>
      </c>
      <c r="D20" s="205"/>
      <c r="E20" s="205"/>
      <c r="F20" s="205"/>
      <c r="G20" s="61">
        <f>LARGE(Ideias!$T$5:$T$22,1)</f>
        <v>0</v>
      </c>
      <c r="I20" s="55" t="s">
        <v>19</v>
      </c>
      <c r="J20" s="205">
        <f>VLOOKUP(N20,Ideias!$V$5:$W$22,2,FALSE)</f>
        <v>0</v>
      </c>
      <c r="K20" s="205"/>
      <c r="L20" s="205"/>
      <c r="M20" s="205"/>
      <c r="N20" s="61">
        <f>LARGE(Ideias!$V$5:$V$22,1)</f>
        <v>0</v>
      </c>
      <c r="P20" s="55" t="s">
        <v>19</v>
      </c>
      <c r="Q20" s="205">
        <f>VLOOKUP(U20,Ideias!$X$5:$Y$22,2,FALSE)</f>
        <v>0</v>
      </c>
      <c r="R20" s="205"/>
      <c r="S20" s="205"/>
      <c r="T20" s="205"/>
      <c r="U20" s="61">
        <f>LARGE(Ideias!$X$5:$X$22,1)</f>
        <v>0</v>
      </c>
    </row>
    <row r="21" spans="2:21" s="46" customFormat="1" ht="30.75" customHeight="1" x14ac:dyDescent="0.3">
      <c r="B21" s="56" t="s">
        <v>20</v>
      </c>
      <c r="C21" s="206">
        <f>VLOOKUP(G21,Ideias!$T$5:$U$22,2,FALSE)</f>
        <v>0</v>
      </c>
      <c r="D21" s="206"/>
      <c r="E21" s="206"/>
      <c r="F21" s="206"/>
      <c r="G21" s="62">
        <f>LARGE(Ideias!$T$5:$T$22,2)</f>
        <v>0</v>
      </c>
      <c r="I21" s="56" t="s">
        <v>20</v>
      </c>
      <c r="J21" s="206">
        <f>VLOOKUP(N21,Ideias!$V$5:$W$22,2,FALSE)</f>
        <v>0</v>
      </c>
      <c r="K21" s="206"/>
      <c r="L21" s="206"/>
      <c r="M21" s="206"/>
      <c r="N21" s="62">
        <f>LARGE(Ideias!$V$5:$V$22,2)</f>
        <v>0</v>
      </c>
      <c r="P21" s="56" t="s">
        <v>20</v>
      </c>
      <c r="Q21" s="206">
        <f>VLOOKUP(U21,Ideias!$X$5:$Y$22,2,FALSE)</f>
        <v>0</v>
      </c>
      <c r="R21" s="206"/>
      <c r="S21" s="206"/>
      <c r="T21" s="206"/>
      <c r="U21" s="62">
        <f>LARGE(Ideias!$X$5:$X$22,2)</f>
        <v>0</v>
      </c>
    </row>
    <row r="22" spans="2:21" s="46" customFormat="1" ht="30.75" customHeight="1" thickBot="1" x14ac:dyDescent="0.35">
      <c r="B22" s="57" t="s">
        <v>21</v>
      </c>
      <c r="C22" s="207">
        <f>VLOOKUP(G22,Ideias!$T$5:$U$22,2,FALSE)</f>
        <v>0</v>
      </c>
      <c r="D22" s="207"/>
      <c r="E22" s="207"/>
      <c r="F22" s="207"/>
      <c r="G22" s="63">
        <f>LARGE(Ideias!$T$5:$T$22,3)</f>
        <v>0</v>
      </c>
      <c r="H22" s="46">
        <f t="shared" ref="H22" si="0">N22</f>
        <v>0</v>
      </c>
      <c r="I22" s="57" t="s">
        <v>21</v>
      </c>
      <c r="J22" s="207">
        <f>VLOOKUP(N22,Ideias!$V$5:$W$22,2,FALSE)</f>
        <v>0</v>
      </c>
      <c r="K22" s="207"/>
      <c r="L22" s="207"/>
      <c r="M22" s="207"/>
      <c r="N22" s="63">
        <f>LARGE(Ideias!$V$5:$V$22,3)</f>
        <v>0</v>
      </c>
      <c r="O22" s="46">
        <f t="shared" ref="O22" si="1">U22</f>
        <v>0</v>
      </c>
      <c r="P22" s="57" t="s">
        <v>21</v>
      </c>
      <c r="Q22" s="207">
        <f>VLOOKUP(U22,Ideias!$X$5:$Y$22,2,FALSE)</f>
        <v>0</v>
      </c>
      <c r="R22" s="207"/>
      <c r="S22" s="207"/>
      <c r="T22" s="207"/>
      <c r="U22" s="63">
        <f>LARGE(Ideias!$X$5:$X$22,3)</f>
        <v>0</v>
      </c>
    </row>
    <row r="23" spans="2:21" s="46" customFormat="1" ht="15" thickBot="1" x14ac:dyDescent="0.35"/>
    <row r="24" spans="2:21" s="46" customFormat="1" ht="26.25" customHeight="1" thickBot="1" x14ac:dyDescent="0.35">
      <c r="B24" s="58" t="s">
        <v>9</v>
      </c>
      <c r="C24" s="208">
        <f>VLOOKUP(B24,Dados!$C$15:$I$21,2,FALSE)</f>
        <v>0</v>
      </c>
      <c r="D24" s="209"/>
      <c r="E24" s="209"/>
      <c r="F24" s="209"/>
      <c r="G24" s="210"/>
      <c r="I24" s="58" t="s">
        <v>10</v>
      </c>
      <c r="J24" s="208">
        <f>VLOOKUP(I24,Dados!$C$15:$I$21,2,FALSE)</f>
        <v>0</v>
      </c>
      <c r="K24" s="209"/>
      <c r="L24" s="209"/>
      <c r="M24" s="209"/>
      <c r="N24" s="210"/>
      <c r="P24" s="58" t="s">
        <v>11</v>
      </c>
      <c r="Q24" s="208">
        <f>VLOOKUP(P24,Dados!$C$15:$I$21,2,FALSE)</f>
        <v>0</v>
      </c>
      <c r="R24" s="209"/>
      <c r="S24" s="209"/>
      <c r="T24" s="209"/>
      <c r="U24" s="210"/>
    </row>
    <row r="25" spans="2:21" s="46" customFormat="1" ht="15" thickBot="1" x14ac:dyDescent="0.35">
      <c r="B25" s="59" t="s">
        <v>3</v>
      </c>
      <c r="C25" s="211" t="s">
        <v>24</v>
      </c>
      <c r="D25" s="212"/>
      <c r="E25" s="212"/>
      <c r="F25" s="212"/>
      <c r="G25" s="60" t="s">
        <v>18</v>
      </c>
      <c r="I25" s="59" t="s">
        <v>3</v>
      </c>
      <c r="J25" s="211" t="s">
        <v>24</v>
      </c>
      <c r="K25" s="212"/>
      <c r="L25" s="212"/>
      <c r="M25" s="212"/>
      <c r="N25" s="60" t="s">
        <v>18</v>
      </c>
      <c r="P25" s="59" t="s">
        <v>3</v>
      </c>
      <c r="Q25" s="211" t="s">
        <v>24</v>
      </c>
      <c r="R25" s="212"/>
      <c r="S25" s="212"/>
      <c r="T25" s="212"/>
      <c r="U25" s="60" t="s">
        <v>18</v>
      </c>
    </row>
    <row r="26" spans="2:21" s="46" customFormat="1" ht="30.75" customHeight="1" x14ac:dyDescent="0.3">
      <c r="B26" s="55" t="s">
        <v>19</v>
      </c>
      <c r="C26" s="205">
        <f>VLOOKUP(G26,Ideias!$Z$5:$AA$21,2,FALSE)</f>
        <v>0</v>
      </c>
      <c r="D26" s="205"/>
      <c r="E26" s="205"/>
      <c r="F26" s="205"/>
      <c r="G26" s="61">
        <f>LARGE(Ideias!$Z$5:$Z$22,1)</f>
        <v>0</v>
      </c>
      <c r="I26" s="55" t="s">
        <v>19</v>
      </c>
      <c r="J26" s="205">
        <f>IF(N26="","",VLOOKUP(N26,Ideias!$AB$5:$AC$22,2,FALSE))</f>
        <v>0</v>
      </c>
      <c r="K26" s="205"/>
      <c r="L26" s="205"/>
      <c r="M26" s="205"/>
      <c r="N26" s="61">
        <f>IF(J24="","",LARGE(Ideias!$AB$5:$AB$22,1))</f>
        <v>0</v>
      </c>
      <c r="P26" s="55" t="s">
        <v>19</v>
      </c>
      <c r="Q26" s="205">
        <f>VLOOKUP(U26,Ideias!$AD$5:$AE$22,2,FALSE)</f>
        <v>0</v>
      </c>
      <c r="R26" s="205"/>
      <c r="S26" s="205"/>
      <c r="T26" s="205"/>
      <c r="U26" s="61">
        <f>LARGE(Ideias!$AD$5:$AD$22,1)</f>
        <v>0</v>
      </c>
    </row>
    <row r="27" spans="2:21" s="46" customFormat="1" ht="30.75" customHeight="1" x14ac:dyDescent="0.3">
      <c r="B27" s="56" t="s">
        <v>20</v>
      </c>
      <c r="C27" s="206">
        <f>VLOOKUP(G27,Ideias!$Z$5:$AA$21,2,FALSE)</f>
        <v>0</v>
      </c>
      <c r="D27" s="206"/>
      <c r="E27" s="206"/>
      <c r="F27" s="206"/>
      <c r="G27" s="62">
        <f>LARGE(Ideias!$Z$5:$Z$22,2)</f>
        <v>0</v>
      </c>
      <c r="I27" s="56" t="s">
        <v>20</v>
      </c>
      <c r="J27" s="206">
        <f>IF(N27="","",VLOOKUP(N27,Ideias!$AB$5:$AC$22,2,FALSE))</f>
        <v>0</v>
      </c>
      <c r="K27" s="206"/>
      <c r="L27" s="206"/>
      <c r="M27" s="206"/>
      <c r="N27" s="62">
        <f>LARGE(Ideias!$AB$5:$AB$22,2)</f>
        <v>0</v>
      </c>
      <c r="P27" s="56" t="s">
        <v>20</v>
      </c>
      <c r="Q27" s="206">
        <f>VLOOKUP(U27,Ideias!$AD$5:$AE$22,2,FALSE)</f>
        <v>0</v>
      </c>
      <c r="R27" s="206"/>
      <c r="S27" s="206"/>
      <c r="T27" s="206"/>
      <c r="U27" s="62">
        <f>LARGE(Ideias!$AD$5:$AD$22,2)</f>
        <v>0</v>
      </c>
    </row>
    <row r="28" spans="2:21" s="46" customFormat="1" ht="30.75" customHeight="1" thickBot="1" x14ac:dyDescent="0.35">
      <c r="B28" s="57" t="s">
        <v>21</v>
      </c>
      <c r="C28" s="207">
        <f>VLOOKUP(G28,Ideias!$Z$5:$AA$21,2,FALSE)</f>
        <v>0</v>
      </c>
      <c r="D28" s="207"/>
      <c r="E28" s="207"/>
      <c r="F28" s="207"/>
      <c r="G28" s="63">
        <f>LARGE(Ideias!$Z$5:$Z$22,3)</f>
        <v>0</v>
      </c>
      <c r="I28" s="57" t="s">
        <v>21</v>
      </c>
      <c r="J28" s="207">
        <f>IF(N28="","",VLOOKUP(N28,Ideias!$AB$5:$AC$22,2,FALSE))</f>
        <v>0</v>
      </c>
      <c r="K28" s="207"/>
      <c r="L28" s="207"/>
      <c r="M28" s="207"/>
      <c r="N28" s="63">
        <f>LARGE(Ideias!$AB$5:$AB$22,3)</f>
        <v>0</v>
      </c>
      <c r="P28" s="57" t="s">
        <v>21</v>
      </c>
      <c r="Q28" s="207">
        <f>VLOOKUP(U28,Ideias!$AD$5:$AE$22,2,FALSE)</f>
        <v>0</v>
      </c>
      <c r="R28" s="207"/>
      <c r="S28" s="207"/>
      <c r="T28" s="207"/>
      <c r="U28" s="63">
        <f>LARGE(Ideias!$AD$5:$AD$22,3)</f>
        <v>0</v>
      </c>
    </row>
    <row r="29" spans="2:21" s="46" customFormat="1" x14ac:dyDescent="0.3"/>
    <row r="30" spans="2:21" s="46" customFormat="1" ht="15" thickBot="1" x14ac:dyDescent="0.35"/>
    <row r="31" spans="2:21" s="46" customFormat="1" ht="26.25" customHeight="1" thickBot="1" x14ac:dyDescent="0.35">
      <c r="I31" s="58" t="s">
        <v>12</v>
      </c>
      <c r="J31" s="208">
        <f>VLOOKUP(I31,Dados!$C$15:$I$21,2,FALSE)</f>
        <v>0</v>
      </c>
      <c r="K31" s="209"/>
      <c r="L31" s="209"/>
      <c r="M31" s="209"/>
      <c r="N31" s="210"/>
    </row>
    <row r="32" spans="2:21" s="46" customFormat="1" ht="15" thickBot="1" x14ac:dyDescent="0.35">
      <c r="I32" s="59" t="s">
        <v>3</v>
      </c>
      <c r="J32" s="211" t="s">
        <v>24</v>
      </c>
      <c r="K32" s="212"/>
      <c r="L32" s="212"/>
      <c r="M32" s="212"/>
      <c r="N32" s="60" t="s">
        <v>18</v>
      </c>
    </row>
    <row r="33" spans="9:14" s="46" customFormat="1" ht="30.75" customHeight="1" x14ac:dyDescent="0.3">
      <c r="I33" s="55" t="s">
        <v>19</v>
      </c>
      <c r="J33" s="205">
        <f>VLOOKUP(N33,Ideias!$AF$5:$AG$22,2,FALSE)</f>
        <v>0</v>
      </c>
      <c r="K33" s="205"/>
      <c r="L33" s="205"/>
      <c r="M33" s="205"/>
      <c r="N33" s="61">
        <f>LARGE(Ideias!$AF$5:$AF$22,1)</f>
        <v>0</v>
      </c>
    </row>
    <row r="34" spans="9:14" s="46" customFormat="1" ht="30.75" customHeight="1" x14ac:dyDescent="0.3">
      <c r="I34" s="56" t="s">
        <v>20</v>
      </c>
      <c r="J34" s="206">
        <f>VLOOKUP(N34,Ideias!$AF$5:$AG$22,2,FALSE)</f>
        <v>0</v>
      </c>
      <c r="K34" s="206"/>
      <c r="L34" s="206"/>
      <c r="M34" s="206"/>
      <c r="N34" s="62">
        <f>LARGE(Ideias!$AF$5:$AF$22,2)</f>
        <v>0</v>
      </c>
    </row>
    <row r="35" spans="9:14" s="46" customFormat="1" ht="30.75" customHeight="1" thickBot="1" x14ac:dyDescent="0.35">
      <c r="I35" s="57" t="s">
        <v>21</v>
      </c>
      <c r="J35" s="207">
        <f>VLOOKUP(N35,Ideias!$AF$5:$AG$22,2,FALSE)</f>
        <v>0</v>
      </c>
      <c r="K35" s="207"/>
      <c r="L35" s="207"/>
      <c r="M35" s="207"/>
      <c r="N35" s="63">
        <f>LARGE(Ideias!$AF$5:$AF$22,3)</f>
        <v>0</v>
      </c>
    </row>
    <row r="36" spans="9:14" s="46" customFormat="1" x14ac:dyDescent="0.3"/>
    <row r="37" spans="9:14" s="46" customFormat="1" x14ac:dyDescent="0.3"/>
  </sheetData>
  <mergeCells count="47">
    <mergeCell ref="C22:F22"/>
    <mergeCell ref="C26:F26"/>
    <mergeCell ref="C27:F27"/>
    <mergeCell ref="C28:F28"/>
    <mergeCell ref="C24:G24"/>
    <mergeCell ref="C25:F25"/>
    <mergeCell ref="J32:M32"/>
    <mergeCell ref="J33:M33"/>
    <mergeCell ref="J34:M34"/>
    <mergeCell ref="Q20:T20"/>
    <mergeCell ref="Q21:T21"/>
    <mergeCell ref="Q22:T22"/>
    <mergeCell ref="J20:M20"/>
    <mergeCell ref="J21:M21"/>
    <mergeCell ref="J22:M22"/>
    <mergeCell ref="C20:F20"/>
    <mergeCell ref="C21:F21"/>
    <mergeCell ref="Q18:U18"/>
    <mergeCell ref="Q19:T19"/>
    <mergeCell ref="J35:M35"/>
    <mergeCell ref="Q24:U24"/>
    <mergeCell ref="Q25:T25"/>
    <mergeCell ref="Q26:T26"/>
    <mergeCell ref="Q27:T27"/>
    <mergeCell ref="Q28:T28"/>
    <mergeCell ref="J24:N24"/>
    <mergeCell ref="J25:M25"/>
    <mergeCell ref="J26:M26"/>
    <mergeCell ref="J27:M27"/>
    <mergeCell ref="J28:M28"/>
    <mergeCell ref="J31:N31"/>
    <mergeCell ref="J10:M10"/>
    <mergeCell ref="J11:M11"/>
    <mergeCell ref="I6:N7"/>
    <mergeCell ref="J19:M19"/>
    <mergeCell ref="B15:U16"/>
    <mergeCell ref="B6:G7"/>
    <mergeCell ref="B8:G9"/>
    <mergeCell ref="C18:G18"/>
    <mergeCell ref="J18:N18"/>
    <mergeCell ref="C19:F19"/>
    <mergeCell ref="A1:R1"/>
    <mergeCell ref="I3:K4"/>
    <mergeCell ref="L3:M4"/>
    <mergeCell ref="J8:M8"/>
    <mergeCell ref="J9:M9"/>
    <mergeCell ref="A8:A9"/>
  </mergeCells>
  <conditionalFormatting sqref="J9:N11 B18:U35">
    <cfRule type="cellIs" dxfId="2" priority="4" operator="equal">
      <formula>0</formula>
    </cfRule>
  </conditionalFormatting>
  <conditionalFormatting sqref="J31:N31 Q24:U24 J24:N24 C24:G24 C18:G18 J18:N18 Q18:U18">
    <cfRule type="cellIs" dxfId="1" priority="2" operator="equal">
      <formula>0</formula>
    </cfRule>
  </conditionalFormatting>
  <conditionalFormatting sqref="B8:G9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241E09-62FD-4D98-90F4-806EA2B9EDDB}"/>
</file>

<file path=customXml/itemProps2.xml><?xml version="1.0" encoding="utf-8"?>
<ds:datastoreItem xmlns:ds="http://schemas.openxmlformats.org/officeDocument/2006/customXml" ds:itemID="{40432505-0485-4944-9E5B-9CF883BC13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Conceitos</vt:lpstr>
      <vt:lpstr>Dados</vt:lpstr>
      <vt:lpstr>Ideias</vt:lpstr>
      <vt:lpstr>Seleção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Acelere.vc</dc:creator>
  <cp:lastModifiedBy>Viviane</cp:lastModifiedBy>
  <dcterms:created xsi:type="dcterms:W3CDTF">2013-10-30T13:44:01Z</dcterms:created>
  <dcterms:modified xsi:type="dcterms:W3CDTF">2021-04-12T13:31:11Z</dcterms:modified>
</cp:coreProperties>
</file>