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4"/>
  <workbookPr filterPrivacy="1"/>
  <xr:revisionPtr revIDLastSave="40" documentId="13_ncr:1_{26AC2FFB-7D33-43DA-BE90-E5E80AC0D3CD}" xr6:coauthVersionLast="47" xr6:coauthVersionMax="47" xr10:uidLastSave="{9A733834-15E5-488A-A972-9D5314E03568}"/>
  <bookViews>
    <workbookView xWindow="-108" yWindow="-108" windowWidth="23256" windowHeight="12456" firstSheet="2" activeTab="2" xr2:uid="{00000000-000D-0000-FFFF-FFFF00000000}"/>
  </bookViews>
  <sheets>
    <sheet name="EXEMPLO-1" sheetId="2" r:id="rId1"/>
    <sheet name="EXEMPLO-2" sheetId="4" r:id="rId2"/>
    <sheet name="EX 1" sheetId="6" r:id="rId3"/>
    <sheet name="EX 2" sheetId="5" r:id="rId4"/>
    <sheet name="EX 3" sheetId="1" r:id="rId5"/>
    <sheet name="EX 4" sheetId="7" r:id="rId6"/>
    <sheet name="EX 5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E16" i="4"/>
  <c r="E11" i="4"/>
  <c r="E9" i="1"/>
  <c r="C9" i="1"/>
  <c r="C6" i="7"/>
</calcChain>
</file>

<file path=xl/sharedStrings.xml><?xml version="1.0" encoding="utf-8"?>
<sst xmlns="http://schemas.openxmlformats.org/spreadsheetml/2006/main" count="73" uniqueCount="54">
  <si>
    <t>EXEMPLO-1</t>
  </si>
  <si>
    <t>Relação Vazão-Pressão Aspersor</t>
  </si>
  <si>
    <t>Váriáveis</t>
  </si>
  <si>
    <t>Cd1</t>
  </si>
  <si>
    <t>Cd2</t>
  </si>
  <si>
    <t>H (mca)</t>
  </si>
  <si>
    <t>d1 (mm)</t>
  </si>
  <si>
    <t>d2 (mm)</t>
  </si>
  <si>
    <t>Vazão</t>
  </si>
  <si>
    <t>q (m³/h)</t>
  </si>
  <si>
    <t>Resposta com 5 casas decimais</t>
  </si>
  <si>
    <t>EXEMPLO-2</t>
  </si>
  <si>
    <r>
      <t>Equação de Swamee Jain (</t>
    </r>
    <r>
      <rPr>
        <b/>
        <sz val="22"/>
        <color rgb="FFFF0000"/>
        <rFont val="Times New Roman"/>
        <family val="1"/>
      </rPr>
      <t>1ª EQUAÇÃO</t>
    </r>
    <r>
      <rPr>
        <b/>
        <sz val="22"/>
        <color theme="1"/>
        <rFont val="Times New Roman"/>
        <family val="1"/>
      </rPr>
      <t>)</t>
    </r>
  </si>
  <si>
    <t>e (m)</t>
  </si>
  <si>
    <t>Re</t>
  </si>
  <si>
    <t>D (m)</t>
  </si>
  <si>
    <t>f</t>
  </si>
  <si>
    <r>
      <t>Equação de Swamee Jain (</t>
    </r>
    <r>
      <rPr>
        <b/>
        <sz val="22"/>
        <color rgb="FFFF0000"/>
        <rFont val="Times New Roman"/>
        <family val="1"/>
      </rPr>
      <t>2ª EQUAÇÃO</t>
    </r>
    <r>
      <rPr>
        <b/>
        <sz val="22"/>
        <color theme="1"/>
        <rFont val="Times New Roman"/>
        <family val="1"/>
      </rPr>
      <t>)</t>
    </r>
  </si>
  <si>
    <t>EX 1</t>
  </si>
  <si>
    <t>Fator de Christiansen</t>
  </si>
  <si>
    <t>m</t>
  </si>
  <si>
    <t>N</t>
  </si>
  <si>
    <t>Fc</t>
  </si>
  <si>
    <t>=1/(C7+1)+1/(2*C8)+(C7-1)^0,5/(6*C8^2)</t>
  </si>
  <si>
    <t>EX 2</t>
  </si>
  <si>
    <t>Perda de carga</t>
  </si>
  <si>
    <t>Q (m³/s)</t>
  </si>
  <si>
    <t>L (m)</t>
  </si>
  <si>
    <t>g (m/s²)</t>
  </si>
  <si>
    <t>π</t>
  </si>
  <si>
    <t>hf (mca)</t>
  </si>
  <si>
    <t>EX 3</t>
  </si>
  <si>
    <t>Diâmetro da tubulação</t>
  </si>
  <si>
    <t xml:space="preserve">v </t>
  </si>
  <si>
    <t>EX 4</t>
  </si>
  <si>
    <t>Saldo de radiação de ondas longas</t>
  </si>
  <si>
    <t>𝜎 (MJ m-2 dia-1)</t>
  </si>
  <si>
    <t>𝑅𝑠 (MJ m-2 dia-1)</t>
  </si>
  <si>
    <t>𝑇𝑚𝑎𝑥 (ºC)</t>
  </si>
  <si>
    <t>𝑅𝑠𝑜 (MJ m-2 dia-1)</t>
  </si>
  <si>
    <t>𝑇𝑚𝑖𝑛 (ºC)</t>
  </si>
  <si>
    <r>
      <rPr>
        <i/>
        <sz val="22"/>
        <rFont val="Times New Roman"/>
        <family val="1"/>
      </rPr>
      <t>ea</t>
    </r>
    <r>
      <rPr>
        <sz val="22"/>
        <rFont val="Times New Roman"/>
        <family val="1"/>
      </rPr>
      <t xml:space="preserve"> (kPa)</t>
    </r>
  </si>
  <si>
    <t>Rnl (MJ m-2 dia-1)</t>
  </si>
  <si>
    <t>EX 5</t>
  </si>
  <si>
    <t>Evapotranspiração de referência</t>
  </si>
  <si>
    <r>
      <t xml:space="preserve">Rn </t>
    </r>
    <r>
      <rPr>
        <sz val="22"/>
        <color theme="1"/>
        <rFont val="Times New Roman"/>
        <family val="1"/>
      </rPr>
      <t>(MJ m-2 d-1)</t>
    </r>
  </si>
  <si>
    <r>
      <rPr>
        <i/>
        <sz val="22"/>
        <color theme="1"/>
        <rFont val="Times New Roman"/>
        <family val="1"/>
      </rPr>
      <t>es</t>
    </r>
    <r>
      <rPr>
        <sz val="22"/>
        <color theme="1"/>
        <rFont val="Times New Roman"/>
        <family val="1"/>
      </rPr>
      <t xml:space="preserve"> (kPa)</t>
    </r>
  </si>
  <si>
    <t>𝐺 (MJ m-2 d-1)</t>
  </si>
  <si>
    <r>
      <rPr>
        <i/>
        <sz val="22"/>
        <color theme="1"/>
        <rFont val="Times New Roman"/>
        <family val="1"/>
      </rPr>
      <t>ea</t>
    </r>
    <r>
      <rPr>
        <sz val="22"/>
        <color theme="1"/>
        <rFont val="Times New Roman"/>
        <family val="1"/>
      </rPr>
      <t xml:space="preserve"> (kPa)</t>
    </r>
  </si>
  <si>
    <t>𝑇 (°C)</t>
  </si>
  <si>
    <t>Δ (kPa °C-1)</t>
  </si>
  <si>
    <t>U2 (m s-1)</t>
  </si>
  <si>
    <t>𝛾 (kPa °C-1)</t>
  </si>
  <si>
    <t>𝐸𝑇𝑜 (mm d-1)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</si>
</sst>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000"/>
    <numFmt numFmtId="166" formatCode="0.00000"/>
    <numFmt numFmtId="167" formatCode="0.000"/>
  </numFmts>
  <fonts count="10">
    <font>
      <sz val="11"/>
      <color theme="1"/>
      <name val="Calibri"/>
      <family val="2"/>
      <scheme val="minor"/>
    </font>
    <font>
      <sz val="22"/>
      <color theme="1"/>
      <name val="Times New Roman"/>
      <family val="1"/>
    </font>
    <font>
      <sz val="22"/>
      <color rgb="FFFF0000"/>
      <name val="Times New Roman"/>
      <family val="1"/>
    </font>
    <font>
      <b/>
      <sz val="22"/>
      <color theme="1"/>
      <name val="Times New Roman"/>
      <family val="1"/>
    </font>
    <font>
      <b/>
      <sz val="18"/>
      <name val="Times New Roman"/>
      <family val="1"/>
    </font>
    <font>
      <sz val="22"/>
      <color theme="1"/>
      <name val="Calibri"/>
      <family val="2"/>
    </font>
    <font>
      <sz val="22"/>
      <name val="Times New Roman"/>
      <family val="1"/>
    </font>
    <font>
      <b/>
      <sz val="22"/>
      <color rgb="FFFF0000"/>
      <name val="Times New Roman"/>
      <family val="1"/>
    </font>
    <font>
      <i/>
      <sz val="22"/>
      <color theme="1"/>
      <name val="Times New Roman"/>
      <family val="1"/>
    </font>
    <font>
      <i/>
      <sz val="2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6" xfId="0" applyFont="1" applyBorder="1" applyAlignment="1">
      <alignment horizontal="left"/>
    </xf>
    <xf numFmtId="0" fontId="1" fillId="0" borderId="7" xfId="0" applyFont="1" applyBorder="1"/>
    <xf numFmtId="0" fontId="1" fillId="0" borderId="9" xfId="0" applyFont="1" applyBorder="1"/>
    <xf numFmtId="0" fontId="1" fillId="0" borderId="18" xfId="0" applyFont="1" applyBorder="1"/>
    <xf numFmtId="0" fontId="1" fillId="0" borderId="20" xfId="0" applyFont="1" applyBorder="1"/>
    <xf numFmtId="0" fontId="4" fillId="2" borderId="19" xfId="0" applyFont="1" applyFill="1" applyBorder="1" applyAlignment="1">
      <alignment horizontal="center" wrapText="1"/>
    </xf>
    <xf numFmtId="0" fontId="3" fillId="4" borderId="1" xfId="0" applyFont="1" applyFill="1" applyBorder="1"/>
    <xf numFmtId="0" fontId="1" fillId="0" borderId="5" xfId="0" applyFont="1" applyBorder="1"/>
    <xf numFmtId="0" fontId="1" fillId="0" borderId="21" xfId="0" applyFont="1" applyBorder="1"/>
    <xf numFmtId="166" fontId="2" fillId="0" borderId="0" xfId="0" applyNumberFormat="1" applyFont="1"/>
    <xf numFmtId="0" fontId="1" fillId="0" borderId="4" xfId="0" applyFont="1" applyBorder="1"/>
    <xf numFmtId="0" fontId="1" fillId="0" borderId="13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14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164" fontId="1" fillId="0" borderId="9" xfId="0" applyNumberFormat="1" applyFont="1" applyBorder="1"/>
    <xf numFmtId="0" fontId="3" fillId="2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1" fillId="0" borderId="25" xfId="0" applyFont="1" applyBorder="1" applyAlignment="1">
      <alignment horizontal="left"/>
    </xf>
    <xf numFmtId="0" fontId="1" fillId="0" borderId="26" xfId="0" applyFont="1" applyBorder="1"/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/>
    <xf numFmtId="164" fontId="1" fillId="3" borderId="1" xfId="0" applyNumberFormat="1" applyFont="1" applyFill="1" applyBorder="1"/>
    <xf numFmtId="165" fontId="1" fillId="0" borderId="5" xfId="0" applyNumberFormat="1" applyFont="1" applyBorder="1"/>
    <xf numFmtId="167" fontId="1" fillId="0" borderId="7" xfId="0" applyNumberFormat="1" applyFont="1" applyBorder="1"/>
    <xf numFmtId="164" fontId="6" fillId="3" borderId="19" xfId="0" applyNumberFormat="1" applyFont="1" applyFill="1" applyBorder="1"/>
    <xf numFmtId="0" fontId="3" fillId="0" borderId="0" xfId="0" applyFont="1"/>
    <xf numFmtId="165" fontId="6" fillId="3" borderId="1" xfId="0" applyNumberFormat="1" applyFont="1" applyFill="1" applyBorder="1"/>
    <xf numFmtId="0" fontId="2" fillId="0" borderId="1" xfId="0" applyFont="1" applyBorder="1"/>
    <xf numFmtId="0" fontId="3" fillId="4" borderId="30" xfId="0" applyFont="1" applyFill="1" applyBorder="1"/>
    <xf numFmtId="165" fontId="1" fillId="3" borderId="29" xfId="0" applyNumberFormat="1" applyFont="1" applyFill="1" applyBorder="1"/>
    <xf numFmtId="0" fontId="5" fillId="0" borderId="14" xfId="0" applyFont="1" applyBorder="1"/>
    <xf numFmtId="0" fontId="6" fillId="0" borderId="8" xfId="0" applyFont="1" applyBorder="1"/>
    <xf numFmtId="0" fontId="1" fillId="0" borderId="31" xfId="0" applyFont="1" applyBorder="1"/>
    <xf numFmtId="0" fontId="8" fillId="0" borderId="4" xfId="0" applyFont="1" applyBorder="1"/>
    <xf numFmtId="166" fontId="1" fillId="0" borderId="13" xfId="0" applyNumberFormat="1" applyFont="1" applyBorder="1"/>
    <xf numFmtId="167" fontId="1" fillId="0" borderId="9" xfId="0" applyNumberFormat="1" applyFont="1" applyBorder="1"/>
    <xf numFmtId="2" fontId="1" fillId="0" borderId="5" xfId="0" applyNumberFormat="1" applyFont="1" applyBorder="1"/>
    <xf numFmtId="2" fontId="1" fillId="0" borderId="7" xfId="0" applyNumberFormat="1" applyFont="1" applyBorder="1"/>
    <xf numFmtId="2" fontId="1" fillId="0" borderId="32" xfId="0" applyNumberFormat="1" applyFont="1" applyBorder="1"/>
    <xf numFmtId="2" fontId="1" fillId="0" borderId="9" xfId="0" applyNumberFormat="1" applyFont="1" applyBorder="1"/>
    <xf numFmtId="167" fontId="1" fillId="0" borderId="32" xfId="0" applyNumberFormat="1" applyFont="1" applyBorder="1"/>
    <xf numFmtId="167" fontId="1" fillId="0" borderId="5" xfId="0" applyNumberFormat="1" applyFont="1" applyBorder="1"/>
    <xf numFmtId="166" fontId="2" fillId="0" borderId="1" xfId="0" applyNumberFormat="1" applyFont="1" applyBorder="1"/>
    <xf numFmtId="166" fontId="2" fillId="0" borderId="30" xfId="0" applyNumberFormat="1" applyFont="1" applyBorder="1"/>
    <xf numFmtId="0" fontId="2" fillId="0" borderId="30" xfId="0" applyFont="1" applyBorder="1"/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0</xdr:row>
      <xdr:rowOff>0</xdr:rowOff>
    </xdr:from>
    <xdr:to>
      <xdr:col>3</xdr:col>
      <xdr:colOff>2301878</xdr:colOff>
      <xdr:row>3</xdr:row>
      <xdr:rowOff>314325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4" y="0"/>
          <a:ext cx="7159629" cy="1381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28577</xdr:colOff>
      <xdr:row>0</xdr:row>
      <xdr:rowOff>1</xdr:rowOff>
    </xdr:from>
    <xdr:to>
      <xdr:col>5</xdr:col>
      <xdr:colOff>1009651</xdr:colOff>
      <xdr:row>7</xdr:row>
      <xdr:rowOff>336593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5477" y="1"/>
          <a:ext cx="7381874" cy="28130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19049</xdr:rowOff>
    </xdr:from>
    <xdr:to>
      <xdr:col>8</xdr:col>
      <xdr:colOff>59942</xdr:colOff>
      <xdr:row>4</xdr:row>
      <xdr:rowOff>323849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19049"/>
          <a:ext cx="11194667" cy="1724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3</xdr:col>
      <xdr:colOff>217169</xdr:colOff>
      <xdr:row>3</xdr:row>
      <xdr:rowOff>342900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0"/>
          <a:ext cx="3665219" cy="1409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5</xdr:col>
      <xdr:colOff>1161860</xdr:colOff>
      <xdr:row>4</xdr:row>
      <xdr:rowOff>285750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0"/>
          <a:ext cx="8458010" cy="1704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228600</xdr:rowOff>
    </xdr:from>
    <xdr:to>
      <xdr:col>8</xdr:col>
      <xdr:colOff>1146536</xdr:colOff>
      <xdr:row>3</xdr:row>
      <xdr:rowOff>228600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A4F5CEF-80DD-46A9-946C-023DDA9EC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4" y="228600"/>
          <a:ext cx="14786337" cy="1066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104775</xdr:rowOff>
    </xdr:from>
    <xdr:to>
      <xdr:col>4</xdr:col>
      <xdr:colOff>2428875</xdr:colOff>
      <xdr:row>4</xdr:row>
      <xdr:rowOff>314720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BB408AC-6187-4CAB-B0B3-4235B8B23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" y="104775"/>
          <a:ext cx="8982075" cy="1629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13" sqref="D13"/>
    </sheetView>
  </sheetViews>
  <sheetFormatPr defaultColWidth="36" defaultRowHeight="28.15"/>
  <cols>
    <col min="1" max="1" width="26.42578125" style="1" customWidth="1"/>
    <col min="2" max="2" width="36" style="1"/>
    <col min="3" max="3" width="37.42578125" style="1" bestFit="1" customWidth="1"/>
    <col min="4" max="4" width="36" style="1"/>
    <col min="5" max="8" width="21.5703125" style="1" customWidth="1"/>
    <col min="9" max="9" width="22.42578125" style="1" customWidth="1"/>
    <col min="10" max="10" width="26.7109375" style="1" customWidth="1"/>
    <col min="11" max="16384" width="36" style="1"/>
  </cols>
  <sheetData>
    <row r="1" spans="1:5" ht="28.9" thickBot="1">
      <c r="A1" s="27" t="s">
        <v>0</v>
      </c>
    </row>
    <row r="4" spans="1:5" ht="28.9" thickBot="1"/>
    <row r="5" spans="1:5" ht="28.9" thickBot="1">
      <c r="B5" s="52" t="s">
        <v>1</v>
      </c>
      <c r="C5" s="53"/>
    </row>
    <row r="6" spans="1:5">
      <c r="B6" s="54" t="s">
        <v>2</v>
      </c>
      <c r="C6" s="55"/>
    </row>
    <row r="7" spans="1:5">
      <c r="B7" s="3" t="s">
        <v>3</v>
      </c>
      <c r="C7" s="23">
        <v>0.95</v>
      </c>
    </row>
    <row r="8" spans="1:5">
      <c r="B8" s="24" t="s">
        <v>4</v>
      </c>
      <c r="C8" s="25">
        <v>0.93</v>
      </c>
    </row>
    <row r="9" spans="1:5">
      <c r="B9" s="3" t="s">
        <v>5</v>
      </c>
      <c r="C9" s="4">
        <v>30</v>
      </c>
    </row>
    <row r="10" spans="1:5">
      <c r="B10" s="3" t="s">
        <v>6</v>
      </c>
      <c r="C10" s="4">
        <v>6.8</v>
      </c>
    </row>
    <row r="11" spans="1:5">
      <c r="B11" s="3" t="s">
        <v>7</v>
      </c>
      <c r="C11" s="4">
        <v>4.4000000000000004</v>
      </c>
    </row>
    <row r="12" spans="1:5" ht="28.9" thickBot="1">
      <c r="B12" s="56" t="s">
        <v>8</v>
      </c>
      <c r="C12" s="57"/>
    </row>
    <row r="13" spans="1:5" ht="28.9" thickBot="1">
      <c r="B13" s="26" t="s">
        <v>9</v>
      </c>
      <c r="C13" s="28">
        <f>0.012522*C9^0.52*(C7*C10^2+C8*C11^2)</f>
        <v>4.5467122214146398</v>
      </c>
    </row>
    <row r="14" spans="1:5" ht="28.9" thickBot="1">
      <c r="C14" s="34">
        <v>4.54671</v>
      </c>
      <c r="D14" s="58" t="s">
        <v>10</v>
      </c>
      <c r="E14" s="59"/>
    </row>
  </sheetData>
  <mergeCells count="4">
    <mergeCell ref="B5:C5"/>
    <mergeCell ref="B6:C6"/>
    <mergeCell ref="B12:C12"/>
    <mergeCell ref="D14:E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E17" sqref="E17"/>
    </sheetView>
  </sheetViews>
  <sheetFormatPr defaultColWidth="18.28515625" defaultRowHeight="28.15"/>
  <cols>
    <col min="1" max="1" width="28" style="1" customWidth="1"/>
    <col min="2" max="2" width="19.5703125" style="1" customWidth="1"/>
    <col min="3" max="3" width="29" style="1" customWidth="1"/>
    <col min="4" max="4" width="21.140625" style="1" customWidth="1"/>
    <col min="5" max="5" width="26.28515625" style="1" customWidth="1"/>
    <col min="6" max="16384" width="18.28515625" style="1"/>
  </cols>
  <sheetData>
    <row r="1" spans="1:8" ht="28.9" thickBot="1">
      <c r="A1" s="22" t="s">
        <v>11</v>
      </c>
    </row>
    <row r="8" spans="1:8" ht="28.9" thickBot="1"/>
    <row r="9" spans="1:8" ht="28.9" thickBot="1">
      <c r="B9" s="52" t="s">
        <v>12</v>
      </c>
      <c r="C9" s="60"/>
      <c r="D9" s="60"/>
      <c r="E9" s="53"/>
    </row>
    <row r="10" spans="1:8" ht="28.9" thickBot="1">
      <c r="B10" s="13" t="s">
        <v>13</v>
      </c>
      <c r="C10" s="14">
        <v>1.4999999999999999E-4</v>
      </c>
      <c r="D10" s="19" t="s">
        <v>14</v>
      </c>
      <c r="E10" s="20">
        <v>60344.73</v>
      </c>
    </row>
    <row r="11" spans="1:8" ht="28.9" thickBot="1">
      <c r="B11" s="16" t="s">
        <v>15</v>
      </c>
      <c r="C11" s="18">
        <v>9.6000000000000002E-2</v>
      </c>
      <c r="D11" s="9" t="s">
        <v>16</v>
      </c>
      <c r="E11" s="33">
        <f>1.325/(LN(C10/(3.7*C11)+5.74/E10^0.9))^2</f>
        <v>2.5189500196389665E-2</v>
      </c>
    </row>
    <row r="12" spans="1:8" ht="28.9" thickBot="1">
      <c r="D12" s="32"/>
      <c r="E12" s="50">
        <v>2.5180000000000001E-2</v>
      </c>
      <c r="F12" s="61" t="s">
        <v>10</v>
      </c>
      <c r="G12" s="62"/>
      <c r="H12" s="63"/>
    </row>
    <row r="13" spans="1:8" ht="28.9" thickBot="1">
      <c r="E13" s="2"/>
    </row>
    <row r="14" spans="1:8" ht="28.9" thickBot="1">
      <c r="B14" s="52" t="s">
        <v>17</v>
      </c>
      <c r="C14" s="60"/>
      <c r="D14" s="60"/>
      <c r="E14" s="53"/>
    </row>
    <row r="15" spans="1:8" ht="28.9" thickBot="1">
      <c r="B15" s="13" t="s">
        <v>13</v>
      </c>
      <c r="C15" s="14">
        <v>1.4999999999999999E-4</v>
      </c>
      <c r="D15" s="19" t="s">
        <v>14</v>
      </c>
      <c r="E15" s="20">
        <v>60344.73</v>
      </c>
    </row>
    <row r="16" spans="1:8" ht="28.9" thickBot="1">
      <c r="B16" s="16" t="s">
        <v>15</v>
      </c>
      <c r="C16" s="18">
        <v>8.8999999999999996E-2</v>
      </c>
      <c r="D16" s="9" t="s">
        <v>16</v>
      </c>
      <c r="E16" s="33">
        <f>0.25/(LOG10(C15/(3.7*C16)+5.74/E15^0.9))^2</f>
        <v>2.5520014523442019E-2</v>
      </c>
    </row>
    <row r="17" spans="5:8" ht="28.9" thickBot="1">
      <c r="E17" s="51">
        <v>2.5520000000000001E-2</v>
      </c>
      <c r="F17" s="61" t="s">
        <v>10</v>
      </c>
      <c r="G17" s="62"/>
      <c r="H17" s="63"/>
    </row>
  </sheetData>
  <mergeCells count="4">
    <mergeCell ref="B14:E14"/>
    <mergeCell ref="F17:H17"/>
    <mergeCell ref="B9:E9"/>
    <mergeCell ref="F12:H1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tabSelected="1" workbookViewId="0">
      <selection activeCell="C10" sqref="C10"/>
    </sheetView>
  </sheetViews>
  <sheetFormatPr defaultColWidth="18.5703125" defaultRowHeight="28.15"/>
  <cols>
    <col min="1" max="1" width="18.5703125" style="1"/>
    <col min="2" max="2" width="37.85546875" style="1" customWidth="1"/>
    <col min="3" max="3" width="36.5703125" style="1" customWidth="1"/>
    <col min="4" max="16384" width="18.5703125" style="1"/>
  </cols>
  <sheetData>
    <row r="1" spans="1:6" ht="28.9" thickBot="1">
      <c r="A1" s="22" t="s">
        <v>18</v>
      </c>
    </row>
    <row r="5" spans="1:6" ht="28.9" thickBot="1"/>
    <row r="6" spans="1:6" ht="32.25" customHeight="1" thickBot="1">
      <c r="B6" s="8" t="s">
        <v>19</v>
      </c>
    </row>
    <row r="7" spans="1:6">
      <c r="B7" s="7" t="s">
        <v>20</v>
      </c>
      <c r="C7" s="10">
        <v>1.8</v>
      </c>
    </row>
    <row r="8" spans="1:6" ht="28.9" thickBot="1">
      <c r="B8" s="11" t="s">
        <v>21</v>
      </c>
      <c r="C8" s="5">
        <v>26</v>
      </c>
    </row>
    <row r="9" spans="1:6" ht="28.9" thickBot="1">
      <c r="B9" s="9" t="s">
        <v>22</v>
      </c>
      <c r="C9" s="33" t="s">
        <v>23</v>
      </c>
    </row>
    <row r="10" spans="1:6" ht="28.9" thickBot="1">
      <c r="C10" s="34"/>
      <c r="D10" s="61" t="s">
        <v>10</v>
      </c>
      <c r="E10" s="62"/>
      <c r="F10" s="63"/>
    </row>
    <row r="11" spans="1:6">
      <c r="B11" s="12"/>
    </row>
  </sheetData>
  <mergeCells count="1">
    <mergeCell ref="D10:F10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C10" sqref="C10"/>
    </sheetView>
  </sheetViews>
  <sheetFormatPr defaultColWidth="18.42578125" defaultRowHeight="28.15"/>
  <cols>
    <col min="1" max="1" width="18.42578125" style="1"/>
    <col min="2" max="2" width="21.7109375" style="1" customWidth="1"/>
    <col min="3" max="3" width="30.42578125" style="1" customWidth="1"/>
    <col min="4" max="4" width="22" style="1" customWidth="1"/>
    <col min="5" max="5" width="22.85546875" style="1" customWidth="1"/>
    <col min="6" max="16384" width="18.42578125" style="1"/>
  </cols>
  <sheetData>
    <row r="1" spans="1:6" ht="28.9" thickBot="1">
      <c r="A1" s="22" t="s">
        <v>24</v>
      </c>
    </row>
    <row r="4" spans="1:6" ht="28.9" thickBot="1"/>
    <row r="5" spans="1:6" ht="28.9" thickBot="1">
      <c r="B5" s="64" t="s">
        <v>25</v>
      </c>
      <c r="C5" s="65"/>
      <c r="D5" s="65"/>
      <c r="E5" s="66"/>
    </row>
    <row r="6" spans="1:6">
      <c r="B6" s="13" t="s">
        <v>16</v>
      </c>
      <c r="C6" s="41">
        <v>2.528E-2</v>
      </c>
      <c r="D6" s="14" t="s">
        <v>26</v>
      </c>
      <c r="E6" s="29">
        <v>4.1666699999999999E-3</v>
      </c>
    </row>
    <row r="7" spans="1:6">
      <c r="B7" s="15" t="s">
        <v>27</v>
      </c>
      <c r="C7" s="6">
        <v>198</v>
      </c>
      <c r="D7" s="6" t="s">
        <v>15</v>
      </c>
      <c r="E7" s="30">
        <v>8.5999999999999993E-2</v>
      </c>
    </row>
    <row r="8" spans="1:6" ht="29.45" thickBot="1">
      <c r="B8" s="16" t="s">
        <v>28</v>
      </c>
      <c r="C8" s="17">
        <v>9.8000000000000007</v>
      </c>
      <c r="D8" s="37" t="s">
        <v>29</v>
      </c>
      <c r="E8" s="5">
        <v>3.1415899999999999</v>
      </c>
    </row>
    <row r="9" spans="1:6" ht="28.9" thickBot="1">
      <c r="B9" s="35" t="s">
        <v>30</v>
      </c>
      <c r="C9" s="36"/>
    </row>
    <row r="10" spans="1:6" ht="28.9" thickBot="1">
      <c r="C10" s="34"/>
      <c r="D10" s="61" t="s">
        <v>10</v>
      </c>
      <c r="E10" s="62"/>
      <c r="F10" s="63"/>
    </row>
    <row r="11" spans="1:6">
      <c r="C11" s="2"/>
    </row>
  </sheetData>
  <mergeCells count="2">
    <mergeCell ref="B5:E5"/>
    <mergeCell ref="D10:F1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>
      <selection activeCell="C11" sqref="C11"/>
    </sheetView>
  </sheetViews>
  <sheetFormatPr defaultColWidth="18.42578125" defaultRowHeight="28.15"/>
  <cols>
    <col min="1" max="2" width="18.42578125" style="1"/>
    <col min="3" max="3" width="36.42578125" style="1" customWidth="1"/>
    <col min="4" max="4" width="18.42578125" style="1"/>
    <col min="5" max="5" width="36.85546875" style="1" customWidth="1"/>
    <col min="6" max="16384" width="18.42578125" style="1"/>
  </cols>
  <sheetData>
    <row r="1" spans="1:5" ht="28.9" thickBot="1">
      <c r="A1" s="22" t="s">
        <v>31</v>
      </c>
    </row>
    <row r="5" spans="1:5" ht="28.9" thickBot="1"/>
    <row r="6" spans="1:5" ht="28.9" thickBot="1">
      <c r="B6" s="52" t="s">
        <v>32</v>
      </c>
      <c r="C6" s="60"/>
      <c r="D6" s="60"/>
      <c r="E6" s="53"/>
    </row>
    <row r="7" spans="1:5">
      <c r="B7" s="13" t="s">
        <v>13</v>
      </c>
      <c r="C7" s="10">
        <v>1.4999999999999999E-4</v>
      </c>
      <c r="D7" s="13" t="s">
        <v>30</v>
      </c>
      <c r="E7" s="10">
        <v>20.21</v>
      </c>
    </row>
    <row r="8" spans="1:5">
      <c r="B8" s="15" t="s">
        <v>27</v>
      </c>
      <c r="C8" s="4">
        <v>258</v>
      </c>
      <c r="D8" s="15" t="s">
        <v>28</v>
      </c>
      <c r="E8" s="4">
        <v>9.81</v>
      </c>
    </row>
    <row r="9" spans="1:5" ht="28.9" thickBot="1">
      <c r="B9" s="16" t="s">
        <v>33</v>
      </c>
      <c r="C9" s="5">
        <f>1.01*10^-6</f>
        <v>1.0099999999999999E-6</v>
      </c>
      <c r="D9" s="16" t="s">
        <v>26</v>
      </c>
      <c r="E9" s="21">
        <f>25/3600</f>
        <v>6.9444444444444441E-3</v>
      </c>
    </row>
    <row r="10" spans="1:5" ht="28.9" thickBot="1">
      <c r="B10" s="9" t="s">
        <v>15</v>
      </c>
      <c r="C10" s="31"/>
    </row>
    <row r="11" spans="1:5" ht="28.9" thickBot="1">
      <c r="C11" s="34"/>
      <c r="D11" s="61" t="s">
        <v>10</v>
      </c>
      <c r="E11" s="63"/>
    </row>
    <row r="13" spans="1:5">
      <c r="C13" s="12"/>
    </row>
  </sheetData>
  <mergeCells count="2">
    <mergeCell ref="B6:E6"/>
    <mergeCell ref="D11:E1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F33C-9FDF-47C9-BA56-7E96E14D4151}">
  <dimension ref="A1:E12"/>
  <sheetViews>
    <sheetView workbookViewId="0">
      <selection activeCell="C10" sqref="C10"/>
    </sheetView>
  </sheetViews>
  <sheetFormatPr defaultColWidth="18.42578125" defaultRowHeight="28.15"/>
  <cols>
    <col min="1" max="1" width="18.42578125" style="1"/>
    <col min="2" max="2" width="39.28515625" style="1" customWidth="1"/>
    <col min="3" max="3" width="36.42578125" style="1" customWidth="1"/>
    <col min="4" max="4" width="37" style="1" customWidth="1"/>
    <col min="5" max="5" width="36.85546875" style="1" customWidth="1"/>
    <col min="6" max="16384" width="18.42578125" style="1"/>
  </cols>
  <sheetData>
    <row r="1" spans="1:5" ht="28.9" thickBot="1">
      <c r="A1" s="22" t="s">
        <v>34</v>
      </c>
    </row>
    <row r="4" spans="1:5" ht="28.9" thickBot="1"/>
    <row r="5" spans="1:5" ht="28.9" thickBot="1">
      <c r="B5" s="52" t="s">
        <v>35</v>
      </c>
      <c r="C5" s="60"/>
      <c r="D5" s="60"/>
      <c r="E5" s="53"/>
    </row>
    <row r="6" spans="1:5">
      <c r="B6" s="13" t="s">
        <v>36</v>
      </c>
      <c r="C6" s="10">
        <f>4.903*10^-9</f>
        <v>4.9030000000000001E-9</v>
      </c>
      <c r="D6" s="13" t="s">
        <v>37</v>
      </c>
      <c r="E6" s="10">
        <v>17.3</v>
      </c>
    </row>
    <row r="7" spans="1:5">
      <c r="B7" s="15" t="s">
        <v>38</v>
      </c>
      <c r="C7" s="4">
        <v>32.299999999999997</v>
      </c>
      <c r="D7" s="15" t="s">
        <v>39</v>
      </c>
      <c r="E7" s="4">
        <v>29.186</v>
      </c>
    </row>
    <row r="8" spans="1:5" ht="28.9" thickBot="1">
      <c r="B8" s="16" t="s">
        <v>40</v>
      </c>
      <c r="C8" s="5">
        <v>22.3</v>
      </c>
      <c r="D8" s="38" t="s">
        <v>41</v>
      </c>
      <c r="E8" s="42">
        <v>2.6789999999999998</v>
      </c>
    </row>
    <row r="9" spans="1:5" ht="28.9" thickBot="1">
      <c r="B9" s="9" t="s">
        <v>42</v>
      </c>
      <c r="C9" s="31"/>
    </row>
    <row r="10" spans="1:5" ht="28.9" thickBot="1">
      <c r="C10" s="34"/>
      <c r="D10" s="61" t="s">
        <v>10</v>
      </c>
      <c r="E10" s="63"/>
    </row>
    <row r="12" spans="1:5">
      <c r="C12" s="12"/>
    </row>
  </sheetData>
  <mergeCells count="2">
    <mergeCell ref="B5:E5"/>
    <mergeCell ref="D10:E10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39A8-AFFC-4DD0-B9B4-75D1ECA52BBC}">
  <dimension ref="A1:E14"/>
  <sheetViews>
    <sheetView workbookViewId="0">
      <selection activeCell="C11" sqref="C11"/>
    </sheetView>
  </sheetViews>
  <sheetFormatPr defaultColWidth="18.42578125" defaultRowHeight="28.15"/>
  <cols>
    <col min="1" max="1" width="18.42578125" style="1"/>
    <col min="2" max="2" width="30" style="1" customWidth="1"/>
    <col min="3" max="3" width="36.42578125" style="1" customWidth="1"/>
    <col min="4" max="4" width="31.85546875" style="1" customWidth="1"/>
    <col min="5" max="5" width="36.85546875" style="1" customWidth="1"/>
    <col min="6" max="16384" width="18.42578125" style="1"/>
  </cols>
  <sheetData>
    <row r="1" spans="1:5" ht="28.9" thickBot="1">
      <c r="A1" s="22" t="s">
        <v>43</v>
      </c>
    </row>
    <row r="5" spans="1:5" ht="28.9" thickBot="1"/>
    <row r="6" spans="1:5" ht="28.9" thickBot="1">
      <c r="B6" s="52" t="s">
        <v>44</v>
      </c>
      <c r="C6" s="60"/>
      <c r="D6" s="60"/>
      <c r="E6" s="53"/>
    </row>
    <row r="7" spans="1:5">
      <c r="B7" s="40" t="s">
        <v>45</v>
      </c>
      <c r="C7" s="43">
        <v>12.3</v>
      </c>
      <c r="D7" s="13" t="s">
        <v>46</v>
      </c>
      <c r="E7" s="48">
        <v>3.2829999999999999</v>
      </c>
    </row>
    <row r="8" spans="1:5">
      <c r="B8" s="15" t="s">
        <v>47</v>
      </c>
      <c r="C8" s="44">
        <v>0.6</v>
      </c>
      <c r="D8" s="15" t="s">
        <v>48</v>
      </c>
      <c r="E8" s="30">
        <v>2.6789999999999998</v>
      </c>
    </row>
    <row r="9" spans="1:5">
      <c r="B9" s="39" t="s">
        <v>49</v>
      </c>
      <c r="C9" s="45">
        <v>25.6</v>
      </c>
      <c r="D9" s="39" t="s">
        <v>50</v>
      </c>
      <c r="E9" s="47">
        <v>0.19700000000000001</v>
      </c>
    </row>
    <row r="10" spans="1:5" ht="28.9" thickBot="1">
      <c r="B10" s="16" t="s">
        <v>51</v>
      </c>
      <c r="C10" s="46">
        <v>1.6</v>
      </c>
      <c r="D10" s="38" t="s">
        <v>52</v>
      </c>
      <c r="E10" s="42">
        <v>6.6000000000000003E-2</v>
      </c>
    </row>
    <row r="11" spans="1:5" ht="28.9" thickBot="1">
      <c r="B11" s="9" t="s">
        <v>53</v>
      </c>
      <c r="C11" s="31"/>
    </row>
    <row r="12" spans="1:5" ht="28.9" thickBot="1">
      <c r="C12" s="49"/>
      <c r="D12" s="61" t="s">
        <v>10</v>
      </c>
      <c r="E12" s="63"/>
    </row>
    <row r="14" spans="1:5">
      <c r="C14" s="12"/>
    </row>
  </sheetData>
  <mergeCells count="2">
    <mergeCell ref="B6:E6"/>
    <mergeCell ref="D12:E12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3AECD913D8F74FB378A1D924377D4E" ma:contentTypeVersion="3" ma:contentTypeDescription="Create a new document." ma:contentTypeScope="" ma:versionID="54010dc20be38e2a2253c2b7760d03ca">
  <xsd:schema xmlns:xsd="http://www.w3.org/2001/XMLSchema" xmlns:xs="http://www.w3.org/2001/XMLSchema" xmlns:p="http://schemas.microsoft.com/office/2006/metadata/properties" xmlns:ns2="82740d20-5d53-4cc7-8ba0-6a14b7ecec46" targetNamespace="http://schemas.microsoft.com/office/2006/metadata/properties" ma:root="true" ma:fieldsID="0108e3c9dc8c3a9f1e8d060717f6857a" ns2:_="">
    <xsd:import namespace="82740d20-5d53-4cc7-8ba0-6a14b7ecec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740d20-5d53-4cc7-8ba0-6a14b7ecec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580A0B-3906-4A51-B442-00EB84DC6FD7}"/>
</file>

<file path=customXml/itemProps2.xml><?xml version="1.0" encoding="utf-8"?>
<ds:datastoreItem xmlns:ds="http://schemas.openxmlformats.org/officeDocument/2006/customXml" ds:itemID="{D60D977A-7E41-4C52-8612-FA2F6521749D}"/>
</file>

<file path=customXml/itemProps3.xml><?xml version="1.0" encoding="utf-8"?>
<ds:datastoreItem xmlns:ds="http://schemas.openxmlformats.org/officeDocument/2006/customXml" ds:itemID="{07D33233-36F6-4BA2-9716-DF861E1D17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LARA BAPTISTA</cp:lastModifiedBy>
  <cp:revision/>
  <dcterms:created xsi:type="dcterms:W3CDTF">2015-06-05T18:19:34Z</dcterms:created>
  <dcterms:modified xsi:type="dcterms:W3CDTF">2023-04-02T15:33:29Z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0x010100D43AECD913D8F74FB378A1D924377D4E</vt:lpwstr>
  </property>
</Properties>
</file>