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280"/>
  </bookViews>
  <sheets>
    <sheet name="PRODUTOS VENDIDOS" sheetId="2" r:id="rId1"/>
    <sheet name="RELATÓRIO FINAL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8" i="2" l="1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B12" i="3"/>
  <c r="G9" i="3" s="1"/>
  <c r="G6" i="3"/>
  <c r="G8" i="3" l="1"/>
  <c r="G10" i="3" l="1"/>
</calcChain>
</file>

<file path=xl/sharedStrings.xml><?xml version="1.0" encoding="utf-8"?>
<sst xmlns="http://schemas.openxmlformats.org/spreadsheetml/2006/main" count="695" uniqueCount="426">
  <si>
    <t>Desconto</t>
  </si>
  <si>
    <t>R00000101</t>
  </si>
  <si>
    <t>TOTAL</t>
  </si>
  <si>
    <t>Aluguel stand</t>
  </si>
  <si>
    <t>CUSTO GERAL</t>
  </si>
  <si>
    <t>VALOR</t>
  </si>
  <si>
    <t>Lucro (com desconto do custo dos produtos)</t>
  </si>
  <si>
    <t>Despesas Gerais</t>
  </si>
  <si>
    <t>FATURAMENTO TOTAL</t>
  </si>
  <si>
    <t>CUSTO DE PRODUTOS TOTAL</t>
  </si>
  <si>
    <t>LUCRO Líquido</t>
  </si>
  <si>
    <t>estacionamento</t>
  </si>
  <si>
    <t>hotel</t>
  </si>
  <si>
    <t>R00000108</t>
  </si>
  <si>
    <t>alimentação</t>
  </si>
  <si>
    <t>Pedagio</t>
  </si>
  <si>
    <t>aluguel carro</t>
  </si>
  <si>
    <t>gasolina</t>
  </si>
  <si>
    <t>funcionários</t>
  </si>
  <si>
    <t>Produto</t>
  </si>
  <si>
    <t>Código</t>
  </si>
  <si>
    <t>Qtde</t>
  </si>
  <si>
    <t>Preço Médio</t>
  </si>
  <si>
    <t>Valor</t>
  </si>
  <si>
    <t>Frete</t>
  </si>
  <si>
    <t>Total Venda</t>
  </si>
  <si>
    <t>Custo</t>
  </si>
  <si>
    <t>Lucro</t>
  </si>
  <si>
    <t>PSANTO1-100g</t>
  </si>
  <si>
    <t>60,00 (300,00%)</t>
  </si>
  <si>
    <t>35,00 (233,33%)</t>
  </si>
  <si>
    <t>data</t>
  </si>
  <si>
    <t>Categoria</t>
  </si>
  <si>
    <t xml:space="preserve">Palo Santo Palo Santo:100g  </t>
  </si>
  <si>
    <t>25,00 (100,00%)</t>
  </si>
  <si>
    <t xml:space="preserve">Rapé Tsunu Menta  </t>
  </si>
  <si>
    <t xml:space="preserve">Tepi (Aplicador de Rapé)  </t>
  </si>
  <si>
    <t xml:space="preserve">Rapé Artemísia  </t>
  </si>
  <si>
    <t>63,00 (121,15%)</t>
  </si>
  <si>
    <t xml:space="preserve">KURIPE - (AUTO APLICADOR DE RAPÉ)  </t>
  </si>
  <si>
    <t>30,00 (300,00%)</t>
  </si>
  <si>
    <t xml:space="preserve">Rapé Anis Estrelado  </t>
  </si>
  <si>
    <t>R00000106</t>
  </si>
  <si>
    <t xml:space="preserve">Rapé Peregun  </t>
  </si>
  <si>
    <t>R00000131</t>
  </si>
  <si>
    <t xml:space="preserve">Rapé Alecrim com Sálvia  </t>
  </si>
  <si>
    <t>R00000104</t>
  </si>
  <si>
    <t xml:space="preserve">Rapé Cumaru  </t>
  </si>
  <si>
    <t>R00000118</t>
  </si>
  <si>
    <t>VALOR LIQUIDO</t>
  </si>
  <si>
    <t>E653F2S5J-50g</t>
  </si>
  <si>
    <t>34,00 (94,71%)</t>
  </si>
  <si>
    <t>27,00 (117,39%)</t>
  </si>
  <si>
    <t xml:space="preserve">Palo Santo Palo Santo:250g  </t>
  </si>
  <si>
    <t>PSANTO1-250g</t>
  </si>
  <si>
    <t xml:space="preserve">Rapé 7 Ervas  </t>
  </si>
  <si>
    <t>R00000103</t>
  </si>
  <si>
    <t xml:space="preserve">Rapé Amora com Maracujá  </t>
  </si>
  <si>
    <t>R00000105</t>
  </si>
  <si>
    <t xml:space="preserve">Rapé Angico Vermelho  </t>
  </si>
  <si>
    <t>R00000102</t>
  </si>
  <si>
    <t xml:space="preserve">Rapé Cacau com Rosas - Semente Cristal  </t>
  </si>
  <si>
    <t>R00000132</t>
  </si>
  <si>
    <t xml:space="preserve">Rapé Cactus  </t>
  </si>
  <si>
    <t>R00000126</t>
  </si>
  <si>
    <t xml:space="preserve">Rapé Canela De Velho  </t>
  </si>
  <si>
    <t>R00000127</t>
  </si>
  <si>
    <t xml:space="preserve">Rapé Guerreiro  </t>
  </si>
  <si>
    <t>R00000111</t>
  </si>
  <si>
    <t>35,00 (350,00%)</t>
  </si>
  <si>
    <t xml:space="preserve">Rapé Jurema Preta  </t>
  </si>
  <si>
    <t>R00000229</t>
  </si>
  <si>
    <t xml:space="preserve">Rapé Kaxinawá  </t>
  </si>
  <si>
    <t>R00000201</t>
  </si>
  <si>
    <t xml:space="preserve">Rapé Mulungu  </t>
  </si>
  <si>
    <t>R00000121</t>
  </si>
  <si>
    <t>45,00 (300,00%)</t>
  </si>
  <si>
    <t xml:space="preserve">Rapé Tsunu  </t>
  </si>
  <si>
    <t>R00000100</t>
  </si>
  <si>
    <t>49,99 (124,98%)</t>
  </si>
  <si>
    <t>43,00 (122,86%)</t>
  </si>
  <si>
    <t xml:space="preserve">Sananga 10ml  </t>
  </si>
  <si>
    <t>SA00010001000</t>
  </si>
  <si>
    <t xml:space="preserve">Bastão de Sálvia Branca Aromaterapia:50g  </t>
  </si>
  <si>
    <t xml:space="preserve">Rapé Yawanawá  </t>
  </si>
  <si>
    <t>R00000200</t>
  </si>
  <si>
    <t>63,00 (81,82%)</t>
  </si>
  <si>
    <t xml:space="preserve">Bastão de Sálvia Branca Aromaterapia:100g  </t>
  </si>
  <si>
    <t>E653F2S5J-100g</t>
  </si>
  <si>
    <t xml:space="preserve">Cachimbo de Angico  </t>
  </si>
  <si>
    <t xml:space="preserve">Calça  Saruel Tie Dye Tamanho:P  </t>
  </si>
  <si>
    <t>v10010246-p</t>
  </si>
  <si>
    <t xml:space="preserve">Calça Cru Masculina Tamanho:G  </t>
  </si>
  <si>
    <t>v10010388-g</t>
  </si>
  <si>
    <t xml:space="preserve">Camiseta Amuletos Tamanho:G  </t>
  </si>
  <si>
    <t>20010010000227-g</t>
  </si>
  <si>
    <t xml:space="preserve">Camiseta Amuletos Tamanho:GG  </t>
  </si>
  <si>
    <t>20010010000227-gg</t>
  </si>
  <si>
    <t xml:space="preserve">Camiseta Amuletos Tamanho:M  </t>
  </si>
  <si>
    <t>20010010000227-m</t>
  </si>
  <si>
    <t xml:space="preserve">Camiseta Amuletos Tamanho:P  </t>
  </si>
  <si>
    <t>20010010000227-p</t>
  </si>
  <si>
    <t xml:space="preserve">Camiseta Azul Amuletos Tamanho:G  </t>
  </si>
  <si>
    <t>20010010000239-g</t>
  </si>
  <si>
    <t xml:space="preserve">Camiseta Azul Amuletos Tamanho:M  </t>
  </si>
  <si>
    <t>20010010000239-m</t>
  </si>
  <si>
    <t xml:space="preserve">Camiseta Azul Amuletos Tamanho:P  </t>
  </si>
  <si>
    <t>20010010000239-p</t>
  </si>
  <si>
    <t xml:space="preserve">Camiseta Yin Yang Tamanho:P  </t>
  </si>
  <si>
    <t>20010010000114-P</t>
  </si>
  <si>
    <t xml:space="preserve">Rapé Jurema Branca  </t>
  </si>
  <si>
    <t>R00000109</t>
  </si>
  <si>
    <t xml:space="preserve">Rapé Lavanda  </t>
  </si>
  <si>
    <t>R00000130</t>
  </si>
  <si>
    <t xml:space="preserve">Rapé Mulateiro  </t>
  </si>
  <si>
    <t>R00000120</t>
  </si>
  <si>
    <t xml:space="preserve">Rapé Samaúma  </t>
  </si>
  <si>
    <t>R00000124</t>
  </si>
  <si>
    <t>90,00 (300,00%)</t>
  </si>
  <si>
    <t xml:space="preserve">Yopo  </t>
  </si>
  <si>
    <t>R00000204</t>
  </si>
  <si>
    <t>45,00 (60,00%)</t>
  </si>
  <si>
    <t xml:space="preserve">Rapé Cacau  </t>
  </si>
  <si>
    <t>R00000115</t>
  </si>
  <si>
    <t xml:space="preserve">Rapé Eucalipto  </t>
  </si>
  <si>
    <t>R00000113</t>
  </si>
  <si>
    <t xml:space="preserve">Rapé Murici  </t>
  </si>
  <si>
    <t>R00000122</t>
  </si>
  <si>
    <t xml:space="preserve">Rapé Nukini  </t>
  </si>
  <si>
    <t>R00000250</t>
  </si>
  <si>
    <t xml:space="preserve">Rapé Ypê Roxo  </t>
  </si>
  <si>
    <t>R00000125</t>
  </si>
  <si>
    <t xml:space="preserve">Vestido Longo Lenço (U) Vestuário Adulto:U  </t>
  </si>
  <si>
    <t>72,00 (100,00%)</t>
  </si>
  <si>
    <t>Rótulos de Linha</t>
  </si>
  <si>
    <t>Total Geral</t>
  </si>
  <si>
    <t xml:space="preserve">Água Florida (270ML) - PDV  </t>
  </si>
  <si>
    <t>PDV0000101</t>
  </si>
  <si>
    <t>122,37 (128,81%)</t>
  </si>
  <si>
    <t xml:space="preserve">Água Florida (70ml) - PDV  </t>
  </si>
  <si>
    <t>PDV0000100</t>
  </si>
  <si>
    <t>92,11 (69,78%)</t>
  </si>
  <si>
    <t xml:space="preserve">Anúbis no Trono - 25cm x 12cm x 13cm (Resina)  </t>
  </si>
  <si>
    <t>est374</t>
  </si>
  <si>
    <t>70,00 (100,00%)</t>
  </si>
  <si>
    <t>141,79 (150,84%)</t>
  </si>
  <si>
    <t>56,50 (240,43%)</t>
  </si>
  <si>
    <t xml:space="preserve">Bata Filtro Dos Sonhos Tamanho:G  </t>
  </si>
  <si>
    <t>20010010000177-G</t>
  </si>
  <si>
    <t>64,31 (73,25%)</t>
  </si>
  <si>
    <t xml:space="preserve">Busto Anúbis - 23cm x 8cm x 8cm (Resina)  </t>
  </si>
  <si>
    <t>est313</t>
  </si>
  <si>
    <t>50,00 (100,00%)</t>
  </si>
  <si>
    <t>v10010248-p</t>
  </si>
  <si>
    <t xml:space="preserve">Calça Peruana (GG) Tamanho:GG  </t>
  </si>
  <si>
    <t>V100101187-GG</t>
  </si>
  <si>
    <t>66,00 (122,22%)</t>
  </si>
  <si>
    <t>V100101189-GG</t>
  </si>
  <si>
    <t xml:space="preserve">Camiseta Aliens Tamanho:G  </t>
  </si>
  <si>
    <t>20010010000174-G</t>
  </si>
  <si>
    <t>30,45 (40,17%)</t>
  </si>
  <si>
    <t xml:space="preserve">Camiseta Aliens Tamanho:GG  </t>
  </si>
  <si>
    <t>20010010000174-GG</t>
  </si>
  <si>
    <t>91,07 (80,10%)</t>
  </si>
  <si>
    <t xml:space="preserve">Camiseta Aliens Tamanho:P  </t>
  </si>
  <si>
    <t>20010010000174-P</t>
  </si>
  <si>
    <t>20,80 (54,88%)</t>
  </si>
  <si>
    <t>16,87 (44,51%)</t>
  </si>
  <si>
    <t>39,66 (52,32%)</t>
  </si>
  <si>
    <t>83,28 (57,99%)</t>
  </si>
  <si>
    <t xml:space="preserve">Camiseta Azul Amuletos Tamanho:GG  </t>
  </si>
  <si>
    <t>20010010000239-gg</t>
  </si>
  <si>
    <t>38,96 (54,26%)</t>
  </si>
  <si>
    <t>42,04 (58,55%)</t>
  </si>
  <si>
    <t>21,81 (30,38%)</t>
  </si>
  <si>
    <t xml:space="preserve">Camiseta Cacique Tamanho:G  </t>
  </si>
  <si>
    <t>2001001000031-G</t>
  </si>
  <si>
    <t xml:space="preserve">Camiseta Fauna Tamanho:G  </t>
  </si>
  <si>
    <t>2001001000013-G</t>
  </si>
  <si>
    <t>18,35 (48,42%)</t>
  </si>
  <si>
    <t xml:space="preserve">Camiseta Fauna Tamanho:GG  </t>
  </si>
  <si>
    <t>2001001000013-GG</t>
  </si>
  <si>
    <t>21,58 (56,94%)</t>
  </si>
  <si>
    <t xml:space="preserve">Camiseta Filtro e Águia Tamanho:P  </t>
  </si>
  <si>
    <t>20010010000106-P</t>
  </si>
  <si>
    <t xml:space="preserve">Camiseta Gnomo Cogumelo Tamanho:G  </t>
  </si>
  <si>
    <t>20010010000231-g</t>
  </si>
  <si>
    <t>30,74 (81,11%)</t>
  </si>
  <si>
    <t xml:space="preserve">Camiseta Gnomo Meditação Tamanho:G  </t>
  </si>
  <si>
    <t>20010010000225-G</t>
  </si>
  <si>
    <t xml:space="preserve">Camiseta Gnomo Meditação Tamanho:P  </t>
  </si>
  <si>
    <t>20010010000225-P</t>
  </si>
  <si>
    <t>23,28 (30,71%)</t>
  </si>
  <si>
    <t xml:space="preserve">Camiseta Índia e Águia Tamanho:M  </t>
  </si>
  <si>
    <t>2001001000033-M</t>
  </si>
  <si>
    <t>21,31 (56,23%)</t>
  </si>
  <si>
    <t xml:space="preserve">Camiseta Manga Longa Máscaras Tamanho:P  </t>
  </si>
  <si>
    <t>20010010000210-P</t>
  </si>
  <si>
    <t>46,10 (121,64%)</t>
  </si>
  <si>
    <t xml:space="preserve">Camiseta Máscaras Tamanho:G  </t>
  </si>
  <si>
    <t>20010010000240-g</t>
  </si>
  <si>
    <t xml:space="preserve">Camiseta Máscaras Tamanho:P  </t>
  </si>
  <si>
    <t>20010010000240-p</t>
  </si>
  <si>
    <t>33,35 (87,99%)</t>
  </si>
  <si>
    <t xml:space="preserve">Camiseta Nativos Tamanho:P  </t>
  </si>
  <si>
    <t>2001001000041-P</t>
  </si>
  <si>
    <t xml:space="preserve">Camiseta Preta Ondas Tamanho:P  </t>
  </si>
  <si>
    <t>20010010000241-p</t>
  </si>
  <si>
    <t>14,09 (39,25%)</t>
  </si>
  <si>
    <t xml:space="preserve">Crânio Asteca - 11cm x 14cm x 12cm- (Resina)  </t>
  </si>
  <si>
    <t>EST558</t>
  </si>
  <si>
    <t>30,00 (200,00%)</t>
  </si>
  <si>
    <t xml:space="preserve">Crânio caveira Da Morte - 15cm x 10cm x 12cm (Resina)  </t>
  </si>
  <si>
    <t>est459</t>
  </si>
  <si>
    <t>13,46 (53,84%)</t>
  </si>
  <si>
    <t xml:space="preserve">Deusa Gaia - 16cm x 12cm x 9cm (Resina)  </t>
  </si>
  <si>
    <t>est371</t>
  </si>
  <si>
    <t>20,00 (66,67%)</t>
  </si>
  <si>
    <t xml:space="preserve">Gato Bruxo Chapéu Roxo - 9cm x 3cm x 3cm (Resina)  </t>
  </si>
  <si>
    <t>est230</t>
  </si>
  <si>
    <t>90,00 (100,00%)</t>
  </si>
  <si>
    <t xml:space="preserve">KURIPE (AUTO APLICADOR DE RAPÉ)  </t>
  </si>
  <si>
    <t>K1010035</t>
  </si>
  <si>
    <t>19,64 (109,11%)</t>
  </si>
  <si>
    <t>K1010044</t>
  </si>
  <si>
    <t>21,99 (122,17%)</t>
  </si>
  <si>
    <t>K1010045</t>
  </si>
  <si>
    <t>K1010049</t>
  </si>
  <si>
    <t>K1010051</t>
  </si>
  <si>
    <t>K10100191</t>
  </si>
  <si>
    <t xml:space="preserve">Manta Borda De Pelinho (U)  </t>
  </si>
  <si>
    <t>51,00 (51,52%)</t>
  </si>
  <si>
    <t xml:space="preserve">Nefertit no Trono - 20cm x 14cm x 11cm (Resina)  </t>
  </si>
  <si>
    <t>est339</t>
  </si>
  <si>
    <t>60,00 (100,00%)</t>
  </si>
  <si>
    <t>138,89 (92,59%)</t>
  </si>
  <si>
    <t>71,61 (57,29%)</t>
  </si>
  <si>
    <t xml:space="preserve">Poncho Médio Franja (U) Tamanho:U  </t>
  </si>
  <si>
    <t>1001001010711-U</t>
  </si>
  <si>
    <t>110,09 (73,44%)</t>
  </si>
  <si>
    <t>70,00 (233,33%)</t>
  </si>
  <si>
    <t>25,68 (256,80%)</t>
  </si>
  <si>
    <t xml:space="preserve">Rapé Aroeira  </t>
  </si>
  <si>
    <t>R00000107</t>
  </si>
  <si>
    <t xml:space="preserve">Rapé Camomila com Rosas  </t>
  </si>
  <si>
    <t>R00000128</t>
  </si>
  <si>
    <t>28,60 (286,00%)</t>
  </si>
  <si>
    <t xml:space="preserve">Rapé Caneleiro  </t>
  </si>
  <si>
    <t>R00000116</t>
  </si>
  <si>
    <t>85,68 (285,60%)</t>
  </si>
  <si>
    <t>105,00 (350,00%)</t>
  </si>
  <si>
    <t>175,00 (233,33%)</t>
  </si>
  <si>
    <t>25,00 (125,00%)</t>
  </si>
  <si>
    <t>33,25 (221,67%)</t>
  </si>
  <si>
    <t>111,33 (278,33%)</t>
  </si>
  <si>
    <t>22,35 (111,75%)</t>
  </si>
  <si>
    <t xml:space="preserve">Rapé Pixuri  </t>
  </si>
  <si>
    <t>R00000203</t>
  </si>
  <si>
    <t>50,00 (125,00%)</t>
  </si>
  <si>
    <t>201,33 (287,61%)</t>
  </si>
  <si>
    <t xml:space="preserve">Rapé Veia De Pajé  </t>
  </si>
  <si>
    <t>R00000202</t>
  </si>
  <si>
    <t>45,13 (112,83%)</t>
  </si>
  <si>
    <t>75,00 (125,00%)</t>
  </si>
  <si>
    <t xml:space="preserve">Saia Indiana Stone (U) Vestuário Adulto:U  </t>
  </si>
  <si>
    <t>V100101075-U</t>
  </si>
  <si>
    <t>48,77 (121,93%)</t>
  </si>
  <si>
    <t>185,00 (1.233,33%)</t>
  </si>
  <si>
    <t xml:space="preserve">Spray Colibri PDV Tamanho:Grande  </t>
  </si>
  <si>
    <t>1.017,07 (100%)</t>
  </si>
  <si>
    <t xml:space="preserve">Spray Colibri PDV Tamanho:Pequeno  </t>
  </si>
  <si>
    <t>224,60 (100%)</t>
  </si>
  <si>
    <t xml:space="preserve">TEPI (APLICADOR DE RAPÉ)  </t>
  </si>
  <si>
    <t>T10010087</t>
  </si>
  <si>
    <t>30,00 (75,00%)</t>
  </si>
  <si>
    <t>T10010089</t>
  </si>
  <si>
    <t>V100101089-U</t>
  </si>
  <si>
    <t xml:space="preserve">Vestido Manga Longa Pet Work Tamanho:P;Cor:Vermelho  </t>
  </si>
  <si>
    <t>V10010176-P</t>
  </si>
  <si>
    <t>49,50 (122,25%)</t>
  </si>
  <si>
    <t xml:space="preserve">Yopo - PDV  </t>
  </si>
  <si>
    <t>YOPOPDV000</t>
  </si>
  <si>
    <t>22,50 (90,00%)</t>
  </si>
  <si>
    <t>165,13 (124,16%)</t>
  </si>
  <si>
    <t>31,22 (71,12%)</t>
  </si>
  <si>
    <t xml:space="preserve">Bata Filtro Dos Sonhos Tamanho:GG  </t>
  </si>
  <si>
    <t>20010010000177-GG</t>
  </si>
  <si>
    <t>82,20 (93,62%)</t>
  </si>
  <si>
    <t xml:space="preserve">Brigit Tríplice - 24cm x 17cm x 22cm (Resina)  </t>
  </si>
  <si>
    <t>est269</t>
  </si>
  <si>
    <t>80,00 (100,00%)</t>
  </si>
  <si>
    <t>C101076</t>
  </si>
  <si>
    <t>C101111</t>
  </si>
  <si>
    <t>36,75 (91,87%)</t>
  </si>
  <si>
    <t>51,66 (99,35%)</t>
  </si>
  <si>
    <t xml:space="preserve">Calça Bege Masculina Tamanho:G  </t>
  </si>
  <si>
    <t>v10010390-g</t>
  </si>
  <si>
    <t>38,06 (84,58%)</t>
  </si>
  <si>
    <t>51,20 (113,78%)</t>
  </si>
  <si>
    <t>25,36 (33,46%)</t>
  </si>
  <si>
    <t xml:space="preserve">Camiseta Aliens Tamanho:M  </t>
  </si>
  <si>
    <t>20010010000174-M</t>
  </si>
  <si>
    <t>12,10 (31,93%)</t>
  </si>
  <si>
    <t>35,83 (47,27%)</t>
  </si>
  <si>
    <t>41,56 (36,55%)</t>
  </si>
  <si>
    <t>28,38 (74,88%)</t>
  </si>
  <si>
    <t>24,40 (64,38%)</t>
  </si>
  <si>
    <t>44,37 (61,80%)</t>
  </si>
  <si>
    <t>14,10 (39,28%)</t>
  </si>
  <si>
    <t>40,05 (55,78%)</t>
  </si>
  <si>
    <t>37,10 (97,89%)</t>
  </si>
  <si>
    <t xml:space="preserve">Camiseta Fauna Tamanho:P  </t>
  </si>
  <si>
    <t>2001001000013-P</t>
  </si>
  <si>
    <t xml:space="preserve">Camiseta Filhos Da Floresta Tamanho:G  </t>
  </si>
  <si>
    <t>20010010000222-G</t>
  </si>
  <si>
    <t>23,04 (60,79%)</t>
  </si>
  <si>
    <t xml:space="preserve">Camiseta Filhos Da Floresta Tamanho:GG  </t>
  </si>
  <si>
    <t>20010010000222-GG</t>
  </si>
  <si>
    <t>60,14 (79,34%)</t>
  </si>
  <si>
    <t xml:space="preserve">Camiseta Filhos Da Floresta Tamanho:P  </t>
  </si>
  <si>
    <t>20010010000222-P</t>
  </si>
  <si>
    <t xml:space="preserve">Camiseta Filtro e Águia Tamanho:G  </t>
  </si>
  <si>
    <t>20010010000106-G</t>
  </si>
  <si>
    <t>20,90 (58,22%)</t>
  </si>
  <si>
    <t>32,68 (45,52%)</t>
  </si>
  <si>
    <t xml:space="preserve">Camiseta Gnomo Tamanho:M  </t>
  </si>
  <si>
    <t>20010010000226-M</t>
  </si>
  <si>
    <t>29,70 (78,36%)</t>
  </si>
  <si>
    <t xml:space="preserve">Camiseta Gnomo Tamanho:P  </t>
  </si>
  <si>
    <t>20010010000226-P</t>
  </si>
  <si>
    <t xml:space="preserve">Camiseta Índia e Águia Tamanho:G  </t>
  </si>
  <si>
    <t>2001001000033-G</t>
  </si>
  <si>
    <t xml:space="preserve">Camiseta Manga Longa estampada Tamanho:P  </t>
  </si>
  <si>
    <t>20010010000211-P</t>
  </si>
  <si>
    <t>37,81 (99,76%)</t>
  </si>
  <si>
    <t xml:space="preserve">Camiseta Nativos Tamanho:M  </t>
  </si>
  <si>
    <t>2001001000041-M</t>
  </si>
  <si>
    <t>13,26 (34,99%)</t>
  </si>
  <si>
    <t xml:space="preserve">Camiseta Xamã Tamanho:P  </t>
  </si>
  <si>
    <t>20010010000109-P</t>
  </si>
  <si>
    <t>12,93 (36,02%)</t>
  </si>
  <si>
    <t xml:space="preserve">Casaco Sobretudo Lã (U)  </t>
  </si>
  <si>
    <t>52,83 (81,28%)</t>
  </si>
  <si>
    <t xml:space="preserve">Crânio Caveira Com Cartas - 11cm x 16cm x 9cm (Resina)  </t>
  </si>
  <si>
    <t>est465</t>
  </si>
  <si>
    <t>22,50 (100,00%)</t>
  </si>
  <si>
    <t xml:space="preserve">Espelho de mão Deusa Tríplice (Negro) - 30cm x 12cm x 3cm (Resina)  </t>
  </si>
  <si>
    <t>est370</t>
  </si>
  <si>
    <t xml:space="preserve">Espelho Deusa Tríplice Negro - 21cm x 16cm x 3cm (Resina)  </t>
  </si>
  <si>
    <t>est377</t>
  </si>
  <si>
    <t>272,42 (227,02%)</t>
  </si>
  <si>
    <t xml:space="preserve">Gárgula Castiçal - 22cm x 14cm x 16cm (Resina)  </t>
  </si>
  <si>
    <t>EST566</t>
  </si>
  <si>
    <t>K1010030</t>
  </si>
  <si>
    <t>K1010047</t>
  </si>
  <si>
    <t>K1010091</t>
  </si>
  <si>
    <t>51,05 (92,82%)</t>
  </si>
  <si>
    <t>K10100193</t>
  </si>
  <si>
    <t>17,63 (76,65%)</t>
  </si>
  <si>
    <t xml:space="preserve">Moletom Com Capuz Mandala Tamanho:GG;Cor:Preto  </t>
  </si>
  <si>
    <t>V100101135-GG</t>
  </si>
  <si>
    <t>124,52 (100%)</t>
  </si>
  <si>
    <t>92,76 (92,76%)</t>
  </si>
  <si>
    <t xml:space="preserve">Placa Lilith (Prata) - 21cm x 8cm x 2cm (Resina)  </t>
  </si>
  <si>
    <t>EST400</t>
  </si>
  <si>
    <t>30,00 (100,00%)</t>
  </si>
  <si>
    <t xml:space="preserve">Poncho Médio Crochê (U) Tamanho:U  </t>
  </si>
  <si>
    <t>1001001010706-U</t>
  </si>
  <si>
    <t>80,10 (133,72%)</t>
  </si>
  <si>
    <t xml:space="preserve">Poncho Peruano tamanho:u  </t>
  </si>
  <si>
    <t>v100101152-u</t>
  </si>
  <si>
    <t>240,00 (120,00%)</t>
  </si>
  <si>
    <t>v100101147-u</t>
  </si>
  <si>
    <t>157,55 (78,78%)</t>
  </si>
  <si>
    <t>v100101146-u</t>
  </si>
  <si>
    <t>25,35 (253,50%)</t>
  </si>
  <si>
    <t xml:space="preserve">Rapé Chichá  </t>
  </si>
  <si>
    <t>R00000117</t>
  </si>
  <si>
    <t>61,57 (307,85%)</t>
  </si>
  <si>
    <t xml:space="preserve">Rapé Hortelã com Melissa  </t>
  </si>
  <si>
    <t>R00000110</t>
  </si>
  <si>
    <t>91,57 (114,46%)</t>
  </si>
  <si>
    <t>47,85 (239,25%)</t>
  </si>
  <si>
    <t>180,02 (257,17%)</t>
  </si>
  <si>
    <t xml:space="preserve">Saia Maia Estampada (M) Tamanho:M  </t>
  </si>
  <si>
    <t>V100101025-M</t>
  </si>
  <si>
    <t>64,00 (1.066,67%)</t>
  </si>
  <si>
    <t>1.712,49 (100%)</t>
  </si>
  <si>
    <t>391,45 (100%)</t>
  </si>
  <si>
    <t>T10010051</t>
  </si>
  <si>
    <t>31,25 (62,50%)</t>
  </si>
  <si>
    <t xml:space="preserve">Vestido Indiano Estampado (U) Vestuário Adulto:U  </t>
  </si>
  <si>
    <t>V10010979-U</t>
  </si>
  <si>
    <t>80,01 (111,13%)</t>
  </si>
  <si>
    <t>0,00 (100%)</t>
  </si>
  <si>
    <t>FATURAMENTO BRUTO 06/05/23</t>
  </si>
  <si>
    <t>FATURAMENTO BRUTO 07/05/23</t>
  </si>
  <si>
    <t>Egito</t>
  </si>
  <si>
    <t>Xamanismo</t>
  </si>
  <si>
    <t>Religiosas</t>
  </si>
  <si>
    <t>Místicas (Wicca e Bruxaria)</t>
  </si>
  <si>
    <t>Kuripes Chapa de Ágata</t>
  </si>
  <si>
    <t>Rapé Aromático</t>
  </si>
  <si>
    <t>Rapé Tradicional</t>
  </si>
  <si>
    <t>Rapé Indígena</t>
  </si>
  <si>
    <t>Medicinas da Floresta</t>
  </si>
  <si>
    <t>Decoração</t>
  </si>
  <si>
    <t>Aromatizante Energético</t>
  </si>
  <si>
    <t>Defumação</t>
  </si>
  <si>
    <t>Bata</t>
  </si>
  <si>
    <t>Moda Unissex</t>
  </si>
  <si>
    <t>Calça</t>
  </si>
  <si>
    <t>Camisetas Religiosas</t>
  </si>
  <si>
    <t>Camisetas Xamânicas</t>
  </si>
  <si>
    <t>Camisetas Unissex</t>
  </si>
  <si>
    <t>Kuripes de Resina</t>
  </si>
  <si>
    <t>Poncho</t>
  </si>
  <si>
    <t>Palo Santo</t>
  </si>
  <si>
    <t>Moda Feminina</t>
  </si>
  <si>
    <t>Tepis Simples</t>
  </si>
  <si>
    <t>Vestido</t>
  </si>
  <si>
    <t>Cachimbos</t>
  </si>
  <si>
    <t>Blusas e Casacos</t>
  </si>
  <si>
    <t>Indiana</t>
  </si>
  <si>
    <t>Acessórios</t>
  </si>
  <si>
    <t>Camisetas Xamânicas Unissex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</si>
</sst>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2" applyNumberFormat="0" applyAlignment="0" applyProtection="0"/>
    <xf numFmtId="0" fontId="14" fillId="10" borderId="13" applyNumberFormat="0" applyAlignment="0" applyProtection="0"/>
    <xf numFmtId="0" fontId="15" fillId="10" borderId="12" applyNumberFormat="0" applyAlignment="0" applyProtection="0"/>
    <xf numFmtId="0" fontId="16" fillId="0" borderId="14" applyNumberFormat="0" applyFill="0" applyAlignment="0" applyProtection="0"/>
    <xf numFmtId="0" fontId="2" fillId="11" borderId="15" applyNumberFormat="0" applyAlignment="0" applyProtection="0"/>
    <xf numFmtId="0" fontId="17" fillId="0" borderId="0" applyNumberFormat="0" applyFill="0" applyBorder="0" applyAlignment="0" applyProtection="0"/>
    <xf numFmtId="0" fontId="1" fillId="12" borderId="16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7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9" fillId="0" borderId="0"/>
  </cellStyleXfs>
  <cellXfs count="25">
    <xf numFmtId="0" fontId="0" fillId="0" borderId="0" xfId="0"/>
    <xf numFmtId="0" fontId="0" fillId="3" borderId="0" xfId="0" applyFill="1"/>
    <xf numFmtId="44" fontId="0" fillId="3" borderId="0" xfId="1" applyFont="1" applyFill="1"/>
    <xf numFmtId="0" fontId="5" fillId="3" borderId="1" xfId="0" applyFont="1" applyFill="1" applyBorder="1"/>
    <xf numFmtId="0" fontId="0" fillId="3" borderId="3" xfId="0" applyFill="1" applyBorder="1"/>
    <xf numFmtId="44" fontId="0" fillId="3" borderId="4" xfId="1" applyFont="1" applyFill="1" applyBorder="1"/>
    <xf numFmtId="0" fontId="2" fillId="4" borderId="5" xfId="0" applyFont="1" applyFill="1" applyBorder="1"/>
    <xf numFmtId="44" fontId="2" fillId="4" borderId="6" xfId="1" applyFont="1" applyFill="1" applyBorder="1"/>
    <xf numFmtId="44" fontId="5" fillId="3" borderId="2" xfId="1" applyFont="1" applyFill="1" applyBorder="1" applyAlignment="1">
      <alignment horizontal="center"/>
    </xf>
    <xf numFmtId="0" fontId="0" fillId="2" borderId="5" xfId="0" applyFill="1" applyBorder="1"/>
    <xf numFmtId="44" fontId="0" fillId="2" borderId="6" xfId="0" applyNumberFormat="1" applyFill="1" applyBorder="1"/>
    <xf numFmtId="0" fontId="0" fillId="2" borderId="3" xfId="0" applyFill="1" applyBorder="1"/>
    <xf numFmtId="44" fontId="0" fillId="2" borderId="4" xfId="0" applyNumberFormat="1" applyFill="1" applyBorder="1"/>
    <xf numFmtId="0" fontId="0" fillId="2" borderId="7" xfId="0" applyFill="1" applyBorder="1"/>
    <xf numFmtId="44" fontId="0" fillId="2" borderId="8" xfId="1" applyFont="1" applyFill="1" applyBorder="1"/>
    <xf numFmtId="44" fontId="0" fillId="2" borderId="4" xfId="1" applyFont="1" applyFill="1" applyBorder="1"/>
    <xf numFmtId="0" fontId="4" fillId="5" borderId="3" xfId="0" applyFont="1" applyFill="1" applyBorder="1"/>
    <xf numFmtId="44" fontId="4" fillId="5" borderId="4" xfId="1" applyFont="1" applyFill="1" applyBorder="1"/>
    <xf numFmtId="44" fontId="4" fillId="5" borderId="4" xfId="0" applyNumberFormat="1" applyFont="1" applyFill="1" applyBorder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3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1">
    <dxf>
      <numFmt numFmtId="0" formatCode="General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164" formatCode="&quot;R$&quot;\ #,##0.00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21" formatCode="dd/mmm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5.40162222222" createdVersion="8" refreshedVersion="8" minRefreshableVersion="3" recordCount="167">
  <cacheSource type="worksheet">
    <worksheetSource name="Tabela1"/>
  </cacheSource>
  <cacheFields count="13">
    <cacheField name="data" numFmtId="16">
      <sharedItems containsSemiMixedTypes="0" containsNonDate="0" containsDate="1" containsString="0" minDate="2023-05-06T00:00:00" maxDate="2023-05-08T00:00:00" count="2">
        <d v="2023-05-06T00:00:00"/>
        <d v="2023-05-07T00:00:00"/>
      </sharedItems>
    </cacheField>
    <cacheField name="Produto" numFmtId="0">
      <sharedItems/>
    </cacheField>
    <cacheField name="Código" numFmtId="0">
      <sharedItems containsBlank="1" containsMixedTypes="1" containsNumber="1" containsInteger="1" minValue="1001001010589" maxValue="1001001010704"/>
    </cacheField>
    <cacheField name="Categoria" numFmtId="0">
      <sharedItems containsNonDate="0" containsString="0" containsBlank="1" count="1">
        <m/>
      </sharedItems>
    </cacheField>
    <cacheField name="Qtde" numFmtId="0">
      <sharedItems containsSemiMixedTypes="0" containsString="0" containsNumber="1" containsInteger="1" minValue="1" maxValue="52"/>
    </cacheField>
    <cacheField name="Preço Médio" numFmtId="164">
      <sharedItems containsSemiMixedTypes="0" containsString="0" containsNumber="1" minValue="0" maxValue="440"/>
    </cacheField>
    <cacheField name="Valor" numFmtId="164">
      <sharedItems containsSemiMixedTypes="0" containsString="0" containsNumber="1" minValue="0" maxValue="1820"/>
    </cacheField>
    <cacheField name="Frete" numFmtId="164">
      <sharedItems containsSemiMixedTypes="0" containsString="0" containsNumber="1" containsInteger="1" minValue="0" maxValue="0"/>
    </cacheField>
    <cacheField name="Desconto" numFmtId="164">
      <sharedItems containsSemiMixedTypes="0" containsString="0" containsNumber="1" minValue="0" maxValue="137.93"/>
    </cacheField>
    <cacheField name="VALOR LIQUIDO" numFmtId="164">
      <sharedItems containsSemiMixedTypes="0" containsString="0" containsNumber="1" minValue="0" maxValue="1712.49"/>
    </cacheField>
    <cacheField name="Total Venda" numFmtId="164">
      <sharedItems containsSemiMixedTypes="0" containsString="0" containsNumber="1" minValue="0" maxValue="1712.49"/>
    </cacheField>
    <cacheField name="Custo" numFmtId="164">
      <sharedItems containsSemiMixedTypes="0" containsString="0" containsNumber="1" minValue="0" maxValue="200"/>
    </cacheField>
    <cacheField name="Lucr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s v="Água Florida (270ML) - PDV  "/>
    <s v="PDV0000101"/>
    <x v="0"/>
    <n v="5"/>
    <n v="45"/>
    <n v="225"/>
    <n v="0"/>
    <n v="7.63"/>
    <n v="217.37"/>
    <n v="217.37"/>
    <n v="95"/>
    <s v="122,37 (128,81%)"/>
  </r>
  <r>
    <x v="0"/>
    <s v="Água Florida (70ml) - PDV  "/>
    <s v="PDV0000100"/>
    <x v="0"/>
    <n v="12"/>
    <n v="20"/>
    <n v="240"/>
    <n v="0"/>
    <n v="15.89"/>
    <n v="224.11"/>
    <n v="224.11"/>
    <n v="132"/>
    <s v="92,11 (69,78%)"/>
  </r>
  <r>
    <x v="0"/>
    <s v="Anúbis no Trono - 25cm x 12cm x 13cm (Resina)  "/>
    <s v="est374"/>
    <x v="0"/>
    <n v="1"/>
    <n v="140"/>
    <n v="140"/>
    <n v="0"/>
    <n v="0"/>
    <n v="140"/>
    <n v="140"/>
    <n v="70"/>
    <s v="70,00 (100,00%)"/>
  </r>
  <r>
    <x v="0"/>
    <s v="Bastão de Sálvia Branca Aromaterapia:100g  "/>
    <s v="E653F2S5J-100g"/>
    <x v="0"/>
    <n v="2"/>
    <n v="120"/>
    <n v="240"/>
    <n v="0"/>
    <n v="4.21"/>
    <n v="235.79"/>
    <n v="235.79"/>
    <n v="94"/>
    <s v="141,79 (150,84%)"/>
  </r>
  <r>
    <x v="0"/>
    <s v="Bastão de Sálvia Branca Aromaterapia:50g  "/>
    <s v="E653F2S5J-50g"/>
    <x v="0"/>
    <n v="1"/>
    <n v="80"/>
    <n v="80"/>
    <n v="0"/>
    <n v="0"/>
    <n v="80"/>
    <n v="80"/>
    <n v="23.5"/>
    <s v="56,50 (240,43%)"/>
  </r>
  <r>
    <x v="0"/>
    <s v="Bata Filtro Dos Sonhos Tamanho:G  "/>
    <s v="20010010000177-G"/>
    <x v="0"/>
    <n v="2"/>
    <n v="85"/>
    <n v="170"/>
    <n v="0"/>
    <n v="17.89"/>
    <n v="152.11000000000001"/>
    <n v="152.11000000000001"/>
    <n v="87.8"/>
    <s v="64,31 (73,25%)"/>
  </r>
  <r>
    <x v="0"/>
    <s v="Busto Anúbis - 23cm x 8cm x 8cm (Resina)  "/>
    <s v="est313"/>
    <x v="0"/>
    <n v="1"/>
    <n v="100"/>
    <n v="100"/>
    <n v="0"/>
    <n v="0"/>
    <n v="100"/>
    <n v="100"/>
    <n v="50"/>
    <s v="50,00 (100,00%)"/>
  </r>
  <r>
    <x v="0"/>
    <s v="Calça  Saruel Tie Dye Tamanho:P  "/>
    <s v="v10010248-p"/>
    <x v="0"/>
    <n v="1"/>
    <n v="115"/>
    <n v="115"/>
    <n v="0"/>
    <n v="0"/>
    <n v="115"/>
    <n v="115"/>
    <n v="52"/>
    <s v="63,00 (121,15%)"/>
  </r>
  <r>
    <x v="0"/>
    <s v="Calça Peruana (GG) Tamanho:GG  "/>
    <s v="V100101187-GG"/>
    <x v="0"/>
    <n v="1"/>
    <n v="120"/>
    <n v="120"/>
    <n v="0"/>
    <n v="0"/>
    <n v="120"/>
    <n v="120"/>
    <n v="54"/>
    <s v="66,00 (122,22%)"/>
  </r>
  <r>
    <x v="0"/>
    <s v="Calça Peruana (GG) Tamanho:GG  "/>
    <s v="V100101189-GG"/>
    <x v="0"/>
    <n v="1"/>
    <n v="120"/>
    <n v="120"/>
    <n v="0"/>
    <n v="0"/>
    <n v="120"/>
    <n v="120"/>
    <n v="54"/>
    <s v="66,00 (122,22%)"/>
  </r>
  <r>
    <x v="0"/>
    <s v="Camiseta Aliens Tamanho:G  "/>
    <s v="20010010000174-G"/>
    <x v="0"/>
    <n v="2"/>
    <n v="75"/>
    <n v="150"/>
    <n v="0"/>
    <n v="43.75"/>
    <n v="106.25"/>
    <n v="106.25"/>
    <n v="75.8"/>
    <s v="30,45 (40,17%)"/>
  </r>
  <r>
    <x v="0"/>
    <s v="Camiseta Aliens Tamanho:GG  "/>
    <s v="20010010000174-GG"/>
    <x v="0"/>
    <n v="3"/>
    <n v="75"/>
    <n v="225"/>
    <n v="0"/>
    <n v="20.23"/>
    <n v="204.77"/>
    <n v="204.78"/>
    <n v="113.7"/>
    <s v="91,07 (80,10%)"/>
  </r>
  <r>
    <x v="0"/>
    <s v="Camiseta Aliens Tamanho:P  "/>
    <s v="20010010000174-P"/>
    <x v="0"/>
    <n v="1"/>
    <n v="75"/>
    <n v="75"/>
    <n v="0"/>
    <n v="16.3"/>
    <n v="58.7"/>
    <n v="58.7"/>
    <n v="37.9"/>
    <s v="20,80 (54,88%)"/>
  </r>
  <r>
    <x v="0"/>
    <s v="Camiseta Amuletos Tamanho:G  "/>
    <s v="20010010000227-g"/>
    <x v="0"/>
    <n v="1"/>
    <n v="75"/>
    <n v="75"/>
    <n v="0"/>
    <n v="20.23"/>
    <n v="54.769999999999996"/>
    <n v="54.78"/>
    <n v="37.9"/>
    <s v="16,87 (44,51%)"/>
  </r>
  <r>
    <x v="0"/>
    <s v="Camiseta Amuletos Tamanho:M  "/>
    <s v="20010010000227-m"/>
    <x v="0"/>
    <n v="1"/>
    <n v="75"/>
    <n v="75"/>
    <n v="0"/>
    <n v="20.23"/>
    <n v="54.769999999999996"/>
    <n v="54.78"/>
    <n v="37.9"/>
    <s v="16,87 (44,51%)"/>
  </r>
  <r>
    <x v="0"/>
    <s v="Camiseta Amuletos Tamanho:P  "/>
    <s v="20010010000227-p"/>
    <x v="0"/>
    <n v="2"/>
    <n v="75"/>
    <n v="150"/>
    <n v="0"/>
    <n v="34.54"/>
    <n v="115.46000000000001"/>
    <n v="115.46"/>
    <n v="75.8"/>
    <s v="39,66 (52,32%)"/>
  </r>
  <r>
    <x v="0"/>
    <s v="Camiseta Azul Amuletos Tamanho:G  "/>
    <s v="20010010000239-g"/>
    <x v="0"/>
    <n v="4"/>
    <n v="69.989999999999995"/>
    <n v="279.95999999999998"/>
    <n v="0"/>
    <n v="53.08"/>
    <n v="226.88"/>
    <n v="226.88"/>
    <n v="143.6"/>
    <s v="83,28 (57,99%)"/>
  </r>
  <r>
    <x v="0"/>
    <s v="Camiseta Azul Amuletos Tamanho:GG  "/>
    <s v="20010010000239-gg"/>
    <x v="0"/>
    <n v="2"/>
    <n v="69.989999999999995"/>
    <n v="139.97999999999999"/>
    <n v="0"/>
    <n v="29.22"/>
    <n v="110.75999999999999"/>
    <n v="110.76"/>
    <n v="71.8"/>
    <s v="38,96 (54,26%)"/>
  </r>
  <r>
    <x v="0"/>
    <s v="Camiseta Azul Amuletos Tamanho:M  "/>
    <s v="20010010000239-m"/>
    <x v="0"/>
    <n v="2"/>
    <n v="69.989999999999995"/>
    <n v="139.97999999999999"/>
    <n v="0"/>
    <n v="26.14"/>
    <n v="113.83999999999999"/>
    <n v="113.84"/>
    <n v="71.8"/>
    <s v="42,04 (58,55%)"/>
  </r>
  <r>
    <x v="0"/>
    <s v="Camiseta Azul Amuletos Tamanho:P  "/>
    <s v="20010010000239-p"/>
    <x v="0"/>
    <n v="2"/>
    <n v="69.989999999999995"/>
    <n v="139.97999999999999"/>
    <n v="0"/>
    <n v="46.37"/>
    <n v="93.609999999999985"/>
    <n v="93.61"/>
    <n v="71.8"/>
    <s v="21,81 (30,38%)"/>
  </r>
  <r>
    <x v="0"/>
    <s v="Camiseta Cacique Tamanho:G  "/>
    <s v="2001001000031-G"/>
    <x v="0"/>
    <n v="1"/>
    <n v="75"/>
    <n v="75"/>
    <n v="0"/>
    <n v="20.23"/>
    <n v="54.769999999999996"/>
    <n v="54.78"/>
    <n v="37.9"/>
    <s v="16,87 (44,51%)"/>
  </r>
  <r>
    <x v="0"/>
    <s v="Camiseta Fauna Tamanho:G  "/>
    <s v="2001001000013-G"/>
    <x v="0"/>
    <n v="1"/>
    <n v="75"/>
    <n v="75"/>
    <n v="0"/>
    <n v="18.75"/>
    <n v="56.25"/>
    <n v="56.25"/>
    <n v="37.9"/>
    <s v="18,35 (48,42%)"/>
  </r>
  <r>
    <x v="0"/>
    <s v="Camiseta Fauna Tamanho:GG  "/>
    <s v="2001001000013-GG"/>
    <x v="0"/>
    <n v="1"/>
    <n v="75"/>
    <n v="75"/>
    <n v="0"/>
    <n v="15.52"/>
    <n v="59.480000000000004"/>
    <n v="59.48"/>
    <n v="37.9"/>
    <s v="21,58 (56,94%)"/>
  </r>
  <r>
    <x v="0"/>
    <s v="Camiseta Filtro e Águia Tamanho:P  "/>
    <s v="20010010000106-P"/>
    <x v="0"/>
    <n v="1"/>
    <n v="69.900000000000006"/>
    <n v="69.900000000000006"/>
    <n v="0"/>
    <n v="0"/>
    <n v="69.900000000000006"/>
    <n v="69.900000000000006"/>
    <n v="35.9"/>
    <s v="34,00 (94,71%)"/>
  </r>
  <r>
    <x v="0"/>
    <s v="Camiseta Gnomo Cogumelo Tamanho:G  "/>
    <s v="20010010000231-g"/>
    <x v="0"/>
    <n v="1"/>
    <n v="75"/>
    <n v="75"/>
    <n v="0"/>
    <n v="6.36"/>
    <n v="68.64"/>
    <n v="68.64"/>
    <n v="37.9"/>
    <s v="30,74 (81,11%)"/>
  </r>
  <r>
    <x v="0"/>
    <s v="Camiseta Gnomo Meditação Tamanho:G  "/>
    <s v="20010010000225-G"/>
    <x v="0"/>
    <n v="1"/>
    <n v="75"/>
    <n v="75"/>
    <n v="0"/>
    <n v="20.23"/>
    <n v="54.769999999999996"/>
    <n v="54.78"/>
    <n v="37.9"/>
    <s v="16,87 (44,51%)"/>
  </r>
  <r>
    <x v="0"/>
    <s v="Camiseta Gnomo Meditação Tamanho:P  "/>
    <s v="20010010000225-P"/>
    <x v="0"/>
    <n v="2"/>
    <n v="75"/>
    <n v="150"/>
    <n v="0"/>
    <n v="50.92"/>
    <n v="99.08"/>
    <n v="99.08"/>
    <n v="75.8"/>
    <s v="23,28 (30,71%)"/>
  </r>
  <r>
    <x v="0"/>
    <s v="Camiseta Índia e Águia Tamanho:M  "/>
    <s v="2001001000033-M"/>
    <x v="0"/>
    <n v="1"/>
    <n v="75"/>
    <n v="75"/>
    <n v="0"/>
    <n v="15.79"/>
    <n v="59.21"/>
    <n v="59.21"/>
    <n v="37.9"/>
    <s v="21,31 (56,23%)"/>
  </r>
  <r>
    <x v="0"/>
    <s v="Camiseta Manga Longa Máscaras Tamanho:P  "/>
    <s v="20010010000210-P"/>
    <x v="0"/>
    <n v="1"/>
    <n v="84"/>
    <n v="84"/>
    <n v="0"/>
    <n v="0"/>
    <n v="84"/>
    <n v="84"/>
    <n v="37.9"/>
    <s v="46,10 (121,64%)"/>
  </r>
  <r>
    <x v="0"/>
    <s v="Camiseta Máscaras Tamanho:G  "/>
    <s v="20010010000240-g"/>
    <x v="0"/>
    <n v="1"/>
    <n v="75"/>
    <n v="75"/>
    <n v="0"/>
    <n v="18.75"/>
    <n v="56.25"/>
    <n v="56.25"/>
    <n v="37.9"/>
    <s v="18,35 (48,42%)"/>
  </r>
  <r>
    <x v="0"/>
    <s v="Camiseta Máscaras Tamanho:P  "/>
    <s v="20010010000240-p"/>
    <x v="0"/>
    <n v="1"/>
    <n v="75"/>
    <n v="75"/>
    <n v="0"/>
    <n v="3.75"/>
    <n v="71.25"/>
    <n v="71.25"/>
    <n v="37.9"/>
    <s v="33,35 (87,99%)"/>
  </r>
  <r>
    <x v="0"/>
    <s v="Camiseta Nativos Tamanho:P  "/>
    <s v="2001001000041-P"/>
    <x v="0"/>
    <n v="1"/>
    <n v="75"/>
    <n v="75"/>
    <n v="0"/>
    <n v="15.79"/>
    <n v="59.21"/>
    <n v="59.21"/>
    <n v="37.9"/>
    <s v="21,31 (56,23%)"/>
  </r>
  <r>
    <x v="0"/>
    <s v="Camiseta Preta Ondas Tamanho:P  "/>
    <s v="20010010000241-p"/>
    <x v="0"/>
    <n v="1"/>
    <n v="69.989999999999995"/>
    <n v="69.989999999999995"/>
    <n v="0"/>
    <n v="20"/>
    <n v="49.989999999999995"/>
    <n v="49.99"/>
    <n v="35.9"/>
    <s v="14,09 (39,25%)"/>
  </r>
  <r>
    <x v="0"/>
    <s v="Crânio Asteca - 11cm x 14cm x 12cm- (Resina)  "/>
    <s v="EST558"/>
    <x v="0"/>
    <n v="1"/>
    <n v="50"/>
    <n v="50"/>
    <n v="0"/>
    <n v="5"/>
    <n v="45"/>
    <n v="45"/>
    <n v="15"/>
    <s v="30,00 (200,00%)"/>
  </r>
  <r>
    <x v="0"/>
    <s v="Crânio caveira Da Morte - 15cm x 10cm x 12cm (Resina)  "/>
    <s v="est459"/>
    <x v="0"/>
    <n v="1"/>
    <n v="50"/>
    <n v="50"/>
    <n v="0"/>
    <n v="11.54"/>
    <n v="38.46"/>
    <n v="38.46"/>
    <n v="25"/>
    <s v="13,46 (53,84%)"/>
  </r>
  <r>
    <x v="0"/>
    <s v="Deusa Gaia - 16cm x 12cm x 9cm (Resina)  "/>
    <s v="est371"/>
    <x v="0"/>
    <n v="1"/>
    <n v="60"/>
    <n v="60"/>
    <n v="0"/>
    <n v="10"/>
    <n v="50"/>
    <n v="50"/>
    <n v="30"/>
    <s v="20,00 (66,67%)"/>
  </r>
  <r>
    <x v="0"/>
    <s v="Gato Bruxo Chapéu Roxo - 9cm x 3cm x 3cm (Resina)  "/>
    <s v="est230"/>
    <x v="0"/>
    <n v="3"/>
    <n v="60"/>
    <n v="180"/>
    <n v="0"/>
    <n v="0"/>
    <n v="180"/>
    <n v="180"/>
    <n v="90"/>
    <s v="90,00 (100,00%)"/>
  </r>
  <r>
    <x v="0"/>
    <s v="KURIPE (AUTO APLICADOR DE RAPÉ)  "/>
    <s v="K1010035"/>
    <x v="0"/>
    <n v="1"/>
    <n v="39.99"/>
    <n v="39.99"/>
    <n v="0"/>
    <n v="2.35"/>
    <n v="37.64"/>
    <n v="37.64"/>
    <n v="18"/>
    <s v="19,64 (109,11%)"/>
  </r>
  <r>
    <x v="0"/>
    <s v="KURIPE (AUTO APLICADOR DE RAPÉ)  "/>
    <s v="K1010044"/>
    <x v="0"/>
    <n v="1"/>
    <n v="39.99"/>
    <n v="39.99"/>
    <n v="0"/>
    <n v="0"/>
    <n v="39.99"/>
    <n v="39.99"/>
    <n v="18"/>
    <s v="21,99 (122,17%)"/>
  </r>
  <r>
    <x v="0"/>
    <s v="KURIPE (AUTO APLICADOR DE RAPÉ)  "/>
    <s v="K1010045"/>
    <x v="0"/>
    <n v="1"/>
    <n v="39.99"/>
    <n v="39.99"/>
    <n v="0"/>
    <n v="0"/>
    <n v="39.99"/>
    <n v="39.99"/>
    <n v="18"/>
    <s v="21,99 (122,17%)"/>
  </r>
  <r>
    <x v="0"/>
    <s v="KURIPE (AUTO APLICADOR DE RAPÉ)  "/>
    <s v="K1010049"/>
    <x v="0"/>
    <n v="1"/>
    <n v="39.99"/>
    <n v="39.99"/>
    <n v="0"/>
    <n v="0"/>
    <n v="39.99"/>
    <n v="39.99"/>
    <n v="18"/>
    <s v="21,99 (122,17%)"/>
  </r>
  <r>
    <x v="0"/>
    <s v="KURIPE (AUTO APLICADOR DE RAPÉ)  "/>
    <s v="K1010051"/>
    <x v="0"/>
    <n v="1"/>
    <n v="39.99"/>
    <n v="39.99"/>
    <n v="0"/>
    <n v="0"/>
    <n v="39.99"/>
    <n v="39.99"/>
    <n v="18"/>
    <s v="21,99 (122,17%)"/>
  </r>
  <r>
    <x v="0"/>
    <s v="KURIPE - (AUTO APLICADOR DE RAPÉ)  "/>
    <s v="K10100191"/>
    <x v="0"/>
    <n v="1"/>
    <n v="50"/>
    <n v="50"/>
    <n v="0"/>
    <n v="0"/>
    <n v="50"/>
    <n v="50"/>
    <n v="23"/>
    <s v="27,00 (117,39%)"/>
  </r>
  <r>
    <x v="0"/>
    <s v="Manta Borda De Pelinho (U)  "/>
    <n v="1001001010704"/>
    <x v="0"/>
    <n v="1"/>
    <n v="150"/>
    <n v="150"/>
    <n v="0"/>
    <n v="0"/>
    <n v="150"/>
    <n v="150"/>
    <n v="99"/>
    <s v="51,00 (51,52%)"/>
  </r>
  <r>
    <x v="0"/>
    <s v="Nefertit no Trono - 20cm x 14cm x 11cm (Resina)  "/>
    <s v="est339"/>
    <x v="0"/>
    <n v="1"/>
    <n v="120"/>
    <n v="120"/>
    <n v="0"/>
    <n v="0"/>
    <n v="120"/>
    <n v="120"/>
    <n v="60"/>
    <s v="60,00 (100,00%)"/>
  </r>
  <r>
    <x v="0"/>
    <s v="Palo Santo Palo Santo:100g  "/>
    <s v="PSANTO1-100g"/>
    <x v="0"/>
    <n v="15"/>
    <n v="20"/>
    <n v="300"/>
    <n v="0"/>
    <n v="11.11"/>
    <n v="288.89"/>
    <n v="288.89"/>
    <n v="150"/>
    <s v="138,89 (92,59%)"/>
  </r>
  <r>
    <x v="0"/>
    <s v="Palo Santo Palo Santo:250g  "/>
    <s v="PSANTO1-250g"/>
    <x v="0"/>
    <n v="5"/>
    <n v="40"/>
    <n v="200"/>
    <n v="0"/>
    <n v="3.39"/>
    <n v="196.61"/>
    <n v="196.61"/>
    <n v="125"/>
    <s v="71,61 (57,29%)"/>
  </r>
  <r>
    <x v="0"/>
    <s v="Poncho Médio Franja (U) Tamanho:U  "/>
    <s v="1001001010711-U"/>
    <x v="0"/>
    <n v="1"/>
    <n v="259.99"/>
    <n v="259.99"/>
    <n v="0"/>
    <n v="0"/>
    <n v="259.99"/>
    <n v="259.99"/>
    <n v="149.9"/>
    <s v="110,09 (73,44%)"/>
  </r>
  <r>
    <x v="0"/>
    <s v="Rapé 7 Ervas  "/>
    <s v="R00000103"/>
    <x v="0"/>
    <n v="2"/>
    <n v="50"/>
    <n v="100"/>
    <n v="0"/>
    <n v="0"/>
    <n v="100"/>
    <n v="100"/>
    <n v="30"/>
    <s v="70,00 (233,33%)"/>
  </r>
  <r>
    <x v="0"/>
    <s v="Rapé Alecrim com Sálvia  "/>
    <s v="R00000104"/>
    <x v="0"/>
    <n v="1"/>
    <n v="40"/>
    <n v="40"/>
    <n v="0"/>
    <n v="0"/>
    <n v="40"/>
    <n v="40"/>
    <n v="10"/>
    <s v="30,00 (300,00%)"/>
  </r>
  <r>
    <x v="0"/>
    <s v="Rapé Amora com Maracujá  "/>
    <s v="R00000105"/>
    <x v="0"/>
    <n v="1"/>
    <n v="40"/>
    <n v="40"/>
    <n v="0"/>
    <n v="4.32"/>
    <n v="35.68"/>
    <n v="35.68"/>
    <n v="10"/>
    <s v="25,68 (256,80%)"/>
  </r>
  <r>
    <x v="0"/>
    <s v="Rapé Anis Estrelado  "/>
    <s v="R00000106"/>
    <x v="0"/>
    <n v="1"/>
    <n v="40"/>
    <n v="40"/>
    <n v="0"/>
    <n v="0"/>
    <n v="40"/>
    <n v="40"/>
    <n v="10"/>
    <s v="30,00 (300,00%)"/>
  </r>
  <r>
    <x v="0"/>
    <s v="Rapé Aroeira  "/>
    <s v="R00000107"/>
    <x v="0"/>
    <n v="1"/>
    <n v="40"/>
    <n v="40"/>
    <n v="0"/>
    <n v="0"/>
    <n v="40"/>
    <n v="40"/>
    <n v="10"/>
    <s v="30,00 (300,00%)"/>
  </r>
  <r>
    <x v="0"/>
    <s v="Rapé Artemísia  "/>
    <s v="R00000108"/>
    <x v="0"/>
    <n v="2"/>
    <n v="50"/>
    <n v="100"/>
    <n v="0"/>
    <n v="0"/>
    <n v="100"/>
    <n v="100"/>
    <n v="30"/>
    <s v="70,00 (233,33%)"/>
  </r>
  <r>
    <x v="0"/>
    <s v="Rapé Cacau  "/>
    <s v="R00000115"/>
    <x v="0"/>
    <n v="3"/>
    <n v="40"/>
    <n v="120"/>
    <n v="0"/>
    <n v="0"/>
    <n v="120"/>
    <n v="120"/>
    <n v="30"/>
    <s v="90,00 (300,00%)"/>
  </r>
  <r>
    <x v="0"/>
    <s v="Rapé Cactus  "/>
    <s v="R00000126"/>
    <x v="0"/>
    <n v="1"/>
    <n v="40"/>
    <n v="40"/>
    <n v="0"/>
    <n v="0"/>
    <n v="40"/>
    <n v="40"/>
    <n v="10"/>
    <s v="30,00 (300,00%)"/>
  </r>
  <r>
    <x v="0"/>
    <s v="Rapé Camomila com Rosas  "/>
    <s v="R00000128"/>
    <x v="0"/>
    <n v="1"/>
    <n v="50"/>
    <n v="50"/>
    <n v="0"/>
    <n v="0"/>
    <n v="50"/>
    <n v="50"/>
    <n v="15"/>
    <s v="35,00 (233,33%)"/>
  </r>
  <r>
    <x v="0"/>
    <s v="Rapé Canela De Velho  "/>
    <s v="R00000127"/>
    <x v="0"/>
    <n v="1"/>
    <n v="40"/>
    <n v="40"/>
    <n v="0"/>
    <n v="1.4"/>
    <n v="38.6"/>
    <n v="38.6"/>
    <n v="10"/>
    <s v="28,60 (286,00%)"/>
  </r>
  <r>
    <x v="0"/>
    <s v="Rapé Caneleiro  "/>
    <s v="R00000116"/>
    <x v="0"/>
    <n v="1"/>
    <n v="40"/>
    <n v="40"/>
    <n v="0"/>
    <n v="0"/>
    <n v="40"/>
    <n v="40"/>
    <n v="10"/>
    <s v="30,00 (300,00%)"/>
  </r>
  <r>
    <x v="0"/>
    <s v="Rapé Cumaru  "/>
    <s v="R00000118"/>
    <x v="0"/>
    <n v="3"/>
    <n v="40"/>
    <n v="120"/>
    <n v="0"/>
    <n v="4.32"/>
    <n v="115.68"/>
    <n v="115.68"/>
    <n v="30"/>
    <s v="85,68 (285,60%)"/>
  </r>
  <r>
    <x v="0"/>
    <s v="Rapé Eucalipto  "/>
    <s v="R00000113"/>
    <x v="0"/>
    <n v="1"/>
    <n v="40"/>
    <n v="40"/>
    <n v="0"/>
    <n v="0"/>
    <n v="40"/>
    <n v="40"/>
    <n v="10"/>
    <s v="30,00 (300,00%)"/>
  </r>
  <r>
    <x v="0"/>
    <s v="Rapé Jurema Branca  "/>
    <s v="R00000109"/>
    <x v="0"/>
    <n v="3"/>
    <n v="45"/>
    <n v="135"/>
    <n v="0"/>
    <n v="0"/>
    <n v="135"/>
    <n v="135"/>
    <n v="30"/>
    <s v="105,00 (350,00%)"/>
  </r>
  <r>
    <x v="0"/>
    <s v="Rapé Jurema Preta  "/>
    <s v="R00000229"/>
    <x v="0"/>
    <n v="5"/>
    <n v="50"/>
    <n v="250"/>
    <n v="0"/>
    <n v="0"/>
    <n v="250"/>
    <n v="250"/>
    <n v="75"/>
    <s v="175,00 (233,33%)"/>
  </r>
  <r>
    <x v="0"/>
    <s v="Rapé Kaxinawá  "/>
    <s v="R00000201"/>
    <x v="0"/>
    <n v="1"/>
    <n v="45"/>
    <n v="45"/>
    <n v="0"/>
    <n v="0"/>
    <n v="45"/>
    <n v="45"/>
    <n v="20"/>
    <s v="25,00 (125,00%)"/>
  </r>
  <r>
    <x v="0"/>
    <s v="Rapé Lavanda  "/>
    <s v="R00000130"/>
    <x v="0"/>
    <n v="1"/>
    <n v="50"/>
    <n v="50"/>
    <n v="0"/>
    <n v="1.75"/>
    <n v="48.25"/>
    <n v="48.25"/>
    <n v="15"/>
    <s v="33,25 (221,67%)"/>
  </r>
  <r>
    <x v="0"/>
    <s v="Rapé Mulateiro  "/>
    <s v="R00000120"/>
    <x v="0"/>
    <n v="2"/>
    <n v="40"/>
    <n v="80"/>
    <n v="0"/>
    <n v="0"/>
    <n v="80"/>
    <n v="80"/>
    <n v="20"/>
    <s v="60,00 (300,00%)"/>
  </r>
  <r>
    <x v="0"/>
    <s v="Rapé Mulungu  "/>
    <s v="R00000121"/>
    <x v="0"/>
    <n v="4"/>
    <n v="40"/>
    <n v="160"/>
    <n v="0"/>
    <n v="8.67"/>
    <n v="151.33000000000001"/>
    <n v="151.33000000000001"/>
    <n v="40"/>
    <s v="111,33 (278,33%)"/>
  </r>
  <r>
    <x v="0"/>
    <s v="Rapé Murici  "/>
    <s v="R00000122"/>
    <x v="0"/>
    <n v="1"/>
    <n v="40"/>
    <n v="40"/>
    <n v="0"/>
    <n v="0"/>
    <n v="40"/>
    <n v="40"/>
    <n v="10"/>
    <s v="30,00 (300,00%)"/>
  </r>
  <r>
    <x v="0"/>
    <s v="Rapé Nukini  "/>
    <s v="R00000250"/>
    <x v="0"/>
    <n v="1"/>
    <n v="45"/>
    <n v="45"/>
    <n v="0"/>
    <n v="2.65"/>
    <n v="42.35"/>
    <n v="42.35"/>
    <n v="20"/>
    <s v="22,35 (111,75%)"/>
  </r>
  <r>
    <x v="0"/>
    <s v="Rapé Peregun  "/>
    <s v="R00000131"/>
    <x v="0"/>
    <n v="1"/>
    <n v="60"/>
    <n v="60"/>
    <n v="0"/>
    <n v="0"/>
    <n v="60"/>
    <n v="60"/>
    <n v="15"/>
    <s v="45,00 (300,00%)"/>
  </r>
  <r>
    <x v="0"/>
    <s v="Rapé Pixuri  "/>
    <s v="R00000203"/>
    <x v="0"/>
    <n v="2"/>
    <n v="45"/>
    <n v="90"/>
    <n v="0"/>
    <n v="0"/>
    <n v="90"/>
    <n v="90"/>
    <n v="40"/>
    <s v="50,00 (125,00%)"/>
  </r>
  <r>
    <x v="0"/>
    <s v="Rapé Tsunu  "/>
    <s v="R00000100"/>
    <x v="0"/>
    <n v="3"/>
    <n v="40"/>
    <n v="120"/>
    <n v="0"/>
    <n v="0"/>
    <n v="120"/>
    <n v="120"/>
    <n v="30"/>
    <s v="90,00 (300,00%)"/>
  </r>
  <r>
    <x v="0"/>
    <s v="Rapé Tsunu Menta  "/>
    <s v="R00000101"/>
    <x v="0"/>
    <n v="7"/>
    <n v="40"/>
    <n v="280"/>
    <n v="0"/>
    <n v="8.67"/>
    <n v="271.33"/>
    <n v="271.33"/>
    <n v="70"/>
    <s v="201,33 (287,61%)"/>
  </r>
  <r>
    <x v="0"/>
    <s v="Rapé Veia De Pajé  "/>
    <s v="R00000202"/>
    <x v="0"/>
    <n v="2"/>
    <n v="45"/>
    <n v="90"/>
    <n v="0"/>
    <n v="4.87"/>
    <n v="85.13"/>
    <n v="85.14"/>
    <n v="40"/>
    <s v="45,13 (112,83%)"/>
  </r>
  <r>
    <x v="0"/>
    <s v="Rapé Yawanawá  "/>
    <s v="R00000200"/>
    <x v="0"/>
    <n v="3"/>
    <n v="45"/>
    <n v="135"/>
    <n v="0"/>
    <n v="0"/>
    <n v="135"/>
    <n v="135"/>
    <n v="60"/>
    <s v="75,00 (125,00%)"/>
  </r>
  <r>
    <x v="0"/>
    <s v="Rapé Ypê Roxo  "/>
    <s v="R00000125"/>
    <x v="0"/>
    <n v="1"/>
    <n v="40"/>
    <n v="40"/>
    <n v="0"/>
    <n v="4.32"/>
    <n v="35.68"/>
    <n v="35.68"/>
    <n v="10"/>
    <s v="25,68 (256,80%)"/>
  </r>
  <r>
    <x v="0"/>
    <s v="Saia Indiana Stone (U) Vestuário Adulto:U  "/>
    <s v="V100101075-U"/>
    <x v="0"/>
    <n v="1"/>
    <n v="92"/>
    <n v="92"/>
    <n v="0"/>
    <n v="3.23"/>
    <n v="88.77"/>
    <n v="88.77"/>
    <n v="40"/>
    <s v="48,77 (121,93%)"/>
  </r>
  <r>
    <x v="0"/>
    <s v="Sananga 10ml  "/>
    <s v="SA00010001000"/>
    <x v="0"/>
    <n v="5"/>
    <n v="40"/>
    <n v="200"/>
    <n v="0"/>
    <n v="0"/>
    <n v="200"/>
    <n v="200"/>
    <n v="15"/>
    <s v="185,00 (1.233,33%)"/>
  </r>
  <r>
    <x v="0"/>
    <s v="Spray Colibri PDV Tamanho:Grande  "/>
    <m/>
    <x v="0"/>
    <n v="33"/>
    <n v="35"/>
    <n v="1155"/>
    <n v="0"/>
    <n v="137.93"/>
    <n v="1017.0699999999999"/>
    <n v="1017.07"/>
    <n v="0"/>
    <s v="1.017,07 (100%)"/>
  </r>
  <r>
    <x v="0"/>
    <s v="Spray Colibri PDV Tamanho:Pequeno  "/>
    <m/>
    <x v="0"/>
    <n v="18"/>
    <n v="15"/>
    <n v="270"/>
    <n v="0"/>
    <n v="45.4"/>
    <n v="224.6"/>
    <n v="224.6"/>
    <n v="0"/>
    <s v="224,60 (100%)"/>
  </r>
  <r>
    <x v="0"/>
    <s v="TEPI (APLICADOR DE RAPÉ)  "/>
    <s v="T10010087"/>
    <x v="0"/>
    <n v="1"/>
    <n v="70"/>
    <n v="70"/>
    <n v="0"/>
    <n v="0"/>
    <n v="70"/>
    <n v="70"/>
    <n v="40"/>
    <s v="30,00 (75,00%)"/>
  </r>
  <r>
    <x v="0"/>
    <s v="TEPI (APLICADOR DE RAPÉ)  "/>
    <s v="T10010089"/>
    <x v="0"/>
    <n v="1"/>
    <n v="70"/>
    <n v="70"/>
    <n v="0"/>
    <n v="0"/>
    <n v="70"/>
    <n v="70"/>
    <n v="40"/>
    <s v="30,00 (75,00%)"/>
  </r>
  <r>
    <x v="0"/>
    <s v="Vestido Longo Lenço (U) Vestuário Adulto:U  "/>
    <s v="V100101089-U"/>
    <x v="0"/>
    <n v="1"/>
    <n v="144"/>
    <n v="144"/>
    <n v="0"/>
    <n v="0"/>
    <n v="144"/>
    <n v="144"/>
    <n v="72"/>
    <s v="72,00 (100,00%)"/>
  </r>
  <r>
    <x v="0"/>
    <s v="Vestido Manga Longa Pet Work Tamanho:P;Cor:Vermelho  "/>
    <s v="V10010176-P"/>
    <x v="0"/>
    <n v="1"/>
    <n v="89.99"/>
    <n v="89.99"/>
    <n v="0"/>
    <n v="0"/>
    <n v="89.99"/>
    <n v="89.99"/>
    <n v="40.49"/>
    <s v="49,50 (122,25%)"/>
  </r>
  <r>
    <x v="0"/>
    <s v="Yopo - PDV  "/>
    <s v="YOPOPDV000"/>
    <x v="0"/>
    <n v="1"/>
    <n v="50"/>
    <n v="50"/>
    <n v="0"/>
    <n v="2.5"/>
    <n v="47.5"/>
    <n v="47.5"/>
    <n v="25"/>
    <s v="22,50 (90,00%)"/>
  </r>
  <r>
    <x v="1"/>
    <s v="Água Florida (270ML) - PDV  "/>
    <s v="PDV0000101"/>
    <x v="0"/>
    <n v="7"/>
    <n v="45"/>
    <n v="315"/>
    <n v="0"/>
    <n v="16.87"/>
    <n v="298.13"/>
    <n v="298.14"/>
    <n v="133"/>
    <s v="165,13 (124,16%)"/>
  </r>
  <r>
    <x v="1"/>
    <s v="Água Florida (70ml) - PDV  "/>
    <s v="PDV0000100"/>
    <x v="0"/>
    <n v="7"/>
    <n v="20"/>
    <n v="140"/>
    <n v="0"/>
    <n v="0"/>
    <n v="140"/>
    <n v="140"/>
    <n v="77"/>
    <s v="63,00 (81,82%)"/>
  </r>
  <r>
    <x v="1"/>
    <s v="Bastão de Sálvia Branca Aromaterapia:50g  "/>
    <s v="E653F2S5J-50g"/>
    <x v="0"/>
    <n v="1"/>
    <n v="80"/>
    <n v="80"/>
    <n v="0"/>
    <n v="0"/>
    <n v="80"/>
    <n v="80"/>
    <n v="23.5"/>
    <s v="56,50 (240,43%)"/>
  </r>
  <r>
    <x v="1"/>
    <s v="Bata Filtro Dos Sonhos Tamanho:G  "/>
    <s v="20010010000177-G"/>
    <x v="0"/>
    <n v="1"/>
    <n v="85"/>
    <n v="85"/>
    <n v="0"/>
    <n v="9.8800000000000008"/>
    <n v="75.12"/>
    <n v="75.12"/>
    <n v="43.9"/>
    <s v="31,22 (71,12%)"/>
  </r>
  <r>
    <x v="1"/>
    <s v="Bata Filtro Dos Sonhos Tamanho:GG  "/>
    <s v="20010010000177-GG"/>
    <x v="0"/>
    <n v="2"/>
    <n v="85"/>
    <n v="170"/>
    <n v="0"/>
    <n v="0"/>
    <n v="170"/>
    <n v="170"/>
    <n v="87.8"/>
    <s v="82,20 (93,62%)"/>
  </r>
  <r>
    <x v="1"/>
    <s v="Brigit Tríplice - 24cm x 17cm x 22cm (Resina)  "/>
    <s v="est269"/>
    <x v="0"/>
    <n v="1"/>
    <n v="160"/>
    <n v="160"/>
    <n v="0"/>
    <n v="0"/>
    <n v="160"/>
    <n v="160"/>
    <n v="80"/>
    <s v="80,00 (100,00%)"/>
  </r>
  <r>
    <x v="1"/>
    <s v="Cachimbo de Angico  "/>
    <s v="C101076"/>
    <x v="0"/>
    <n v="1"/>
    <n v="89.99"/>
    <n v="89.99"/>
    <n v="0"/>
    <n v="0"/>
    <n v="89.99"/>
    <n v="89.99"/>
    <n v="40"/>
    <s v="49,99 (124,98%)"/>
  </r>
  <r>
    <x v="1"/>
    <s v="Cachimbo de Angico  "/>
    <s v="C101111"/>
    <x v="0"/>
    <n v="1"/>
    <n v="89.99"/>
    <n v="89.99"/>
    <n v="0"/>
    <n v="13.24"/>
    <n v="76.75"/>
    <n v="76.760000000000005"/>
    <n v="40"/>
    <s v="36,75 (91,87%)"/>
  </r>
  <r>
    <x v="1"/>
    <s v="Calça  Saruel Tie Dye Tamanho:P  "/>
    <s v="v10010246-p"/>
    <x v="0"/>
    <n v="1"/>
    <n v="115"/>
    <n v="115"/>
    <n v="0"/>
    <n v="11.34"/>
    <n v="103.66"/>
    <n v="103.66"/>
    <n v="52"/>
    <s v="51,66 (99,35%)"/>
  </r>
  <r>
    <x v="1"/>
    <s v="Calça Bege Masculina Tamanho:G  "/>
    <s v="v10010390-g"/>
    <x v="0"/>
    <n v="1"/>
    <n v="99.99"/>
    <n v="99.99"/>
    <n v="0"/>
    <n v="16.93"/>
    <n v="83.06"/>
    <n v="83.06"/>
    <n v="45"/>
    <s v="38,06 (84,58%)"/>
  </r>
  <r>
    <x v="1"/>
    <s v="Calça Cru Masculina Tamanho:G  "/>
    <s v="v10010388-g"/>
    <x v="0"/>
    <n v="1"/>
    <n v="99.99"/>
    <n v="99.99"/>
    <n v="0"/>
    <n v="3.79"/>
    <n v="96.199999999999989"/>
    <n v="96.2"/>
    <n v="45"/>
    <s v="51,20 (113,78%)"/>
  </r>
  <r>
    <x v="1"/>
    <s v="Camiseta Aliens Tamanho:G  "/>
    <s v="20010010000174-G"/>
    <x v="0"/>
    <n v="2"/>
    <n v="75"/>
    <n v="150"/>
    <n v="0"/>
    <n v="48.84"/>
    <n v="101.16"/>
    <n v="101.16"/>
    <n v="75.8"/>
    <s v="25,36 (33,46%)"/>
  </r>
  <r>
    <x v="1"/>
    <s v="Camiseta Aliens Tamanho:M  "/>
    <s v="20010010000174-M"/>
    <x v="0"/>
    <n v="1"/>
    <n v="75"/>
    <n v="75"/>
    <n v="0"/>
    <n v="25"/>
    <n v="50"/>
    <n v="50"/>
    <n v="37.9"/>
    <s v="12,10 (31,93%)"/>
  </r>
  <r>
    <x v="1"/>
    <s v="Camiseta Aliens Tamanho:P  "/>
    <s v="20010010000174-P"/>
    <x v="0"/>
    <n v="2"/>
    <n v="75"/>
    <n v="150"/>
    <n v="0"/>
    <n v="38.369999999999997"/>
    <n v="111.63"/>
    <n v="111.63"/>
    <n v="75.8"/>
    <s v="35,83 (47,27%)"/>
  </r>
  <r>
    <x v="1"/>
    <s v="Camiseta Amuletos Tamanho:GG  "/>
    <s v="20010010000227-gg"/>
    <x v="0"/>
    <n v="3"/>
    <n v="75"/>
    <n v="225"/>
    <n v="0"/>
    <n v="69.739999999999995"/>
    <n v="155.26"/>
    <n v="155.26"/>
    <n v="113.7"/>
    <s v="41,56 (36,55%)"/>
  </r>
  <r>
    <x v="1"/>
    <s v="Camiseta Amuletos Tamanho:M  "/>
    <s v="20010010000227-m"/>
    <x v="0"/>
    <n v="1"/>
    <n v="75"/>
    <n v="75"/>
    <n v="0"/>
    <n v="8.7200000000000006"/>
    <n v="66.28"/>
    <n v="66.28"/>
    <n v="37.9"/>
    <s v="28,38 (74,88%)"/>
  </r>
  <r>
    <x v="1"/>
    <s v="Camiseta Amuletos Tamanho:P  "/>
    <s v="20010010000227-p"/>
    <x v="0"/>
    <n v="1"/>
    <n v="75"/>
    <n v="75"/>
    <n v="0"/>
    <n v="12.7"/>
    <n v="62.3"/>
    <n v="62.3"/>
    <n v="37.9"/>
    <s v="24,40 (64,38%)"/>
  </r>
  <r>
    <x v="1"/>
    <s v="Camiseta Azul Amuletos Tamanho:GG  "/>
    <s v="20010010000239-gg"/>
    <x v="0"/>
    <n v="2"/>
    <n v="69.989999999999995"/>
    <n v="139.97999999999999"/>
    <n v="0"/>
    <n v="23.81"/>
    <n v="116.16999999999999"/>
    <n v="116.17"/>
    <n v="71.8"/>
    <s v="44,37 (61,80%)"/>
  </r>
  <r>
    <x v="1"/>
    <s v="Camiseta Azul Amuletos Tamanho:M  "/>
    <s v="20010010000239-m"/>
    <x v="0"/>
    <n v="1"/>
    <n v="69.989999999999995"/>
    <n v="69.989999999999995"/>
    <n v="0"/>
    <n v="19.989999999999998"/>
    <n v="50"/>
    <n v="50"/>
    <n v="35.9"/>
    <s v="14,10 (39,28%)"/>
  </r>
  <r>
    <x v="1"/>
    <s v="Camiseta Azul Amuletos Tamanho:P  "/>
    <s v="20010010000239-p"/>
    <x v="0"/>
    <n v="2"/>
    <n v="69.989999999999995"/>
    <n v="139.97999999999999"/>
    <n v="0"/>
    <n v="28.13"/>
    <n v="111.85"/>
    <n v="111.85"/>
    <n v="71.8"/>
    <s v="40,05 (55,78%)"/>
  </r>
  <r>
    <x v="1"/>
    <s v="Camiseta Cacique Tamanho:G  "/>
    <s v="2001001000031-G"/>
    <x v="0"/>
    <n v="1"/>
    <n v="75"/>
    <n v="75"/>
    <n v="0"/>
    <n v="0"/>
    <n v="75"/>
    <n v="75"/>
    <n v="37.9"/>
    <s v="37,10 (97,89%)"/>
  </r>
  <r>
    <x v="1"/>
    <s v="Camiseta Fauna Tamanho:P  "/>
    <s v="2001001000013-P"/>
    <x v="0"/>
    <n v="1"/>
    <n v="75"/>
    <n v="75"/>
    <n v="0"/>
    <n v="25"/>
    <n v="50"/>
    <n v="50"/>
    <n v="37.9"/>
    <s v="12,10 (31,93%)"/>
  </r>
  <r>
    <x v="1"/>
    <s v="Camiseta Filhos Da Floresta Tamanho:G  "/>
    <s v="20010010000222-G"/>
    <x v="0"/>
    <n v="1"/>
    <n v="75"/>
    <n v="75"/>
    <n v="0"/>
    <n v="14.06"/>
    <n v="60.94"/>
    <n v="60.95"/>
    <n v="37.9"/>
    <s v="23,04 (60,79%)"/>
  </r>
  <r>
    <x v="1"/>
    <s v="Camiseta Filhos Da Floresta Tamanho:GG  "/>
    <s v="20010010000222-GG"/>
    <x v="0"/>
    <n v="2"/>
    <n v="75"/>
    <n v="150"/>
    <n v="0"/>
    <n v="14.06"/>
    <n v="135.94"/>
    <n v="135.94999999999999"/>
    <n v="75.8"/>
    <s v="60,14 (79,34%)"/>
  </r>
  <r>
    <x v="1"/>
    <s v="Camiseta Filhos Da Floresta Tamanho:P  "/>
    <s v="20010010000222-P"/>
    <x v="0"/>
    <n v="1"/>
    <n v="75"/>
    <n v="75"/>
    <n v="0"/>
    <n v="14.06"/>
    <n v="60.94"/>
    <n v="60.95"/>
    <n v="37.9"/>
    <s v="23,04 (60,79%)"/>
  </r>
  <r>
    <x v="1"/>
    <s v="Camiseta Filtro e Águia Tamanho:G  "/>
    <s v="20010010000106-G"/>
    <x v="0"/>
    <n v="1"/>
    <n v="69.900000000000006"/>
    <n v="69.900000000000006"/>
    <n v="0"/>
    <n v="13.1"/>
    <n v="56.800000000000004"/>
    <n v="56.8"/>
    <n v="35.9"/>
    <s v="20,90 (58,22%)"/>
  </r>
  <r>
    <x v="1"/>
    <s v="Camiseta Filtro e Águia Tamanho:P  "/>
    <s v="20010010000106-P"/>
    <x v="0"/>
    <n v="2"/>
    <n v="69.900000000000006"/>
    <n v="139.80000000000001"/>
    <n v="0"/>
    <n v="35.32"/>
    <n v="104.48000000000002"/>
    <n v="104.48"/>
    <n v="71.8"/>
    <s v="32,68 (45,52%)"/>
  </r>
  <r>
    <x v="1"/>
    <s v="Camiseta Gnomo Tamanho:M  "/>
    <s v="20010010000226-M"/>
    <x v="0"/>
    <n v="1"/>
    <n v="75"/>
    <n v="75"/>
    <n v="0"/>
    <n v="7.4"/>
    <n v="67.599999999999994"/>
    <n v="67.599999999999994"/>
    <n v="37.9"/>
    <s v="29,70 (78,36%)"/>
  </r>
  <r>
    <x v="1"/>
    <s v="Camiseta Gnomo Tamanho:P  "/>
    <s v="20010010000226-P"/>
    <x v="0"/>
    <n v="1"/>
    <n v="75"/>
    <n v="75"/>
    <n v="0"/>
    <n v="25"/>
    <n v="50"/>
    <n v="50"/>
    <n v="37.9"/>
    <s v="12,10 (31,93%)"/>
  </r>
  <r>
    <x v="1"/>
    <s v="Camiseta Índia e Águia Tamanho:G  "/>
    <s v="2001001000033-G"/>
    <x v="0"/>
    <n v="1"/>
    <n v="75"/>
    <n v="75"/>
    <n v="0"/>
    <n v="0"/>
    <n v="75"/>
    <n v="75"/>
    <n v="37.9"/>
    <s v="37,10 (97,89%)"/>
  </r>
  <r>
    <x v="1"/>
    <s v="Camiseta Manga Longa estampada Tamanho:P  "/>
    <s v="20010010000211-P"/>
    <x v="0"/>
    <n v="1"/>
    <n v="84"/>
    <n v="84"/>
    <n v="0"/>
    <n v="8.2899999999999991"/>
    <n v="75.710000000000008"/>
    <n v="75.709999999999994"/>
    <n v="37.9"/>
    <s v="37,81 (99,76%)"/>
  </r>
  <r>
    <x v="1"/>
    <s v="Camiseta Máscaras Tamanho:G  "/>
    <s v="20010010000240-g"/>
    <x v="0"/>
    <n v="1"/>
    <n v="75"/>
    <n v="75"/>
    <n v="0"/>
    <n v="0"/>
    <n v="75"/>
    <n v="75"/>
    <n v="37.9"/>
    <s v="37,10 (97,89%)"/>
  </r>
  <r>
    <x v="1"/>
    <s v="Camiseta Máscaras Tamanho:P  "/>
    <s v="20010010000240-p"/>
    <x v="0"/>
    <n v="1"/>
    <n v="75"/>
    <n v="75"/>
    <n v="0"/>
    <n v="0"/>
    <n v="75"/>
    <n v="75"/>
    <n v="37.9"/>
    <s v="37,10 (97,89%)"/>
  </r>
  <r>
    <x v="1"/>
    <s v="Camiseta Nativos Tamanho:M  "/>
    <s v="2001001000041-M"/>
    <x v="0"/>
    <n v="1"/>
    <n v="75"/>
    <n v="75"/>
    <n v="0"/>
    <n v="23.84"/>
    <n v="51.16"/>
    <n v="51.16"/>
    <n v="37.9"/>
    <s v="13,26 (34,99%)"/>
  </r>
  <r>
    <x v="1"/>
    <s v="Camiseta Nativos Tamanho:P  "/>
    <s v="2001001000041-P"/>
    <x v="0"/>
    <n v="1"/>
    <n v="75"/>
    <n v="75"/>
    <n v="0"/>
    <n v="14.06"/>
    <n v="60.94"/>
    <n v="60.95"/>
    <n v="37.9"/>
    <s v="23,04 (60,79%)"/>
  </r>
  <r>
    <x v="1"/>
    <s v="Camiseta Xamã Tamanho:P  "/>
    <s v="20010010000109-P"/>
    <x v="0"/>
    <n v="1"/>
    <n v="69.989999999999995"/>
    <n v="69.989999999999995"/>
    <n v="0"/>
    <n v="21.16"/>
    <n v="48.83"/>
    <n v="48.83"/>
    <n v="35.9"/>
    <s v="12,93 (36,02%)"/>
  </r>
  <r>
    <x v="1"/>
    <s v="Camiseta Yin Yang Tamanho:P  "/>
    <s v="20010010000114-P"/>
    <x v="0"/>
    <n v="1"/>
    <n v="69.989999999999995"/>
    <n v="69.989999999999995"/>
    <n v="0"/>
    <n v="19.989999999999998"/>
    <n v="50"/>
    <n v="50"/>
    <n v="35.9"/>
    <s v="14,10 (39,28%)"/>
  </r>
  <r>
    <x v="1"/>
    <s v="Casaco Sobretudo Lã (U)  "/>
    <n v="1001001010589"/>
    <x v="0"/>
    <n v="1"/>
    <n v="145"/>
    <n v="145"/>
    <n v="0"/>
    <n v="27.17"/>
    <n v="117.83"/>
    <n v="117.83"/>
    <n v="65"/>
    <s v="52,83 (81,28%)"/>
  </r>
  <r>
    <x v="1"/>
    <s v="Crânio Asteca - 11cm x 14cm x 12cm- (Resina)  "/>
    <s v="EST558"/>
    <x v="0"/>
    <n v="1"/>
    <n v="50"/>
    <n v="50"/>
    <n v="0"/>
    <n v="0"/>
    <n v="50"/>
    <n v="50"/>
    <n v="15"/>
    <s v="35,00 (233,33%)"/>
  </r>
  <r>
    <x v="1"/>
    <s v="Crânio Caveira Com Cartas - 11cm x 16cm x 9cm (Resina)  "/>
    <s v="est465"/>
    <x v="0"/>
    <n v="1"/>
    <n v="45"/>
    <n v="45"/>
    <n v="0"/>
    <n v="0"/>
    <n v="45"/>
    <n v="45"/>
    <n v="22.5"/>
    <s v="22,50 (100,00%)"/>
  </r>
  <r>
    <x v="1"/>
    <s v="Espelho de mão Deusa Tríplice (Negro) - 30cm x 12cm x 3cm (Resina)  "/>
    <s v="est370"/>
    <x v="0"/>
    <n v="1"/>
    <n v="180"/>
    <n v="180"/>
    <n v="0"/>
    <n v="0"/>
    <n v="180"/>
    <n v="180"/>
    <n v="90"/>
    <s v="90,00 (100,00%)"/>
  </r>
  <r>
    <x v="1"/>
    <s v="Espelho Deusa Tríplice Negro - 21cm x 16cm x 3cm (Resina)  "/>
    <s v="est377"/>
    <x v="0"/>
    <n v="2"/>
    <n v="200"/>
    <n v="400"/>
    <n v="0"/>
    <n v="7.58"/>
    <n v="392.42"/>
    <n v="392.42"/>
    <n v="120"/>
    <s v="272,42 (227,02%)"/>
  </r>
  <r>
    <x v="1"/>
    <s v="Gárgula Castiçal - 22cm x 14cm x 16cm (Resina)  "/>
    <s v="EST566"/>
    <x v="0"/>
    <n v="1"/>
    <n v="140"/>
    <n v="140"/>
    <n v="0"/>
    <n v="0"/>
    <n v="140"/>
    <n v="140"/>
    <n v="70"/>
    <s v="70,00 (100,00%)"/>
  </r>
  <r>
    <x v="1"/>
    <s v="KURIPE (AUTO APLICADOR DE RAPÉ)  "/>
    <s v="K1010030"/>
    <x v="0"/>
    <n v="1"/>
    <n v="39.99"/>
    <n v="39.99"/>
    <n v="0"/>
    <n v="0"/>
    <n v="39.99"/>
    <n v="39.99"/>
    <n v="18"/>
    <s v="21,99 (122,17%)"/>
  </r>
  <r>
    <x v="1"/>
    <s v="KURIPE (AUTO APLICADOR DE RAPÉ)  "/>
    <s v="K1010047"/>
    <x v="0"/>
    <n v="1"/>
    <n v="39.99"/>
    <n v="39.99"/>
    <n v="0"/>
    <n v="0"/>
    <n v="39.99"/>
    <n v="39.99"/>
    <n v="18"/>
    <s v="21,99 (122,17%)"/>
  </r>
  <r>
    <x v="1"/>
    <s v="KURIPE (AUTO APLICADOR DE RAPÉ)  "/>
    <s v="K1010091"/>
    <x v="0"/>
    <n v="1"/>
    <n v="120"/>
    <n v="120"/>
    <n v="0"/>
    <n v="13.95"/>
    <n v="106.05"/>
    <n v="106.05"/>
    <n v="55"/>
    <s v="51,05 (92,82%)"/>
  </r>
  <r>
    <x v="1"/>
    <s v="KURIPE - (AUTO APLICADOR DE RAPÉ)  "/>
    <s v="K10100193"/>
    <x v="0"/>
    <n v="1"/>
    <n v="50"/>
    <n v="50"/>
    <n v="0"/>
    <n v="9.3699999999999992"/>
    <n v="40.630000000000003"/>
    <n v="40.630000000000003"/>
    <n v="23"/>
    <s v="17,63 (76,65%)"/>
  </r>
  <r>
    <x v="1"/>
    <s v="Moletom Com Capuz Mandala Tamanho:GG;Cor:Preto  "/>
    <s v="V100101135-GG"/>
    <x v="0"/>
    <n v="1"/>
    <n v="149.9"/>
    <n v="149.9"/>
    <n v="0"/>
    <n v="25.38"/>
    <n v="124.52000000000001"/>
    <n v="124.52"/>
    <n v="0"/>
    <s v="124,52 (100%)"/>
  </r>
  <r>
    <x v="1"/>
    <s v="Palo Santo Palo Santo:100g  "/>
    <s v="PSANTO1-100g"/>
    <x v="0"/>
    <n v="10"/>
    <n v="20"/>
    <n v="200"/>
    <n v="0"/>
    <n v="7.24"/>
    <n v="192.76"/>
    <n v="192.76"/>
    <n v="100"/>
    <s v="92,76 (92,76%)"/>
  </r>
  <r>
    <x v="1"/>
    <s v="Palo Santo Palo Santo:250g  "/>
    <s v="PSANTO1-250g"/>
    <x v="0"/>
    <n v="3"/>
    <n v="40"/>
    <n v="120"/>
    <n v="0"/>
    <n v="0"/>
    <n v="120"/>
    <n v="120"/>
    <n v="75"/>
    <s v="45,00 (60,00%)"/>
  </r>
  <r>
    <x v="1"/>
    <s v="Placa Lilith (Prata) - 21cm x 8cm x 2cm (Resina)  "/>
    <s v="EST400"/>
    <x v="0"/>
    <n v="1"/>
    <n v="60"/>
    <n v="60"/>
    <n v="0"/>
    <n v="0"/>
    <n v="60"/>
    <n v="60"/>
    <n v="30"/>
    <s v="30,00 (100,00%)"/>
  </r>
  <r>
    <x v="1"/>
    <s v="Poncho Médio Crochê (U) Tamanho:U  "/>
    <s v="1001001010706-U"/>
    <x v="0"/>
    <n v="1"/>
    <n v="140"/>
    <n v="140"/>
    <n v="0"/>
    <n v="0"/>
    <n v="140"/>
    <n v="140"/>
    <n v="59.9"/>
    <s v="80,10 (133,72%)"/>
  </r>
  <r>
    <x v="1"/>
    <s v="Poncho Peruano tamanho:u  "/>
    <s v="v100101152-u"/>
    <x v="0"/>
    <n v="1"/>
    <n v="440"/>
    <n v="440"/>
    <n v="0"/>
    <n v="0"/>
    <n v="440"/>
    <n v="440"/>
    <n v="200"/>
    <s v="240,00 (120,00%)"/>
  </r>
  <r>
    <x v="1"/>
    <s v="Poncho Peruano tamanho:u  "/>
    <s v="v100101147-u"/>
    <x v="0"/>
    <n v="1"/>
    <n v="440"/>
    <n v="440"/>
    <n v="0"/>
    <n v="82.45"/>
    <n v="357.55"/>
    <n v="357.55"/>
    <n v="200"/>
    <s v="157,55 (78,78%)"/>
  </r>
  <r>
    <x v="1"/>
    <s v="Poncho Peruano tamanho:u  "/>
    <s v="v100101146-u"/>
    <x v="0"/>
    <n v="1"/>
    <n v="440"/>
    <n v="440"/>
    <n v="0"/>
    <n v="0"/>
    <n v="440"/>
    <n v="440"/>
    <n v="200"/>
    <s v="240,00 (120,00%)"/>
  </r>
  <r>
    <x v="1"/>
    <s v="Rapé Amora com Maracujá  "/>
    <s v="R00000105"/>
    <x v="0"/>
    <n v="1"/>
    <n v="40"/>
    <n v="40"/>
    <n v="0"/>
    <n v="0"/>
    <n v="40"/>
    <n v="40"/>
    <n v="10"/>
    <s v="30,00 (300,00%)"/>
  </r>
  <r>
    <x v="1"/>
    <s v="Rapé Angico Vermelho  "/>
    <s v="R00000102"/>
    <x v="0"/>
    <n v="1"/>
    <n v="40"/>
    <n v="40"/>
    <n v="0"/>
    <n v="0"/>
    <n v="40"/>
    <n v="40"/>
    <n v="10"/>
    <s v="30,00 (300,00%)"/>
  </r>
  <r>
    <x v="1"/>
    <s v="Rapé Aroeira  "/>
    <s v="R00000107"/>
    <x v="0"/>
    <n v="1"/>
    <n v="40"/>
    <n v="40"/>
    <n v="0"/>
    <n v="4.6500000000000004"/>
    <n v="35.35"/>
    <n v="35.35"/>
    <n v="10"/>
    <s v="25,35 (253,50%)"/>
  </r>
  <r>
    <x v="1"/>
    <s v="Rapé Artemísia  "/>
    <s v="R00000108"/>
    <x v="0"/>
    <n v="1"/>
    <n v="50"/>
    <n v="50"/>
    <n v="0"/>
    <n v="0"/>
    <n v="50"/>
    <n v="50"/>
    <n v="15"/>
    <s v="35,00 (233,33%)"/>
  </r>
  <r>
    <x v="1"/>
    <s v="Rapé Cacau com Rosas - Semente Cristal  "/>
    <s v="R00000132"/>
    <x v="0"/>
    <n v="1"/>
    <n v="50"/>
    <n v="50"/>
    <n v="0"/>
    <n v="0"/>
    <n v="50"/>
    <n v="50"/>
    <n v="25"/>
    <s v="25,00 (100,00%)"/>
  </r>
  <r>
    <x v="1"/>
    <s v="Rapé Camomila com Rosas  "/>
    <s v="R00000128"/>
    <x v="0"/>
    <n v="2"/>
    <n v="50"/>
    <n v="100"/>
    <n v="0"/>
    <n v="0"/>
    <n v="100"/>
    <n v="100"/>
    <n v="30"/>
    <s v="70,00 (233,33%)"/>
  </r>
  <r>
    <x v="1"/>
    <s v="Rapé Canela De Velho  "/>
    <s v="R00000127"/>
    <x v="0"/>
    <n v="1"/>
    <n v="40"/>
    <n v="40"/>
    <n v="0"/>
    <n v="0"/>
    <n v="40"/>
    <n v="40"/>
    <n v="10"/>
    <s v="30,00 (300,00%)"/>
  </r>
  <r>
    <x v="1"/>
    <s v="Rapé Chichá  "/>
    <s v="R00000117"/>
    <x v="0"/>
    <n v="1"/>
    <n v="40"/>
    <n v="40"/>
    <n v="0"/>
    <n v="0"/>
    <n v="40"/>
    <n v="40"/>
    <n v="10"/>
    <s v="30,00 (300,00%)"/>
  </r>
  <r>
    <x v="1"/>
    <s v="Rapé Guerreiro  "/>
    <s v="R00000111"/>
    <x v="0"/>
    <n v="2"/>
    <n v="45"/>
    <n v="90"/>
    <n v="0"/>
    <n v="8.43"/>
    <n v="81.569999999999993"/>
    <n v="81.569999999999993"/>
    <n v="20"/>
    <s v="61,57 (307,85%)"/>
  </r>
  <r>
    <x v="1"/>
    <s v="Rapé Hortelã com Melissa  "/>
    <s v="R00000110"/>
    <x v="0"/>
    <n v="2"/>
    <n v="45"/>
    <n v="90"/>
    <n v="0"/>
    <n v="8.43"/>
    <n v="81.569999999999993"/>
    <n v="81.569999999999993"/>
    <n v="20"/>
    <s v="61,57 (307,85%)"/>
  </r>
  <r>
    <x v="1"/>
    <s v="Rapé Jurema Branca  "/>
    <s v="R00000109"/>
    <x v="0"/>
    <n v="1"/>
    <n v="45"/>
    <n v="45"/>
    <n v="0"/>
    <n v="0"/>
    <n v="45"/>
    <n v="45"/>
    <n v="10"/>
    <s v="35,00 (350,00%)"/>
  </r>
  <r>
    <x v="1"/>
    <s v="Rapé Jurema Preta  "/>
    <s v="R00000229"/>
    <x v="0"/>
    <n v="2"/>
    <n v="50"/>
    <n v="100"/>
    <n v="0"/>
    <n v="0"/>
    <n v="100"/>
    <n v="100"/>
    <n v="30"/>
    <s v="70,00 (233,33%)"/>
  </r>
  <r>
    <x v="1"/>
    <s v="Rapé Kaxinawá  "/>
    <s v="R00000201"/>
    <x v="0"/>
    <n v="4"/>
    <n v="45"/>
    <n v="180"/>
    <n v="0"/>
    <n v="8.43"/>
    <n v="171.57"/>
    <n v="171.57"/>
    <n v="80"/>
    <s v="91,57 (114,46%)"/>
  </r>
  <r>
    <x v="1"/>
    <s v="Rapé Lavanda  "/>
    <s v="R00000130"/>
    <x v="0"/>
    <n v="2"/>
    <n v="50"/>
    <n v="100"/>
    <n v="0"/>
    <n v="0"/>
    <n v="100"/>
    <n v="100"/>
    <n v="30"/>
    <s v="70,00 (233,33%)"/>
  </r>
  <r>
    <x v="1"/>
    <s v="Rapé Peregun  "/>
    <s v="R00000131"/>
    <x v="0"/>
    <n v="1"/>
    <n v="60"/>
    <n v="60"/>
    <n v="0"/>
    <n v="0"/>
    <n v="60"/>
    <n v="60"/>
    <n v="15"/>
    <s v="45,00 (300,00%)"/>
  </r>
  <r>
    <x v="1"/>
    <s v="Rapé Samaúma  "/>
    <s v="R00000124"/>
    <x v="0"/>
    <n v="2"/>
    <n v="40"/>
    <n v="80"/>
    <n v="0"/>
    <n v="12.15"/>
    <n v="67.849999999999994"/>
    <n v="67.849999999999994"/>
    <n v="20"/>
    <s v="47,85 (239,25%)"/>
  </r>
  <r>
    <x v="1"/>
    <s v="Rapé Tsunu  "/>
    <s v="R00000100"/>
    <x v="0"/>
    <n v="1"/>
    <n v="40"/>
    <n v="40"/>
    <n v="0"/>
    <n v="0"/>
    <n v="40"/>
    <n v="40"/>
    <n v="10"/>
    <s v="30,00 (300,00%)"/>
  </r>
  <r>
    <x v="1"/>
    <s v="Rapé Tsunu Menta  "/>
    <s v="R00000101"/>
    <x v="0"/>
    <n v="7"/>
    <n v="40"/>
    <n v="280"/>
    <n v="0"/>
    <n v="29.98"/>
    <n v="250.02"/>
    <n v="250.02"/>
    <n v="70"/>
    <s v="180,02 (257,17%)"/>
  </r>
  <r>
    <x v="1"/>
    <s v="Rapé Veia De Pajé  "/>
    <s v="R00000202"/>
    <x v="0"/>
    <n v="1"/>
    <n v="45"/>
    <n v="45"/>
    <n v="0"/>
    <n v="0"/>
    <n v="45"/>
    <n v="45"/>
    <n v="20"/>
    <s v="25,00 (125,00%)"/>
  </r>
  <r>
    <x v="1"/>
    <s v="Saia Maia Estampada (M) Tamanho:M  "/>
    <s v="V100101025-M"/>
    <x v="0"/>
    <n v="1"/>
    <n v="78"/>
    <n v="78"/>
    <n v="0"/>
    <n v="0"/>
    <n v="78"/>
    <n v="78"/>
    <n v="35"/>
    <s v="43,00 (122,86%)"/>
  </r>
  <r>
    <x v="1"/>
    <s v="Sananga 10ml  "/>
    <s v="SA00010001000"/>
    <x v="0"/>
    <n v="2"/>
    <n v="40"/>
    <n v="80"/>
    <n v="0"/>
    <n v="10"/>
    <n v="70"/>
    <n v="70"/>
    <n v="6"/>
    <s v="64,00 (1.066,67%)"/>
  </r>
  <r>
    <x v="1"/>
    <s v="Spray Colibri PDV Tamanho:Grande  "/>
    <m/>
    <x v="0"/>
    <n v="52"/>
    <n v="35"/>
    <n v="1820"/>
    <n v="0"/>
    <n v="107.51"/>
    <n v="1712.49"/>
    <n v="1712.49"/>
    <n v="0"/>
    <s v="1.712,49 (100%)"/>
  </r>
  <r>
    <x v="1"/>
    <s v="Spray Colibri PDV Tamanho:Pequeno  "/>
    <m/>
    <x v="0"/>
    <n v="28"/>
    <n v="15"/>
    <n v="420"/>
    <n v="0"/>
    <n v="28.55"/>
    <n v="391.45"/>
    <n v="391.45"/>
    <n v="0"/>
    <s v="391,45 (100%)"/>
  </r>
  <r>
    <x v="1"/>
    <s v="Tepi (Aplicador de Rapé)  "/>
    <s v="T10010051"/>
    <x v="0"/>
    <n v="1"/>
    <n v="99.99"/>
    <n v="99.99"/>
    <n v="0"/>
    <n v="18.739999999999998"/>
    <n v="81.25"/>
    <n v="81.25"/>
    <n v="50"/>
    <s v="31,25 (62,50%)"/>
  </r>
  <r>
    <x v="1"/>
    <s v="Vestido Indiano Estampado (U) Vestuário Adulto:U  "/>
    <s v="V10010979-U"/>
    <x v="0"/>
    <n v="1"/>
    <n v="158"/>
    <n v="158"/>
    <n v="0"/>
    <n v="5.99"/>
    <n v="152.01"/>
    <n v="152.02000000000001"/>
    <n v="72"/>
    <s v="80,01 (111,13%)"/>
  </r>
  <r>
    <x v="1"/>
    <s v="Yopo  "/>
    <s v="R00000204"/>
    <x v="0"/>
    <n v="2"/>
    <n v="0"/>
    <n v="0"/>
    <n v="0"/>
    <n v="0"/>
    <n v="0"/>
    <n v="0"/>
    <n v="0"/>
    <s v="0,00 (100%)"/>
  </r>
  <r>
    <x v="1"/>
    <s v="Yopo - PDV  "/>
    <s v="YOPOPDV000"/>
    <x v="0"/>
    <n v="1"/>
    <n v="50"/>
    <n v="50"/>
    <n v="0"/>
    <n v="0"/>
    <n v="50"/>
    <n v="50"/>
    <n v="25"/>
    <s v="25,00 (100,00%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A19" firstHeaderRow="1" firstDataRow="1" firstDataCol="1"/>
  <pivotFields count="13">
    <pivotField axis="axisRow" numFmtId="16" showAll="0">
      <items count="3">
        <item x="0"/>
        <item x="1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M168" totalsRowShown="0" dataDxfId="10">
  <tableColumns count="13">
    <tableColumn id="1" name="data" dataDxfId="9"/>
    <tableColumn id="2" name="Produto"/>
    <tableColumn id="3" name="Código"/>
    <tableColumn id="13" name="Categoria" dataDxfId="0"/>
    <tableColumn id="4" name="Qtde" dataDxfId="8"/>
    <tableColumn id="5" name="Preço Médio" dataDxfId="7"/>
    <tableColumn id="6" name="Valor" dataDxfId="6"/>
    <tableColumn id="7" name="Frete" dataDxfId="5"/>
    <tableColumn id="8" name="Desconto" dataDxfId="4"/>
    <tableColumn id="9" name="VALOR LIQUIDO" dataDxfId="3">
      <calculatedColumnFormula>G2-I2</calculatedColumnFormula>
    </tableColumn>
    <tableColumn id="10" name="Total Venda" dataDxfId="2"/>
    <tableColumn id="11" name="Custo" dataDxfId="1"/>
    <tableColumn id="12" name="Luc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workbookViewId="0"/>
  </sheetViews>
  <sheetFormatPr defaultRowHeight="15" x14ac:dyDescent="0.25"/>
  <cols>
    <col min="1" max="1" width="7.140625" customWidth="1"/>
    <col min="2" max="2" width="71.28515625" bestFit="1" customWidth="1"/>
    <col min="3" max="3" width="18.28515625" customWidth="1"/>
    <col min="4" max="4" width="23.85546875" customWidth="1"/>
    <col min="5" max="5" width="10" style="21" bestFit="1" customWidth="1"/>
    <col min="6" max="6" width="14.5703125" bestFit="1" customWidth="1"/>
    <col min="7" max="7" width="10.5703125" bestFit="1" customWidth="1"/>
    <col min="8" max="8" width="8" bestFit="1" customWidth="1"/>
    <col min="9" max="9" width="11.5703125" bestFit="1" customWidth="1"/>
    <col min="10" max="10" width="17.85546875" bestFit="1" customWidth="1"/>
    <col min="11" max="11" width="13.85546875" bestFit="1" customWidth="1"/>
    <col min="12" max="12" width="10.5703125" bestFit="1" customWidth="1"/>
    <col min="13" max="13" width="17.42578125" bestFit="1" customWidth="1"/>
    <col min="257" max="257" width="7.140625" bestFit="1" customWidth="1"/>
    <col min="258" max="258" width="71.28515625" bestFit="1" customWidth="1"/>
    <col min="259" max="259" width="18.28515625" bestFit="1" customWidth="1"/>
    <col min="260" max="260" width="18.5703125" customWidth="1"/>
    <col min="261" max="261" width="7.7109375" bestFit="1" customWidth="1"/>
    <col min="262" max="262" width="14.5703125" bestFit="1" customWidth="1"/>
    <col min="263" max="263" width="10.5703125" bestFit="1" customWidth="1"/>
    <col min="264" max="264" width="8" bestFit="1" customWidth="1"/>
    <col min="265" max="265" width="11.5703125" bestFit="1" customWidth="1"/>
    <col min="266" max="266" width="17.85546875" bestFit="1" customWidth="1"/>
    <col min="267" max="267" width="13.85546875" bestFit="1" customWidth="1"/>
    <col min="268" max="268" width="10.5703125" bestFit="1" customWidth="1"/>
    <col min="269" max="269" width="17.42578125" bestFit="1" customWidth="1"/>
    <col min="513" max="513" width="7.140625" bestFit="1" customWidth="1"/>
    <col min="514" max="514" width="71.28515625" bestFit="1" customWidth="1"/>
    <col min="515" max="515" width="18.28515625" bestFit="1" customWidth="1"/>
    <col min="516" max="516" width="18.5703125" customWidth="1"/>
    <col min="517" max="517" width="7.7109375" bestFit="1" customWidth="1"/>
    <col min="518" max="518" width="14.5703125" bestFit="1" customWidth="1"/>
    <col min="519" max="519" width="10.5703125" bestFit="1" customWidth="1"/>
    <col min="520" max="520" width="8" bestFit="1" customWidth="1"/>
    <col min="521" max="521" width="11.5703125" bestFit="1" customWidth="1"/>
    <col min="522" max="522" width="17.85546875" bestFit="1" customWidth="1"/>
    <col min="523" max="523" width="13.85546875" bestFit="1" customWidth="1"/>
    <col min="524" max="524" width="10.5703125" bestFit="1" customWidth="1"/>
    <col min="525" max="525" width="17.42578125" bestFit="1" customWidth="1"/>
    <col min="769" max="769" width="7.140625" bestFit="1" customWidth="1"/>
    <col min="770" max="770" width="71.28515625" bestFit="1" customWidth="1"/>
    <col min="771" max="771" width="18.28515625" bestFit="1" customWidth="1"/>
    <col min="772" max="772" width="18.5703125" customWidth="1"/>
    <col min="773" max="773" width="7.7109375" bestFit="1" customWidth="1"/>
    <col min="774" max="774" width="14.5703125" bestFit="1" customWidth="1"/>
    <col min="775" max="775" width="10.5703125" bestFit="1" customWidth="1"/>
    <col min="776" max="776" width="8" bestFit="1" customWidth="1"/>
    <col min="777" max="777" width="11.5703125" bestFit="1" customWidth="1"/>
    <col min="778" max="778" width="17.85546875" bestFit="1" customWidth="1"/>
    <col min="779" max="779" width="13.85546875" bestFit="1" customWidth="1"/>
    <col min="780" max="780" width="10.5703125" bestFit="1" customWidth="1"/>
    <col min="781" max="781" width="17.42578125" bestFit="1" customWidth="1"/>
    <col min="1025" max="1025" width="7.140625" bestFit="1" customWidth="1"/>
    <col min="1026" max="1026" width="71.28515625" bestFit="1" customWidth="1"/>
    <col min="1027" max="1027" width="18.28515625" bestFit="1" customWidth="1"/>
    <col min="1028" max="1028" width="18.5703125" customWidth="1"/>
    <col min="1029" max="1029" width="7.7109375" bestFit="1" customWidth="1"/>
    <col min="1030" max="1030" width="14.5703125" bestFit="1" customWidth="1"/>
    <col min="1031" max="1031" width="10.5703125" bestFit="1" customWidth="1"/>
    <col min="1032" max="1032" width="8" bestFit="1" customWidth="1"/>
    <col min="1033" max="1033" width="11.5703125" bestFit="1" customWidth="1"/>
    <col min="1034" max="1034" width="17.85546875" bestFit="1" customWidth="1"/>
    <col min="1035" max="1035" width="13.85546875" bestFit="1" customWidth="1"/>
    <col min="1036" max="1036" width="10.5703125" bestFit="1" customWidth="1"/>
    <col min="1037" max="1037" width="17.42578125" bestFit="1" customWidth="1"/>
    <col min="1281" max="1281" width="7.140625" bestFit="1" customWidth="1"/>
    <col min="1282" max="1282" width="71.28515625" bestFit="1" customWidth="1"/>
    <col min="1283" max="1283" width="18.28515625" bestFit="1" customWidth="1"/>
    <col min="1284" max="1284" width="18.5703125" customWidth="1"/>
    <col min="1285" max="1285" width="7.7109375" bestFit="1" customWidth="1"/>
    <col min="1286" max="1286" width="14.5703125" bestFit="1" customWidth="1"/>
    <col min="1287" max="1287" width="10.5703125" bestFit="1" customWidth="1"/>
    <col min="1288" max="1288" width="8" bestFit="1" customWidth="1"/>
    <col min="1289" max="1289" width="11.5703125" bestFit="1" customWidth="1"/>
    <col min="1290" max="1290" width="17.85546875" bestFit="1" customWidth="1"/>
    <col min="1291" max="1291" width="13.85546875" bestFit="1" customWidth="1"/>
    <col min="1292" max="1292" width="10.5703125" bestFit="1" customWidth="1"/>
    <col min="1293" max="1293" width="17.42578125" bestFit="1" customWidth="1"/>
    <col min="1537" max="1537" width="7.140625" bestFit="1" customWidth="1"/>
    <col min="1538" max="1538" width="71.28515625" bestFit="1" customWidth="1"/>
    <col min="1539" max="1539" width="18.28515625" bestFit="1" customWidth="1"/>
    <col min="1540" max="1540" width="18.5703125" customWidth="1"/>
    <col min="1541" max="1541" width="7.7109375" bestFit="1" customWidth="1"/>
    <col min="1542" max="1542" width="14.5703125" bestFit="1" customWidth="1"/>
    <col min="1543" max="1543" width="10.5703125" bestFit="1" customWidth="1"/>
    <col min="1544" max="1544" width="8" bestFit="1" customWidth="1"/>
    <col min="1545" max="1545" width="11.5703125" bestFit="1" customWidth="1"/>
    <col min="1546" max="1546" width="17.85546875" bestFit="1" customWidth="1"/>
    <col min="1547" max="1547" width="13.85546875" bestFit="1" customWidth="1"/>
    <col min="1548" max="1548" width="10.5703125" bestFit="1" customWidth="1"/>
    <col min="1549" max="1549" width="17.42578125" bestFit="1" customWidth="1"/>
    <col min="1793" max="1793" width="7.140625" bestFit="1" customWidth="1"/>
    <col min="1794" max="1794" width="71.28515625" bestFit="1" customWidth="1"/>
    <col min="1795" max="1795" width="18.28515625" bestFit="1" customWidth="1"/>
    <col min="1796" max="1796" width="18.5703125" customWidth="1"/>
    <col min="1797" max="1797" width="7.7109375" bestFit="1" customWidth="1"/>
    <col min="1798" max="1798" width="14.5703125" bestFit="1" customWidth="1"/>
    <col min="1799" max="1799" width="10.5703125" bestFit="1" customWidth="1"/>
    <col min="1800" max="1800" width="8" bestFit="1" customWidth="1"/>
    <col min="1801" max="1801" width="11.5703125" bestFit="1" customWidth="1"/>
    <col min="1802" max="1802" width="17.85546875" bestFit="1" customWidth="1"/>
    <col min="1803" max="1803" width="13.85546875" bestFit="1" customWidth="1"/>
    <col min="1804" max="1804" width="10.5703125" bestFit="1" customWidth="1"/>
    <col min="1805" max="1805" width="17.42578125" bestFit="1" customWidth="1"/>
    <col min="2049" max="2049" width="7.140625" bestFit="1" customWidth="1"/>
    <col min="2050" max="2050" width="71.28515625" bestFit="1" customWidth="1"/>
    <col min="2051" max="2051" width="18.28515625" bestFit="1" customWidth="1"/>
    <col min="2052" max="2052" width="18.5703125" customWidth="1"/>
    <col min="2053" max="2053" width="7.7109375" bestFit="1" customWidth="1"/>
    <col min="2054" max="2054" width="14.5703125" bestFit="1" customWidth="1"/>
    <col min="2055" max="2055" width="10.5703125" bestFit="1" customWidth="1"/>
    <col min="2056" max="2056" width="8" bestFit="1" customWidth="1"/>
    <col min="2057" max="2057" width="11.5703125" bestFit="1" customWidth="1"/>
    <col min="2058" max="2058" width="17.85546875" bestFit="1" customWidth="1"/>
    <col min="2059" max="2059" width="13.85546875" bestFit="1" customWidth="1"/>
    <col min="2060" max="2060" width="10.5703125" bestFit="1" customWidth="1"/>
    <col min="2061" max="2061" width="17.42578125" bestFit="1" customWidth="1"/>
    <col min="2305" max="2305" width="7.140625" bestFit="1" customWidth="1"/>
    <col min="2306" max="2306" width="71.28515625" bestFit="1" customWidth="1"/>
    <col min="2307" max="2307" width="18.28515625" bestFit="1" customWidth="1"/>
    <col min="2308" max="2308" width="18.5703125" customWidth="1"/>
    <col min="2309" max="2309" width="7.7109375" bestFit="1" customWidth="1"/>
    <col min="2310" max="2310" width="14.5703125" bestFit="1" customWidth="1"/>
    <col min="2311" max="2311" width="10.5703125" bestFit="1" customWidth="1"/>
    <col min="2312" max="2312" width="8" bestFit="1" customWidth="1"/>
    <col min="2313" max="2313" width="11.5703125" bestFit="1" customWidth="1"/>
    <col min="2314" max="2314" width="17.85546875" bestFit="1" customWidth="1"/>
    <col min="2315" max="2315" width="13.85546875" bestFit="1" customWidth="1"/>
    <col min="2316" max="2316" width="10.5703125" bestFit="1" customWidth="1"/>
    <col min="2317" max="2317" width="17.42578125" bestFit="1" customWidth="1"/>
    <col min="2561" max="2561" width="7.140625" bestFit="1" customWidth="1"/>
    <col min="2562" max="2562" width="71.28515625" bestFit="1" customWidth="1"/>
    <col min="2563" max="2563" width="18.28515625" bestFit="1" customWidth="1"/>
    <col min="2564" max="2564" width="18.5703125" customWidth="1"/>
    <col min="2565" max="2565" width="7.7109375" bestFit="1" customWidth="1"/>
    <col min="2566" max="2566" width="14.5703125" bestFit="1" customWidth="1"/>
    <col min="2567" max="2567" width="10.5703125" bestFit="1" customWidth="1"/>
    <col min="2568" max="2568" width="8" bestFit="1" customWidth="1"/>
    <col min="2569" max="2569" width="11.5703125" bestFit="1" customWidth="1"/>
    <col min="2570" max="2570" width="17.85546875" bestFit="1" customWidth="1"/>
    <col min="2571" max="2571" width="13.85546875" bestFit="1" customWidth="1"/>
    <col min="2572" max="2572" width="10.5703125" bestFit="1" customWidth="1"/>
    <col min="2573" max="2573" width="17.42578125" bestFit="1" customWidth="1"/>
    <col min="2817" max="2817" width="7.140625" bestFit="1" customWidth="1"/>
    <col min="2818" max="2818" width="71.28515625" bestFit="1" customWidth="1"/>
    <col min="2819" max="2819" width="18.28515625" bestFit="1" customWidth="1"/>
    <col min="2820" max="2820" width="18.5703125" customWidth="1"/>
    <col min="2821" max="2821" width="7.7109375" bestFit="1" customWidth="1"/>
    <col min="2822" max="2822" width="14.5703125" bestFit="1" customWidth="1"/>
    <col min="2823" max="2823" width="10.5703125" bestFit="1" customWidth="1"/>
    <col min="2824" max="2824" width="8" bestFit="1" customWidth="1"/>
    <col min="2825" max="2825" width="11.5703125" bestFit="1" customWidth="1"/>
    <col min="2826" max="2826" width="17.85546875" bestFit="1" customWidth="1"/>
    <col min="2827" max="2827" width="13.85546875" bestFit="1" customWidth="1"/>
    <col min="2828" max="2828" width="10.5703125" bestFit="1" customWidth="1"/>
    <col min="2829" max="2829" width="17.42578125" bestFit="1" customWidth="1"/>
    <col min="3073" max="3073" width="7.140625" bestFit="1" customWidth="1"/>
    <col min="3074" max="3074" width="71.28515625" bestFit="1" customWidth="1"/>
    <col min="3075" max="3075" width="18.28515625" bestFit="1" customWidth="1"/>
    <col min="3076" max="3076" width="18.5703125" customWidth="1"/>
    <col min="3077" max="3077" width="7.7109375" bestFit="1" customWidth="1"/>
    <col min="3078" max="3078" width="14.5703125" bestFit="1" customWidth="1"/>
    <col min="3079" max="3079" width="10.5703125" bestFit="1" customWidth="1"/>
    <col min="3080" max="3080" width="8" bestFit="1" customWidth="1"/>
    <col min="3081" max="3081" width="11.5703125" bestFit="1" customWidth="1"/>
    <col min="3082" max="3082" width="17.85546875" bestFit="1" customWidth="1"/>
    <col min="3083" max="3083" width="13.85546875" bestFit="1" customWidth="1"/>
    <col min="3084" max="3084" width="10.5703125" bestFit="1" customWidth="1"/>
    <col min="3085" max="3085" width="17.42578125" bestFit="1" customWidth="1"/>
    <col min="3329" max="3329" width="7.140625" bestFit="1" customWidth="1"/>
    <col min="3330" max="3330" width="71.28515625" bestFit="1" customWidth="1"/>
    <col min="3331" max="3331" width="18.28515625" bestFit="1" customWidth="1"/>
    <col min="3332" max="3332" width="18.5703125" customWidth="1"/>
    <col min="3333" max="3333" width="7.7109375" bestFit="1" customWidth="1"/>
    <col min="3334" max="3334" width="14.5703125" bestFit="1" customWidth="1"/>
    <col min="3335" max="3335" width="10.5703125" bestFit="1" customWidth="1"/>
    <col min="3336" max="3336" width="8" bestFit="1" customWidth="1"/>
    <col min="3337" max="3337" width="11.5703125" bestFit="1" customWidth="1"/>
    <col min="3338" max="3338" width="17.85546875" bestFit="1" customWidth="1"/>
    <col min="3339" max="3339" width="13.85546875" bestFit="1" customWidth="1"/>
    <col min="3340" max="3340" width="10.5703125" bestFit="1" customWidth="1"/>
    <col min="3341" max="3341" width="17.42578125" bestFit="1" customWidth="1"/>
    <col min="3585" max="3585" width="7.140625" bestFit="1" customWidth="1"/>
    <col min="3586" max="3586" width="71.28515625" bestFit="1" customWidth="1"/>
    <col min="3587" max="3587" width="18.28515625" bestFit="1" customWidth="1"/>
    <col min="3588" max="3588" width="18.5703125" customWidth="1"/>
    <col min="3589" max="3589" width="7.7109375" bestFit="1" customWidth="1"/>
    <col min="3590" max="3590" width="14.5703125" bestFit="1" customWidth="1"/>
    <col min="3591" max="3591" width="10.5703125" bestFit="1" customWidth="1"/>
    <col min="3592" max="3592" width="8" bestFit="1" customWidth="1"/>
    <col min="3593" max="3593" width="11.5703125" bestFit="1" customWidth="1"/>
    <col min="3594" max="3594" width="17.85546875" bestFit="1" customWidth="1"/>
    <col min="3595" max="3595" width="13.85546875" bestFit="1" customWidth="1"/>
    <col min="3596" max="3596" width="10.5703125" bestFit="1" customWidth="1"/>
    <col min="3597" max="3597" width="17.42578125" bestFit="1" customWidth="1"/>
    <col min="3841" max="3841" width="7.140625" bestFit="1" customWidth="1"/>
    <col min="3842" max="3842" width="71.28515625" bestFit="1" customWidth="1"/>
    <col min="3843" max="3843" width="18.28515625" bestFit="1" customWidth="1"/>
    <col min="3844" max="3844" width="18.5703125" customWidth="1"/>
    <col min="3845" max="3845" width="7.7109375" bestFit="1" customWidth="1"/>
    <col min="3846" max="3846" width="14.5703125" bestFit="1" customWidth="1"/>
    <col min="3847" max="3847" width="10.5703125" bestFit="1" customWidth="1"/>
    <col min="3848" max="3848" width="8" bestFit="1" customWidth="1"/>
    <col min="3849" max="3849" width="11.5703125" bestFit="1" customWidth="1"/>
    <col min="3850" max="3850" width="17.85546875" bestFit="1" customWidth="1"/>
    <col min="3851" max="3851" width="13.85546875" bestFit="1" customWidth="1"/>
    <col min="3852" max="3852" width="10.5703125" bestFit="1" customWidth="1"/>
    <col min="3853" max="3853" width="17.42578125" bestFit="1" customWidth="1"/>
    <col min="4097" max="4097" width="7.140625" bestFit="1" customWidth="1"/>
    <col min="4098" max="4098" width="71.28515625" bestFit="1" customWidth="1"/>
    <col min="4099" max="4099" width="18.28515625" bestFit="1" customWidth="1"/>
    <col min="4100" max="4100" width="18.5703125" customWidth="1"/>
    <col min="4101" max="4101" width="7.7109375" bestFit="1" customWidth="1"/>
    <col min="4102" max="4102" width="14.5703125" bestFit="1" customWidth="1"/>
    <col min="4103" max="4103" width="10.5703125" bestFit="1" customWidth="1"/>
    <col min="4104" max="4104" width="8" bestFit="1" customWidth="1"/>
    <col min="4105" max="4105" width="11.5703125" bestFit="1" customWidth="1"/>
    <col min="4106" max="4106" width="17.85546875" bestFit="1" customWidth="1"/>
    <col min="4107" max="4107" width="13.85546875" bestFit="1" customWidth="1"/>
    <col min="4108" max="4108" width="10.5703125" bestFit="1" customWidth="1"/>
    <col min="4109" max="4109" width="17.42578125" bestFit="1" customWidth="1"/>
    <col min="4353" max="4353" width="7.140625" bestFit="1" customWidth="1"/>
    <col min="4354" max="4354" width="71.28515625" bestFit="1" customWidth="1"/>
    <col min="4355" max="4355" width="18.28515625" bestFit="1" customWidth="1"/>
    <col min="4356" max="4356" width="18.5703125" customWidth="1"/>
    <col min="4357" max="4357" width="7.7109375" bestFit="1" customWidth="1"/>
    <col min="4358" max="4358" width="14.5703125" bestFit="1" customWidth="1"/>
    <col min="4359" max="4359" width="10.5703125" bestFit="1" customWidth="1"/>
    <col min="4360" max="4360" width="8" bestFit="1" customWidth="1"/>
    <col min="4361" max="4361" width="11.5703125" bestFit="1" customWidth="1"/>
    <col min="4362" max="4362" width="17.85546875" bestFit="1" customWidth="1"/>
    <col min="4363" max="4363" width="13.85546875" bestFit="1" customWidth="1"/>
    <col min="4364" max="4364" width="10.5703125" bestFit="1" customWidth="1"/>
    <col min="4365" max="4365" width="17.42578125" bestFit="1" customWidth="1"/>
    <col min="4609" max="4609" width="7.140625" bestFit="1" customWidth="1"/>
    <col min="4610" max="4610" width="71.28515625" bestFit="1" customWidth="1"/>
    <col min="4611" max="4611" width="18.28515625" bestFit="1" customWidth="1"/>
    <col min="4612" max="4612" width="18.5703125" customWidth="1"/>
    <col min="4613" max="4613" width="7.7109375" bestFit="1" customWidth="1"/>
    <col min="4614" max="4614" width="14.5703125" bestFit="1" customWidth="1"/>
    <col min="4615" max="4615" width="10.5703125" bestFit="1" customWidth="1"/>
    <col min="4616" max="4616" width="8" bestFit="1" customWidth="1"/>
    <col min="4617" max="4617" width="11.5703125" bestFit="1" customWidth="1"/>
    <col min="4618" max="4618" width="17.85546875" bestFit="1" customWidth="1"/>
    <col min="4619" max="4619" width="13.85546875" bestFit="1" customWidth="1"/>
    <col min="4620" max="4620" width="10.5703125" bestFit="1" customWidth="1"/>
    <col min="4621" max="4621" width="17.42578125" bestFit="1" customWidth="1"/>
    <col min="4865" max="4865" width="7.140625" bestFit="1" customWidth="1"/>
    <col min="4866" max="4866" width="71.28515625" bestFit="1" customWidth="1"/>
    <col min="4867" max="4867" width="18.28515625" bestFit="1" customWidth="1"/>
    <col min="4868" max="4868" width="18.5703125" customWidth="1"/>
    <col min="4869" max="4869" width="7.7109375" bestFit="1" customWidth="1"/>
    <col min="4870" max="4870" width="14.5703125" bestFit="1" customWidth="1"/>
    <col min="4871" max="4871" width="10.5703125" bestFit="1" customWidth="1"/>
    <col min="4872" max="4872" width="8" bestFit="1" customWidth="1"/>
    <col min="4873" max="4873" width="11.5703125" bestFit="1" customWidth="1"/>
    <col min="4874" max="4874" width="17.85546875" bestFit="1" customWidth="1"/>
    <col min="4875" max="4875" width="13.85546875" bestFit="1" customWidth="1"/>
    <col min="4876" max="4876" width="10.5703125" bestFit="1" customWidth="1"/>
    <col min="4877" max="4877" width="17.42578125" bestFit="1" customWidth="1"/>
    <col min="5121" max="5121" width="7.140625" bestFit="1" customWidth="1"/>
    <col min="5122" max="5122" width="71.28515625" bestFit="1" customWidth="1"/>
    <col min="5123" max="5123" width="18.28515625" bestFit="1" customWidth="1"/>
    <col min="5124" max="5124" width="18.5703125" customWidth="1"/>
    <col min="5125" max="5125" width="7.7109375" bestFit="1" customWidth="1"/>
    <col min="5126" max="5126" width="14.5703125" bestFit="1" customWidth="1"/>
    <col min="5127" max="5127" width="10.5703125" bestFit="1" customWidth="1"/>
    <col min="5128" max="5128" width="8" bestFit="1" customWidth="1"/>
    <col min="5129" max="5129" width="11.5703125" bestFit="1" customWidth="1"/>
    <col min="5130" max="5130" width="17.85546875" bestFit="1" customWidth="1"/>
    <col min="5131" max="5131" width="13.85546875" bestFit="1" customWidth="1"/>
    <col min="5132" max="5132" width="10.5703125" bestFit="1" customWidth="1"/>
    <col min="5133" max="5133" width="17.42578125" bestFit="1" customWidth="1"/>
    <col min="5377" max="5377" width="7.140625" bestFit="1" customWidth="1"/>
    <col min="5378" max="5378" width="71.28515625" bestFit="1" customWidth="1"/>
    <col min="5379" max="5379" width="18.28515625" bestFit="1" customWidth="1"/>
    <col min="5380" max="5380" width="18.5703125" customWidth="1"/>
    <col min="5381" max="5381" width="7.7109375" bestFit="1" customWidth="1"/>
    <col min="5382" max="5382" width="14.5703125" bestFit="1" customWidth="1"/>
    <col min="5383" max="5383" width="10.5703125" bestFit="1" customWidth="1"/>
    <col min="5384" max="5384" width="8" bestFit="1" customWidth="1"/>
    <col min="5385" max="5385" width="11.5703125" bestFit="1" customWidth="1"/>
    <col min="5386" max="5386" width="17.85546875" bestFit="1" customWidth="1"/>
    <col min="5387" max="5387" width="13.85546875" bestFit="1" customWidth="1"/>
    <col min="5388" max="5388" width="10.5703125" bestFit="1" customWidth="1"/>
    <col min="5389" max="5389" width="17.42578125" bestFit="1" customWidth="1"/>
    <col min="5633" max="5633" width="7.140625" bestFit="1" customWidth="1"/>
    <col min="5634" max="5634" width="71.28515625" bestFit="1" customWidth="1"/>
    <col min="5635" max="5635" width="18.28515625" bestFit="1" customWidth="1"/>
    <col min="5636" max="5636" width="18.5703125" customWidth="1"/>
    <col min="5637" max="5637" width="7.7109375" bestFit="1" customWidth="1"/>
    <col min="5638" max="5638" width="14.5703125" bestFit="1" customWidth="1"/>
    <col min="5639" max="5639" width="10.5703125" bestFit="1" customWidth="1"/>
    <col min="5640" max="5640" width="8" bestFit="1" customWidth="1"/>
    <col min="5641" max="5641" width="11.5703125" bestFit="1" customWidth="1"/>
    <col min="5642" max="5642" width="17.85546875" bestFit="1" customWidth="1"/>
    <col min="5643" max="5643" width="13.85546875" bestFit="1" customWidth="1"/>
    <col min="5644" max="5644" width="10.5703125" bestFit="1" customWidth="1"/>
    <col min="5645" max="5645" width="17.42578125" bestFit="1" customWidth="1"/>
    <col min="5889" max="5889" width="7.140625" bestFit="1" customWidth="1"/>
    <col min="5890" max="5890" width="71.28515625" bestFit="1" customWidth="1"/>
    <col min="5891" max="5891" width="18.28515625" bestFit="1" customWidth="1"/>
    <col min="5892" max="5892" width="18.5703125" customWidth="1"/>
    <col min="5893" max="5893" width="7.7109375" bestFit="1" customWidth="1"/>
    <col min="5894" max="5894" width="14.5703125" bestFit="1" customWidth="1"/>
    <col min="5895" max="5895" width="10.5703125" bestFit="1" customWidth="1"/>
    <col min="5896" max="5896" width="8" bestFit="1" customWidth="1"/>
    <col min="5897" max="5897" width="11.5703125" bestFit="1" customWidth="1"/>
    <col min="5898" max="5898" width="17.85546875" bestFit="1" customWidth="1"/>
    <col min="5899" max="5899" width="13.85546875" bestFit="1" customWidth="1"/>
    <col min="5900" max="5900" width="10.5703125" bestFit="1" customWidth="1"/>
    <col min="5901" max="5901" width="17.42578125" bestFit="1" customWidth="1"/>
    <col min="6145" max="6145" width="7.140625" bestFit="1" customWidth="1"/>
    <col min="6146" max="6146" width="71.28515625" bestFit="1" customWidth="1"/>
    <col min="6147" max="6147" width="18.28515625" bestFit="1" customWidth="1"/>
    <col min="6148" max="6148" width="18.5703125" customWidth="1"/>
    <col min="6149" max="6149" width="7.7109375" bestFit="1" customWidth="1"/>
    <col min="6150" max="6150" width="14.5703125" bestFit="1" customWidth="1"/>
    <col min="6151" max="6151" width="10.5703125" bestFit="1" customWidth="1"/>
    <col min="6152" max="6152" width="8" bestFit="1" customWidth="1"/>
    <col min="6153" max="6153" width="11.5703125" bestFit="1" customWidth="1"/>
    <col min="6154" max="6154" width="17.85546875" bestFit="1" customWidth="1"/>
    <col min="6155" max="6155" width="13.85546875" bestFit="1" customWidth="1"/>
    <col min="6156" max="6156" width="10.5703125" bestFit="1" customWidth="1"/>
    <col min="6157" max="6157" width="17.42578125" bestFit="1" customWidth="1"/>
    <col min="6401" max="6401" width="7.140625" bestFit="1" customWidth="1"/>
    <col min="6402" max="6402" width="71.28515625" bestFit="1" customWidth="1"/>
    <col min="6403" max="6403" width="18.28515625" bestFit="1" customWidth="1"/>
    <col min="6404" max="6404" width="18.5703125" customWidth="1"/>
    <col min="6405" max="6405" width="7.7109375" bestFit="1" customWidth="1"/>
    <col min="6406" max="6406" width="14.5703125" bestFit="1" customWidth="1"/>
    <col min="6407" max="6407" width="10.5703125" bestFit="1" customWidth="1"/>
    <col min="6408" max="6408" width="8" bestFit="1" customWidth="1"/>
    <col min="6409" max="6409" width="11.5703125" bestFit="1" customWidth="1"/>
    <col min="6410" max="6410" width="17.85546875" bestFit="1" customWidth="1"/>
    <col min="6411" max="6411" width="13.85546875" bestFit="1" customWidth="1"/>
    <col min="6412" max="6412" width="10.5703125" bestFit="1" customWidth="1"/>
    <col min="6413" max="6413" width="17.42578125" bestFit="1" customWidth="1"/>
    <col min="6657" max="6657" width="7.140625" bestFit="1" customWidth="1"/>
    <col min="6658" max="6658" width="71.28515625" bestFit="1" customWidth="1"/>
    <col min="6659" max="6659" width="18.28515625" bestFit="1" customWidth="1"/>
    <col min="6660" max="6660" width="18.5703125" customWidth="1"/>
    <col min="6661" max="6661" width="7.7109375" bestFit="1" customWidth="1"/>
    <col min="6662" max="6662" width="14.5703125" bestFit="1" customWidth="1"/>
    <col min="6663" max="6663" width="10.5703125" bestFit="1" customWidth="1"/>
    <col min="6664" max="6664" width="8" bestFit="1" customWidth="1"/>
    <col min="6665" max="6665" width="11.5703125" bestFit="1" customWidth="1"/>
    <col min="6666" max="6666" width="17.85546875" bestFit="1" customWidth="1"/>
    <col min="6667" max="6667" width="13.85546875" bestFit="1" customWidth="1"/>
    <col min="6668" max="6668" width="10.5703125" bestFit="1" customWidth="1"/>
    <col min="6669" max="6669" width="17.42578125" bestFit="1" customWidth="1"/>
    <col min="6913" max="6913" width="7.140625" bestFit="1" customWidth="1"/>
    <col min="6914" max="6914" width="71.28515625" bestFit="1" customWidth="1"/>
    <col min="6915" max="6915" width="18.28515625" bestFit="1" customWidth="1"/>
    <col min="6916" max="6916" width="18.5703125" customWidth="1"/>
    <col min="6917" max="6917" width="7.7109375" bestFit="1" customWidth="1"/>
    <col min="6918" max="6918" width="14.5703125" bestFit="1" customWidth="1"/>
    <col min="6919" max="6919" width="10.5703125" bestFit="1" customWidth="1"/>
    <col min="6920" max="6920" width="8" bestFit="1" customWidth="1"/>
    <col min="6921" max="6921" width="11.5703125" bestFit="1" customWidth="1"/>
    <col min="6922" max="6922" width="17.85546875" bestFit="1" customWidth="1"/>
    <col min="6923" max="6923" width="13.85546875" bestFit="1" customWidth="1"/>
    <col min="6924" max="6924" width="10.5703125" bestFit="1" customWidth="1"/>
    <col min="6925" max="6925" width="17.42578125" bestFit="1" customWidth="1"/>
    <col min="7169" max="7169" width="7.140625" bestFit="1" customWidth="1"/>
    <col min="7170" max="7170" width="71.28515625" bestFit="1" customWidth="1"/>
    <col min="7171" max="7171" width="18.28515625" bestFit="1" customWidth="1"/>
    <col min="7172" max="7172" width="18.5703125" customWidth="1"/>
    <col min="7173" max="7173" width="7.7109375" bestFit="1" customWidth="1"/>
    <col min="7174" max="7174" width="14.5703125" bestFit="1" customWidth="1"/>
    <col min="7175" max="7175" width="10.5703125" bestFit="1" customWidth="1"/>
    <col min="7176" max="7176" width="8" bestFit="1" customWidth="1"/>
    <col min="7177" max="7177" width="11.5703125" bestFit="1" customWidth="1"/>
    <col min="7178" max="7178" width="17.85546875" bestFit="1" customWidth="1"/>
    <col min="7179" max="7179" width="13.85546875" bestFit="1" customWidth="1"/>
    <col min="7180" max="7180" width="10.5703125" bestFit="1" customWidth="1"/>
    <col min="7181" max="7181" width="17.42578125" bestFit="1" customWidth="1"/>
    <col min="7425" max="7425" width="7.140625" bestFit="1" customWidth="1"/>
    <col min="7426" max="7426" width="71.28515625" bestFit="1" customWidth="1"/>
    <col min="7427" max="7427" width="18.28515625" bestFit="1" customWidth="1"/>
    <col min="7428" max="7428" width="18.5703125" customWidth="1"/>
    <col min="7429" max="7429" width="7.7109375" bestFit="1" customWidth="1"/>
    <col min="7430" max="7430" width="14.5703125" bestFit="1" customWidth="1"/>
    <col min="7431" max="7431" width="10.5703125" bestFit="1" customWidth="1"/>
    <col min="7432" max="7432" width="8" bestFit="1" customWidth="1"/>
    <col min="7433" max="7433" width="11.5703125" bestFit="1" customWidth="1"/>
    <col min="7434" max="7434" width="17.85546875" bestFit="1" customWidth="1"/>
    <col min="7435" max="7435" width="13.85546875" bestFit="1" customWidth="1"/>
    <col min="7436" max="7436" width="10.5703125" bestFit="1" customWidth="1"/>
    <col min="7437" max="7437" width="17.42578125" bestFit="1" customWidth="1"/>
    <col min="7681" max="7681" width="7.140625" bestFit="1" customWidth="1"/>
    <col min="7682" max="7682" width="71.28515625" bestFit="1" customWidth="1"/>
    <col min="7683" max="7683" width="18.28515625" bestFit="1" customWidth="1"/>
    <col min="7684" max="7684" width="18.5703125" customWidth="1"/>
    <col min="7685" max="7685" width="7.7109375" bestFit="1" customWidth="1"/>
    <col min="7686" max="7686" width="14.5703125" bestFit="1" customWidth="1"/>
    <col min="7687" max="7687" width="10.5703125" bestFit="1" customWidth="1"/>
    <col min="7688" max="7688" width="8" bestFit="1" customWidth="1"/>
    <col min="7689" max="7689" width="11.5703125" bestFit="1" customWidth="1"/>
    <col min="7690" max="7690" width="17.85546875" bestFit="1" customWidth="1"/>
    <col min="7691" max="7691" width="13.85546875" bestFit="1" customWidth="1"/>
    <col min="7692" max="7692" width="10.5703125" bestFit="1" customWidth="1"/>
    <col min="7693" max="7693" width="17.42578125" bestFit="1" customWidth="1"/>
    <col min="7937" max="7937" width="7.140625" bestFit="1" customWidth="1"/>
    <col min="7938" max="7938" width="71.28515625" bestFit="1" customWidth="1"/>
    <col min="7939" max="7939" width="18.28515625" bestFit="1" customWidth="1"/>
    <col min="7940" max="7940" width="18.5703125" customWidth="1"/>
    <col min="7941" max="7941" width="7.7109375" bestFit="1" customWidth="1"/>
    <col min="7942" max="7942" width="14.5703125" bestFit="1" customWidth="1"/>
    <col min="7943" max="7943" width="10.5703125" bestFit="1" customWidth="1"/>
    <col min="7944" max="7944" width="8" bestFit="1" customWidth="1"/>
    <col min="7945" max="7945" width="11.5703125" bestFit="1" customWidth="1"/>
    <col min="7946" max="7946" width="17.85546875" bestFit="1" customWidth="1"/>
    <col min="7947" max="7947" width="13.85546875" bestFit="1" customWidth="1"/>
    <col min="7948" max="7948" width="10.5703125" bestFit="1" customWidth="1"/>
    <col min="7949" max="7949" width="17.42578125" bestFit="1" customWidth="1"/>
    <col min="8193" max="8193" width="7.140625" bestFit="1" customWidth="1"/>
    <col min="8194" max="8194" width="71.28515625" bestFit="1" customWidth="1"/>
    <col min="8195" max="8195" width="18.28515625" bestFit="1" customWidth="1"/>
    <col min="8196" max="8196" width="18.5703125" customWidth="1"/>
    <col min="8197" max="8197" width="7.7109375" bestFit="1" customWidth="1"/>
    <col min="8198" max="8198" width="14.5703125" bestFit="1" customWidth="1"/>
    <col min="8199" max="8199" width="10.5703125" bestFit="1" customWidth="1"/>
    <col min="8200" max="8200" width="8" bestFit="1" customWidth="1"/>
    <col min="8201" max="8201" width="11.5703125" bestFit="1" customWidth="1"/>
    <col min="8202" max="8202" width="17.85546875" bestFit="1" customWidth="1"/>
    <col min="8203" max="8203" width="13.85546875" bestFit="1" customWidth="1"/>
    <col min="8204" max="8204" width="10.5703125" bestFit="1" customWidth="1"/>
    <col min="8205" max="8205" width="17.42578125" bestFit="1" customWidth="1"/>
    <col min="8449" max="8449" width="7.140625" bestFit="1" customWidth="1"/>
    <col min="8450" max="8450" width="71.28515625" bestFit="1" customWidth="1"/>
    <col min="8451" max="8451" width="18.28515625" bestFit="1" customWidth="1"/>
    <col min="8452" max="8452" width="18.5703125" customWidth="1"/>
    <col min="8453" max="8453" width="7.7109375" bestFit="1" customWidth="1"/>
    <col min="8454" max="8454" width="14.5703125" bestFit="1" customWidth="1"/>
    <col min="8455" max="8455" width="10.5703125" bestFit="1" customWidth="1"/>
    <col min="8456" max="8456" width="8" bestFit="1" customWidth="1"/>
    <col min="8457" max="8457" width="11.5703125" bestFit="1" customWidth="1"/>
    <col min="8458" max="8458" width="17.85546875" bestFit="1" customWidth="1"/>
    <col min="8459" max="8459" width="13.85546875" bestFit="1" customWidth="1"/>
    <col min="8460" max="8460" width="10.5703125" bestFit="1" customWidth="1"/>
    <col min="8461" max="8461" width="17.42578125" bestFit="1" customWidth="1"/>
    <col min="8705" max="8705" width="7.140625" bestFit="1" customWidth="1"/>
    <col min="8706" max="8706" width="71.28515625" bestFit="1" customWidth="1"/>
    <col min="8707" max="8707" width="18.28515625" bestFit="1" customWidth="1"/>
    <col min="8708" max="8708" width="18.5703125" customWidth="1"/>
    <col min="8709" max="8709" width="7.7109375" bestFit="1" customWidth="1"/>
    <col min="8710" max="8710" width="14.5703125" bestFit="1" customWidth="1"/>
    <col min="8711" max="8711" width="10.5703125" bestFit="1" customWidth="1"/>
    <col min="8712" max="8712" width="8" bestFit="1" customWidth="1"/>
    <col min="8713" max="8713" width="11.5703125" bestFit="1" customWidth="1"/>
    <col min="8714" max="8714" width="17.85546875" bestFit="1" customWidth="1"/>
    <col min="8715" max="8715" width="13.85546875" bestFit="1" customWidth="1"/>
    <col min="8716" max="8716" width="10.5703125" bestFit="1" customWidth="1"/>
    <col min="8717" max="8717" width="17.42578125" bestFit="1" customWidth="1"/>
    <col min="8961" max="8961" width="7.140625" bestFit="1" customWidth="1"/>
    <col min="8962" max="8962" width="71.28515625" bestFit="1" customWidth="1"/>
    <col min="8963" max="8963" width="18.28515625" bestFit="1" customWidth="1"/>
    <col min="8964" max="8964" width="18.5703125" customWidth="1"/>
    <col min="8965" max="8965" width="7.7109375" bestFit="1" customWidth="1"/>
    <col min="8966" max="8966" width="14.5703125" bestFit="1" customWidth="1"/>
    <col min="8967" max="8967" width="10.5703125" bestFit="1" customWidth="1"/>
    <col min="8968" max="8968" width="8" bestFit="1" customWidth="1"/>
    <col min="8969" max="8969" width="11.5703125" bestFit="1" customWidth="1"/>
    <col min="8970" max="8970" width="17.85546875" bestFit="1" customWidth="1"/>
    <col min="8971" max="8971" width="13.85546875" bestFit="1" customWidth="1"/>
    <col min="8972" max="8972" width="10.5703125" bestFit="1" customWidth="1"/>
    <col min="8973" max="8973" width="17.42578125" bestFit="1" customWidth="1"/>
    <col min="9217" max="9217" width="7.140625" bestFit="1" customWidth="1"/>
    <col min="9218" max="9218" width="71.28515625" bestFit="1" customWidth="1"/>
    <col min="9219" max="9219" width="18.28515625" bestFit="1" customWidth="1"/>
    <col min="9220" max="9220" width="18.5703125" customWidth="1"/>
    <col min="9221" max="9221" width="7.7109375" bestFit="1" customWidth="1"/>
    <col min="9222" max="9222" width="14.5703125" bestFit="1" customWidth="1"/>
    <col min="9223" max="9223" width="10.5703125" bestFit="1" customWidth="1"/>
    <col min="9224" max="9224" width="8" bestFit="1" customWidth="1"/>
    <col min="9225" max="9225" width="11.5703125" bestFit="1" customWidth="1"/>
    <col min="9226" max="9226" width="17.85546875" bestFit="1" customWidth="1"/>
    <col min="9227" max="9227" width="13.85546875" bestFit="1" customWidth="1"/>
    <col min="9228" max="9228" width="10.5703125" bestFit="1" customWidth="1"/>
    <col min="9229" max="9229" width="17.42578125" bestFit="1" customWidth="1"/>
    <col min="9473" max="9473" width="7.140625" bestFit="1" customWidth="1"/>
    <col min="9474" max="9474" width="71.28515625" bestFit="1" customWidth="1"/>
    <col min="9475" max="9475" width="18.28515625" bestFit="1" customWidth="1"/>
    <col min="9476" max="9476" width="18.5703125" customWidth="1"/>
    <col min="9477" max="9477" width="7.7109375" bestFit="1" customWidth="1"/>
    <col min="9478" max="9478" width="14.5703125" bestFit="1" customWidth="1"/>
    <col min="9479" max="9479" width="10.5703125" bestFit="1" customWidth="1"/>
    <col min="9480" max="9480" width="8" bestFit="1" customWidth="1"/>
    <col min="9481" max="9481" width="11.5703125" bestFit="1" customWidth="1"/>
    <col min="9482" max="9482" width="17.85546875" bestFit="1" customWidth="1"/>
    <col min="9483" max="9483" width="13.85546875" bestFit="1" customWidth="1"/>
    <col min="9484" max="9484" width="10.5703125" bestFit="1" customWidth="1"/>
    <col min="9485" max="9485" width="17.42578125" bestFit="1" customWidth="1"/>
    <col min="9729" max="9729" width="7.140625" bestFit="1" customWidth="1"/>
    <col min="9730" max="9730" width="71.28515625" bestFit="1" customWidth="1"/>
    <col min="9731" max="9731" width="18.28515625" bestFit="1" customWidth="1"/>
    <col min="9732" max="9732" width="18.5703125" customWidth="1"/>
    <col min="9733" max="9733" width="7.7109375" bestFit="1" customWidth="1"/>
    <col min="9734" max="9734" width="14.5703125" bestFit="1" customWidth="1"/>
    <col min="9735" max="9735" width="10.5703125" bestFit="1" customWidth="1"/>
    <col min="9736" max="9736" width="8" bestFit="1" customWidth="1"/>
    <col min="9737" max="9737" width="11.5703125" bestFit="1" customWidth="1"/>
    <col min="9738" max="9738" width="17.85546875" bestFit="1" customWidth="1"/>
    <col min="9739" max="9739" width="13.85546875" bestFit="1" customWidth="1"/>
    <col min="9740" max="9740" width="10.5703125" bestFit="1" customWidth="1"/>
    <col min="9741" max="9741" width="17.42578125" bestFit="1" customWidth="1"/>
    <col min="9985" max="9985" width="7.140625" bestFit="1" customWidth="1"/>
    <col min="9986" max="9986" width="71.28515625" bestFit="1" customWidth="1"/>
    <col min="9987" max="9987" width="18.28515625" bestFit="1" customWidth="1"/>
    <col min="9988" max="9988" width="18.5703125" customWidth="1"/>
    <col min="9989" max="9989" width="7.7109375" bestFit="1" customWidth="1"/>
    <col min="9990" max="9990" width="14.5703125" bestFit="1" customWidth="1"/>
    <col min="9991" max="9991" width="10.5703125" bestFit="1" customWidth="1"/>
    <col min="9992" max="9992" width="8" bestFit="1" customWidth="1"/>
    <col min="9993" max="9993" width="11.5703125" bestFit="1" customWidth="1"/>
    <col min="9994" max="9994" width="17.85546875" bestFit="1" customWidth="1"/>
    <col min="9995" max="9995" width="13.85546875" bestFit="1" customWidth="1"/>
    <col min="9996" max="9996" width="10.5703125" bestFit="1" customWidth="1"/>
    <col min="9997" max="9997" width="17.42578125" bestFit="1" customWidth="1"/>
    <col min="10241" max="10241" width="7.140625" bestFit="1" customWidth="1"/>
    <col min="10242" max="10242" width="71.28515625" bestFit="1" customWidth="1"/>
    <col min="10243" max="10243" width="18.28515625" bestFit="1" customWidth="1"/>
    <col min="10244" max="10244" width="18.5703125" customWidth="1"/>
    <col min="10245" max="10245" width="7.7109375" bestFit="1" customWidth="1"/>
    <col min="10246" max="10246" width="14.5703125" bestFit="1" customWidth="1"/>
    <col min="10247" max="10247" width="10.5703125" bestFit="1" customWidth="1"/>
    <col min="10248" max="10248" width="8" bestFit="1" customWidth="1"/>
    <col min="10249" max="10249" width="11.5703125" bestFit="1" customWidth="1"/>
    <col min="10250" max="10250" width="17.85546875" bestFit="1" customWidth="1"/>
    <col min="10251" max="10251" width="13.85546875" bestFit="1" customWidth="1"/>
    <col min="10252" max="10252" width="10.5703125" bestFit="1" customWidth="1"/>
    <col min="10253" max="10253" width="17.42578125" bestFit="1" customWidth="1"/>
    <col min="10497" max="10497" width="7.140625" bestFit="1" customWidth="1"/>
    <col min="10498" max="10498" width="71.28515625" bestFit="1" customWidth="1"/>
    <col min="10499" max="10499" width="18.28515625" bestFit="1" customWidth="1"/>
    <col min="10500" max="10500" width="18.5703125" customWidth="1"/>
    <col min="10501" max="10501" width="7.7109375" bestFit="1" customWidth="1"/>
    <col min="10502" max="10502" width="14.5703125" bestFit="1" customWidth="1"/>
    <col min="10503" max="10503" width="10.5703125" bestFit="1" customWidth="1"/>
    <col min="10504" max="10504" width="8" bestFit="1" customWidth="1"/>
    <col min="10505" max="10505" width="11.5703125" bestFit="1" customWidth="1"/>
    <col min="10506" max="10506" width="17.85546875" bestFit="1" customWidth="1"/>
    <col min="10507" max="10507" width="13.85546875" bestFit="1" customWidth="1"/>
    <col min="10508" max="10508" width="10.5703125" bestFit="1" customWidth="1"/>
    <col min="10509" max="10509" width="17.42578125" bestFit="1" customWidth="1"/>
    <col min="10753" max="10753" width="7.140625" bestFit="1" customWidth="1"/>
    <col min="10754" max="10754" width="71.28515625" bestFit="1" customWidth="1"/>
    <col min="10755" max="10755" width="18.28515625" bestFit="1" customWidth="1"/>
    <col min="10756" max="10756" width="18.5703125" customWidth="1"/>
    <col min="10757" max="10757" width="7.7109375" bestFit="1" customWidth="1"/>
    <col min="10758" max="10758" width="14.5703125" bestFit="1" customWidth="1"/>
    <col min="10759" max="10759" width="10.5703125" bestFit="1" customWidth="1"/>
    <col min="10760" max="10760" width="8" bestFit="1" customWidth="1"/>
    <col min="10761" max="10761" width="11.5703125" bestFit="1" customWidth="1"/>
    <col min="10762" max="10762" width="17.85546875" bestFit="1" customWidth="1"/>
    <col min="10763" max="10763" width="13.85546875" bestFit="1" customWidth="1"/>
    <col min="10764" max="10764" width="10.5703125" bestFit="1" customWidth="1"/>
    <col min="10765" max="10765" width="17.42578125" bestFit="1" customWidth="1"/>
    <col min="11009" max="11009" width="7.140625" bestFit="1" customWidth="1"/>
    <col min="11010" max="11010" width="71.28515625" bestFit="1" customWidth="1"/>
    <col min="11011" max="11011" width="18.28515625" bestFit="1" customWidth="1"/>
    <col min="11012" max="11012" width="18.5703125" customWidth="1"/>
    <col min="11013" max="11013" width="7.7109375" bestFit="1" customWidth="1"/>
    <col min="11014" max="11014" width="14.5703125" bestFit="1" customWidth="1"/>
    <col min="11015" max="11015" width="10.5703125" bestFit="1" customWidth="1"/>
    <col min="11016" max="11016" width="8" bestFit="1" customWidth="1"/>
    <col min="11017" max="11017" width="11.5703125" bestFit="1" customWidth="1"/>
    <col min="11018" max="11018" width="17.85546875" bestFit="1" customWidth="1"/>
    <col min="11019" max="11019" width="13.85546875" bestFit="1" customWidth="1"/>
    <col min="11020" max="11020" width="10.5703125" bestFit="1" customWidth="1"/>
    <col min="11021" max="11021" width="17.42578125" bestFit="1" customWidth="1"/>
    <col min="11265" max="11265" width="7.140625" bestFit="1" customWidth="1"/>
    <col min="11266" max="11266" width="71.28515625" bestFit="1" customWidth="1"/>
    <col min="11267" max="11267" width="18.28515625" bestFit="1" customWidth="1"/>
    <col min="11268" max="11268" width="18.5703125" customWidth="1"/>
    <col min="11269" max="11269" width="7.7109375" bestFit="1" customWidth="1"/>
    <col min="11270" max="11270" width="14.5703125" bestFit="1" customWidth="1"/>
    <col min="11271" max="11271" width="10.5703125" bestFit="1" customWidth="1"/>
    <col min="11272" max="11272" width="8" bestFit="1" customWidth="1"/>
    <col min="11273" max="11273" width="11.5703125" bestFit="1" customWidth="1"/>
    <col min="11274" max="11274" width="17.85546875" bestFit="1" customWidth="1"/>
    <col min="11275" max="11275" width="13.85546875" bestFit="1" customWidth="1"/>
    <col min="11276" max="11276" width="10.5703125" bestFit="1" customWidth="1"/>
    <col min="11277" max="11277" width="17.42578125" bestFit="1" customWidth="1"/>
    <col min="11521" max="11521" width="7.140625" bestFit="1" customWidth="1"/>
    <col min="11522" max="11522" width="71.28515625" bestFit="1" customWidth="1"/>
    <col min="11523" max="11523" width="18.28515625" bestFit="1" customWidth="1"/>
    <col min="11524" max="11524" width="18.5703125" customWidth="1"/>
    <col min="11525" max="11525" width="7.7109375" bestFit="1" customWidth="1"/>
    <col min="11526" max="11526" width="14.5703125" bestFit="1" customWidth="1"/>
    <col min="11527" max="11527" width="10.5703125" bestFit="1" customWidth="1"/>
    <col min="11528" max="11528" width="8" bestFit="1" customWidth="1"/>
    <col min="11529" max="11529" width="11.5703125" bestFit="1" customWidth="1"/>
    <col min="11530" max="11530" width="17.85546875" bestFit="1" customWidth="1"/>
    <col min="11531" max="11531" width="13.85546875" bestFit="1" customWidth="1"/>
    <col min="11532" max="11532" width="10.5703125" bestFit="1" customWidth="1"/>
    <col min="11533" max="11533" width="17.42578125" bestFit="1" customWidth="1"/>
    <col min="11777" max="11777" width="7.140625" bestFit="1" customWidth="1"/>
    <col min="11778" max="11778" width="71.28515625" bestFit="1" customWidth="1"/>
    <col min="11779" max="11779" width="18.28515625" bestFit="1" customWidth="1"/>
    <col min="11780" max="11780" width="18.5703125" customWidth="1"/>
    <col min="11781" max="11781" width="7.7109375" bestFit="1" customWidth="1"/>
    <col min="11782" max="11782" width="14.5703125" bestFit="1" customWidth="1"/>
    <col min="11783" max="11783" width="10.5703125" bestFit="1" customWidth="1"/>
    <col min="11784" max="11784" width="8" bestFit="1" customWidth="1"/>
    <col min="11785" max="11785" width="11.5703125" bestFit="1" customWidth="1"/>
    <col min="11786" max="11786" width="17.85546875" bestFit="1" customWidth="1"/>
    <col min="11787" max="11787" width="13.85546875" bestFit="1" customWidth="1"/>
    <col min="11788" max="11788" width="10.5703125" bestFit="1" customWidth="1"/>
    <col min="11789" max="11789" width="17.42578125" bestFit="1" customWidth="1"/>
    <col min="12033" max="12033" width="7.140625" bestFit="1" customWidth="1"/>
    <col min="12034" max="12034" width="71.28515625" bestFit="1" customWidth="1"/>
    <col min="12035" max="12035" width="18.28515625" bestFit="1" customWidth="1"/>
    <col min="12036" max="12036" width="18.5703125" customWidth="1"/>
    <col min="12037" max="12037" width="7.7109375" bestFit="1" customWidth="1"/>
    <col min="12038" max="12038" width="14.5703125" bestFit="1" customWidth="1"/>
    <col min="12039" max="12039" width="10.5703125" bestFit="1" customWidth="1"/>
    <col min="12040" max="12040" width="8" bestFit="1" customWidth="1"/>
    <col min="12041" max="12041" width="11.5703125" bestFit="1" customWidth="1"/>
    <col min="12042" max="12042" width="17.85546875" bestFit="1" customWidth="1"/>
    <col min="12043" max="12043" width="13.85546875" bestFit="1" customWidth="1"/>
    <col min="12044" max="12044" width="10.5703125" bestFit="1" customWidth="1"/>
    <col min="12045" max="12045" width="17.42578125" bestFit="1" customWidth="1"/>
    <col min="12289" max="12289" width="7.140625" bestFit="1" customWidth="1"/>
    <col min="12290" max="12290" width="71.28515625" bestFit="1" customWidth="1"/>
    <col min="12291" max="12291" width="18.28515625" bestFit="1" customWidth="1"/>
    <col min="12292" max="12292" width="18.5703125" customWidth="1"/>
    <col min="12293" max="12293" width="7.7109375" bestFit="1" customWidth="1"/>
    <col min="12294" max="12294" width="14.5703125" bestFit="1" customWidth="1"/>
    <col min="12295" max="12295" width="10.5703125" bestFit="1" customWidth="1"/>
    <col min="12296" max="12296" width="8" bestFit="1" customWidth="1"/>
    <col min="12297" max="12297" width="11.5703125" bestFit="1" customWidth="1"/>
    <col min="12298" max="12298" width="17.85546875" bestFit="1" customWidth="1"/>
    <col min="12299" max="12299" width="13.85546875" bestFit="1" customWidth="1"/>
    <col min="12300" max="12300" width="10.5703125" bestFit="1" customWidth="1"/>
    <col min="12301" max="12301" width="17.42578125" bestFit="1" customWidth="1"/>
    <col min="12545" max="12545" width="7.140625" bestFit="1" customWidth="1"/>
    <col min="12546" max="12546" width="71.28515625" bestFit="1" customWidth="1"/>
    <col min="12547" max="12547" width="18.28515625" bestFit="1" customWidth="1"/>
    <col min="12548" max="12548" width="18.5703125" customWidth="1"/>
    <col min="12549" max="12549" width="7.7109375" bestFit="1" customWidth="1"/>
    <col min="12550" max="12550" width="14.5703125" bestFit="1" customWidth="1"/>
    <col min="12551" max="12551" width="10.5703125" bestFit="1" customWidth="1"/>
    <col min="12552" max="12552" width="8" bestFit="1" customWidth="1"/>
    <col min="12553" max="12553" width="11.5703125" bestFit="1" customWidth="1"/>
    <col min="12554" max="12554" width="17.85546875" bestFit="1" customWidth="1"/>
    <col min="12555" max="12555" width="13.85546875" bestFit="1" customWidth="1"/>
    <col min="12556" max="12556" width="10.5703125" bestFit="1" customWidth="1"/>
    <col min="12557" max="12557" width="17.42578125" bestFit="1" customWidth="1"/>
    <col min="12801" max="12801" width="7.140625" bestFit="1" customWidth="1"/>
    <col min="12802" max="12802" width="71.28515625" bestFit="1" customWidth="1"/>
    <col min="12803" max="12803" width="18.28515625" bestFit="1" customWidth="1"/>
    <col min="12804" max="12804" width="18.5703125" customWidth="1"/>
    <col min="12805" max="12805" width="7.7109375" bestFit="1" customWidth="1"/>
    <col min="12806" max="12806" width="14.5703125" bestFit="1" customWidth="1"/>
    <col min="12807" max="12807" width="10.5703125" bestFit="1" customWidth="1"/>
    <col min="12808" max="12808" width="8" bestFit="1" customWidth="1"/>
    <col min="12809" max="12809" width="11.5703125" bestFit="1" customWidth="1"/>
    <col min="12810" max="12810" width="17.85546875" bestFit="1" customWidth="1"/>
    <col min="12811" max="12811" width="13.85546875" bestFit="1" customWidth="1"/>
    <col min="12812" max="12812" width="10.5703125" bestFit="1" customWidth="1"/>
    <col min="12813" max="12813" width="17.42578125" bestFit="1" customWidth="1"/>
    <col min="13057" max="13057" width="7.140625" bestFit="1" customWidth="1"/>
    <col min="13058" max="13058" width="71.28515625" bestFit="1" customWidth="1"/>
    <col min="13059" max="13059" width="18.28515625" bestFit="1" customWidth="1"/>
    <col min="13060" max="13060" width="18.5703125" customWidth="1"/>
    <col min="13061" max="13061" width="7.7109375" bestFit="1" customWidth="1"/>
    <col min="13062" max="13062" width="14.5703125" bestFit="1" customWidth="1"/>
    <col min="13063" max="13063" width="10.5703125" bestFit="1" customWidth="1"/>
    <col min="13064" max="13064" width="8" bestFit="1" customWidth="1"/>
    <col min="13065" max="13065" width="11.5703125" bestFit="1" customWidth="1"/>
    <col min="13066" max="13066" width="17.85546875" bestFit="1" customWidth="1"/>
    <col min="13067" max="13067" width="13.85546875" bestFit="1" customWidth="1"/>
    <col min="13068" max="13068" width="10.5703125" bestFit="1" customWidth="1"/>
    <col min="13069" max="13069" width="17.42578125" bestFit="1" customWidth="1"/>
    <col min="13313" max="13313" width="7.140625" bestFit="1" customWidth="1"/>
    <col min="13314" max="13314" width="71.28515625" bestFit="1" customWidth="1"/>
    <col min="13315" max="13315" width="18.28515625" bestFit="1" customWidth="1"/>
    <col min="13316" max="13316" width="18.5703125" customWidth="1"/>
    <col min="13317" max="13317" width="7.7109375" bestFit="1" customWidth="1"/>
    <col min="13318" max="13318" width="14.5703125" bestFit="1" customWidth="1"/>
    <col min="13319" max="13319" width="10.5703125" bestFit="1" customWidth="1"/>
    <col min="13320" max="13320" width="8" bestFit="1" customWidth="1"/>
    <col min="13321" max="13321" width="11.5703125" bestFit="1" customWidth="1"/>
    <col min="13322" max="13322" width="17.85546875" bestFit="1" customWidth="1"/>
    <col min="13323" max="13323" width="13.85546875" bestFit="1" customWidth="1"/>
    <col min="13324" max="13324" width="10.5703125" bestFit="1" customWidth="1"/>
    <col min="13325" max="13325" width="17.42578125" bestFit="1" customWidth="1"/>
    <col min="13569" max="13569" width="7.140625" bestFit="1" customWidth="1"/>
    <col min="13570" max="13570" width="71.28515625" bestFit="1" customWidth="1"/>
    <col min="13571" max="13571" width="18.28515625" bestFit="1" customWidth="1"/>
    <col min="13572" max="13572" width="18.5703125" customWidth="1"/>
    <col min="13573" max="13573" width="7.7109375" bestFit="1" customWidth="1"/>
    <col min="13574" max="13574" width="14.5703125" bestFit="1" customWidth="1"/>
    <col min="13575" max="13575" width="10.5703125" bestFit="1" customWidth="1"/>
    <col min="13576" max="13576" width="8" bestFit="1" customWidth="1"/>
    <col min="13577" max="13577" width="11.5703125" bestFit="1" customWidth="1"/>
    <col min="13578" max="13578" width="17.85546875" bestFit="1" customWidth="1"/>
    <col min="13579" max="13579" width="13.85546875" bestFit="1" customWidth="1"/>
    <col min="13580" max="13580" width="10.5703125" bestFit="1" customWidth="1"/>
    <col min="13581" max="13581" width="17.42578125" bestFit="1" customWidth="1"/>
    <col min="13825" max="13825" width="7.140625" bestFit="1" customWidth="1"/>
    <col min="13826" max="13826" width="71.28515625" bestFit="1" customWidth="1"/>
    <col min="13827" max="13827" width="18.28515625" bestFit="1" customWidth="1"/>
    <col min="13828" max="13828" width="18.5703125" customWidth="1"/>
    <col min="13829" max="13829" width="7.7109375" bestFit="1" customWidth="1"/>
    <col min="13830" max="13830" width="14.5703125" bestFit="1" customWidth="1"/>
    <col min="13831" max="13831" width="10.5703125" bestFit="1" customWidth="1"/>
    <col min="13832" max="13832" width="8" bestFit="1" customWidth="1"/>
    <col min="13833" max="13833" width="11.5703125" bestFit="1" customWidth="1"/>
    <col min="13834" max="13834" width="17.85546875" bestFit="1" customWidth="1"/>
    <col min="13835" max="13835" width="13.85546875" bestFit="1" customWidth="1"/>
    <col min="13836" max="13836" width="10.5703125" bestFit="1" customWidth="1"/>
    <col min="13837" max="13837" width="17.42578125" bestFit="1" customWidth="1"/>
    <col min="14081" max="14081" width="7.140625" bestFit="1" customWidth="1"/>
    <col min="14082" max="14082" width="71.28515625" bestFit="1" customWidth="1"/>
    <col min="14083" max="14083" width="18.28515625" bestFit="1" customWidth="1"/>
    <col min="14084" max="14084" width="18.5703125" customWidth="1"/>
    <col min="14085" max="14085" width="7.7109375" bestFit="1" customWidth="1"/>
    <col min="14086" max="14086" width="14.5703125" bestFit="1" customWidth="1"/>
    <col min="14087" max="14087" width="10.5703125" bestFit="1" customWidth="1"/>
    <col min="14088" max="14088" width="8" bestFit="1" customWidth="1"/>
    <col min="14089" max="14089" width="11.5703125" bestFit="1" customWidth="1"/>
    <col min="14090" max="14090" width="17.85546875" bestFit="1" customWidth="1"/>
    <col min="14091" max="14091" width="13.85546875" bestFit="1" customWidth="1"/>
    <col min="14092" max="14092" width="10.5703125" bestFit="1" customWidth="1"/>
    <col min="14093" max="14093" width="17.42578125" bestFit="1" customWidth="1"/>
    <col min="14337" max="14337" width="7.140625" bestFit="1" customWidth="1"/>
    <col min="14338" max="14338" width="71.28515625" bestFit="1" customWidth="1"/>
    <col min="14339" max="14339" width="18.28515625" bestFit="1" customWidth="1"/>
    <col min="14340" max="14340" width="18.5703125" customWidth="1"/>
    <col min="14341" max="14341" width="7.7109375" bestFit="1" customWidth="1"/>
    <col min="14342" max="14342" width="14.5703125" bestFit="1" customWidth="1"/>
    <col min="14343" max="14343" width="10.5703125" bestFit="1" customWidth="1"/>
    <col min="14344" max="14344" width="8" bestFit="1" customWidth="1"/>
    <col min="14345" max="14345" width="11.5703125" bestFit="1" customWidth="1"/>
    <col min="14346" max="14346" width="17.85546875" bestFit="1" customWidth="1"/>
    <col min="14347" max="14347" width="13.85546875" bestFit="1" customWidth="1"/>
    <col min="14348" max="14348" width="10.5703125" bestFit="1" customWidth="1"/>
    <col min="14349" max="14349" width="17.42578125" bestFit="1" customWidth="1"/>
    <col min="14593" max="14593" width="7.140625" bestFit="1" customWidth="1"/>
    <col min="14594" max="14594" width="71.28515625" bestFit="1" customWidth="1"/>
    <col min="14595" max="14595" width="18.28515625" bestFit="1" customWidth="1"/>
    <col min="14596" max="14596" width="18.5703125" customWidth="1"/>
    <col min="14597" max="14597" width="7.7109375" bestFit="1" customWidth="1"/>
    <col min="14598" max="14598" width="14.5703125" bestFit="1" customWidth="1"/>
    <col min="14599" max="14599" width="10.5703125" bestFit="1" customWidth="1"/>
    <col min="14600" max="14600" width="8" bestFit="1" customWidth="1"/>
    <col min="14601" max="14601" width="11.5703125" bestFit="1" customWidth="1"/>
    <col min="14602" max="14602" width="17.85546875" bestFit="1" customWidth="1"/>
    <col min="14603" max="14603" width="13.85546875" bestFit="1" customWidth="1"/>
    <col min="14604" max="14604" width="10.5703125" bestFit="1" customWidth="1"/>
    <col min="14605" max="14605" width="17.42578125" bestFit="1" customWidth="1"/>
    <col min="14849" max="14849" width="7.140625" bestFit="1" customWidth="1"/>
    <col min="14850" max="14850" width="71.28515625" bestFit="1" customWidth="1"/>
    <col min="14851" max="14851" width="18.28515625" bestFit="1" customWidth="1"/>
    <col min="14852" max="14852" width="18.5703125" customWidth="1"/>
    <col min="14853" max="14853" width="7.7109375" bestFit="1" customWidth="1"/>
    <col min="14854" max="14854" width="14.5703125" bestFit="1" customWidth="1"/>
    <col min="14855" max="14855" width="10.5703125" bestFit="1" customWidth="1"/>
    <col min="14856" max="14856" width="8" bestFit="1" customWidth="1"/>
    <col min="14857" max="14857" width="11.5703125" bestFit="1" customWidth="1"/>
    <col min="14858" max="14858" width="17.85546875" bestFit="1" customWidth="1"/>
    <col min="14859" max="14859" width="13.85546875" bestFit="1" customWidth="1"/>
    <col min="14860" max="14860" width="10.5703125" bestFit="1" customWidth="1"/>
    <col min="14861" max="14861" width="17.42578125" bestFit="1" customWidth="1"/>
    <col min="15105" max="15105" width="7.140625" bestFit="1" customWidth="1"/>
    <col min="15106" max="15106" width="71.28515625" bestFit="1" customWidth="1"/>
    <col min="15107" max="15107" width="18.28515625" bestFit="1" customWidth="1"/>
    <col min="15108" max="15108" width="18.5703125" customWidth="1"/>
    <col min="15109" max="15109" width="7.7109375" bestFit="1" customWidth="1"/>
    <col min="15110" max="15110" width="14.5703125" bestFit="1" customWidth="1"/>
    <col min="15111" max="15111" width="10.5703125" bestFit="1" customWidth="1"/>
    <col min="15112" max="15112" width="8" bestFit="1" customWidth="1"/>
    <col min="15113" max="15113" width="11.5703125" bestFit="1" customWidth="1"/>
    <col min="15114" max="15114" width="17.85546875" bestFit="1" customWidth="1"/>
    <col min="15115" max="15115" width="13.85546875" bestFit="1" customWidth="1"/>
    <col min="15116" max="15116" width="10.5703125" bestFit="1" customWidth="1"/>
    <col min="15117" max="15117" width="17.42578125" bestFit="1" customWidth="1"/>
    <col min="15361" max="15361" width="7.140625" bestFit="1" customWidth="1"/>
    <col min="15362" max="15362" width="71.28515625" bestFit="1" customWidth="1"/>
    <col min="15363" max="15363" width="18.28515625" bestFit="1" customWidth="1"/>
    <col min="15364" max="15364" width="18.5703125" customWidth="1"/>
    <col min="15365" max="15365" width="7.7109375" bestFit="1" customWidth="1"/>
    <col min="15366" max="15366" width="14.5703125" bestFit="1" customWidth="1"/>
    <col min="15367" max="15367" width="10.5703125" bestFit="1" customWidth="1"/>
    <col min="15368" max="15368" width="8" bestFit="1" customWidth="1"/>
    <col min="15369" max="15369" width="11.5703125" bestFit="1" customWidth="1"/>
    <col min="15370" max="15370" width="17.85546875" bestFit="1" customWidth="1"/>
    <col min="15371" max="15371" width="13.85546875" bestFit="1" customWidth="1"/>
    <col min="15372" max="15372" width="10.5703125" bestFit="1" customWidth="1"/>
    <col min="15373" max="15373" width="17.42578125" bestFit="1" customWidth="1"/>
    <col min="15617" max="15617" width="7.140625" bestFit="1" customWidth="1"/>
    <col min="15618" max="15618" width="71.28515625" bestFit="1" customWidth="1"/>
    <col min="15619" max="15619" width="18.28515625" bestFit="1" customWidth="1"/>
    <col min="15620" max="15620" width="18.5703125" customWidth="1"/>
    <col min="15621" max="15621" width="7.7109375" bestFit="1" customWidth="1"/>
    <col min="15622" max="15622" width="14.5703125" bestFit="1" customWidth="1"/>
    <col min="15623" max="15623" width="10.5703125" bestFit="1" customWidth="1"/>
    <col min="15624" max="15624" width="8" bestFit="1" customWidth="1"/>
    <col min="15625" max="15625" width="11.5703125" bestFit="1" customWidth="1"/>
    <col min="15626" max="15626" width="17.85546875" bestFit="1" customWidth="1"/>
    <col min="15627" max="15627" width="13.85546875" bestFit="1" customWidth="1"/>
    <col min="15628" max="15628" width="10.5703125" bestFit="1" customWidth="1"/>
    <col min="15629" max="15629" width="17.42578125" bestFit="1" customWidth="1"/>
    <col min="15873" max="15873" width="7.140625" bestFit="1" customWidth="1"/>
    <col min="15874" max="15874" width="71.28515625" bestFit="1" customWidth="1"/>
    <col min="15875" max="15875" width="18.28515625" bestFit="1" customWidth="1"/>
    <col min="15876" max="15876" width="18.5703125" customWidth="1"/>
    <col min="15877" max="15877" width="7.7109375" bestFit="1" customWidth="1"/>
    <col min="15878" max="15878" width="14.5703125" bestFit="1" customWidth="1"/>
    <col min="15879" max="15879" width="10.5703125" bestFit="1" customWidth="1"/>
    <col min="15880" max="15880" width="8" bestFit="1" customWidth="1"/>
    <col min="15881" max="15881" width="11.5703125" bestFit="1" customWidth="1"/>
    <col min="15882" max="15882" width="17.85546875" bestFit="1" customWidth="1"/>
    <col min="15883" max="15883" width="13.85546875" bestFit="1" customWidth="1"/>
    <col min="15884" max="15884" width="10.5703125" bestFit="1" customWidth="1"/>
    <col min="15885" max="15885" width="17.42578125" bestFit="1" customWidth="1"/>
    <col min="16129" max="16129" width="7.140625" bestFit="1" customWidth="1"/>
    <col min="16130" max="16130" width="71.28515625" bestFit="1" customWidth="1"/>
    <col min="16131" max="16131" width="18.28515625" bestFit="1" customWidth="1"/>
    <col min="16132" max="16132" width="18.5703125" customWidth="1"/>
    <col min="16133" max="16133" width="7.7109375" bestFit="1" customWidth="1"/>
    <col min="16134" max="16134" width="14.5703125" bestFit="1" customWidth="1"/>
    <col min="16135" max="16135" width="10.5703125" bestFit="1" customWidth="1"/>
    <col min="16136" max="16136" width="8" bestFit="1" customWidth="1"/>
    <col min="16137" max="16137" width="11.5703125" bestFit="1" customWidth="1"/>
    <col min="16138" max="16138" width="17.85546875" bestFit="1" customWidth="1"/>
    <col min="16139" max="16139" width="13.85546875" bestFit="1" customWidth="1"/>
    <col min="16140" max="16140" width="10.5703125" bestFit="1" customWidth="1"/>
    <col min="16141" max="16141" width="17.42578125" bestFit="1" customWidth="1"/>
  </cols>
  <sheetData>
    <row r="1" spans="1:13" x14ac:dyDescent="0.25">
      <c r="A1" t="s">
        <v>31</v>
      </c>
      <c r="B1" t="s">
        <v>19</v>
      </c>
      <c r="C1" t="s">
        <v>20</v>
      </c>
      <c r="D1" t="s">
        <v>32</v>
      </c>
      <c r="E1" s="21" t="s">
        <v>21</v>
      </c>
      <c r="F1" t="s">
        <v>22</v>
      </c>
      <c r="G1" t="s">
        <v>23</v>
      </c>
      <c r="H1" t="s">
        <v>24</v>
      </c>
      <c r="I1" t="s">
        <v>0</v>
      </c>
      <c r="J1" t="s">
        <v>49</v>
      </c>
      <c r="K1" t="s">
        <v>25</v>
      </c>
      <c r="L1" t="s">
        <v>26</v>
      </c>
      <c r="M1" t="s">
        <v>27</v>
      </c>
    </row>
    <row r="2" spans="1:13" x14ac:dyDescent="0.25">
      <c r="A2" s="19">
        <v>45052</v>
      </c>
      <c r="B2" t="s">
        <v>136</v>
      </c>
      <c r="C2" t="s">
        <v>137</v>
      </c>
      <c r="D2" t="s">
        <v>407</v>
      </c>
      <c r="E2" s="21">
        <v>5</v>
      </c>
      <c r="F2" s="20">
        <v>45</v>
      </c>
      <c r="G2" s="20">
        <v>225</v>
      </c>
      <c r="H2" s="20">
        <v>0</v>
      </c>
      <c r="I2" s="20">
        <v>7.63</v>
      </c>
      <c r="J2" s="20">
        <f t="shared" ref="J2:J65" si="0">G2-I2</f>
        <v>217.37</v>
      </c>
      <c r="K2" s="20">
        <v>217.37</v>
      </c>
      <c r="L2" s="20">
        <v>95</v>
      </c>
      <c r="M2" t="s">
        <v>138</v>
      </c>
    </row>
    <row r="3" spans="1:13" x14ac:dyDescent="0.25">
      <c r="A3" s="19">
        <v>45052</v>
      </c>
      <c r="B3" t="s">
        <v>139</v>
      </c>
      <c r="C3" t="s">
        <v>140</v>
      </c>
      <c r="D3" t="s">
        <v>407</v>
      </c>
      <c r="E3" s="21">
        <v>12</v>
      </c>
      <c r="F3" s="20">
        <v>20</v>
      </c>
      <c r="G3" s="20">
        <v>240</v>
      </c>
      <c r="H3" s="20">
        <v>0</v>
      </c>
      <c r="I3" s="20">
        <v>15.89</v>
      </c>
      <c r="J3" s="20">
        <f t="shared" si="0"/>
        <v>224.11</v>
      </c>
      <c r="K3" s="20">
        <v>224.11</v>
      </c>
      <c r="L3" s="20">
        <v>132</v>
      </c>
      <c r="M3" t="s">
        <v>141</v>
      </c>
    </row>
    <row r="4" spans="1:13" x14ac:dyDescent="0.25">
      <c r="A4" s="19">
        <v>45052</v>
      </c>
      <c r="B4" t="s">
        <v>142</v>
      </c>
      <c r="C4" t="s">
        <v>143</v>
      </c>
      <c r="D4" t="s">
        <v>397</v>
      </c>
      <c r="E4" s="21">
        <v>1</v>
      </c>
      <c r="F4" s="20">
        <v>140</v>
      </c>
      <c r="G4" s="20">
        <v>140</v>
      </c>
      <c r="H4" s="20">
        <v>0</v>
      </c>
      <c r="I4" s="20">
        <v>0</v>
      </c>
      <c r="J4" s="20">
        <f t="shared" si="0"/>
        <v>140</v>
      </c>
      <c r="K4" s="20">
        <v>140</v>
      </c>
      <c r="L4" s="20">
        <v>70</v>
      </c>
      <c r="M4" t="s">
        <v>144</v>
      </c>
    </row>
    <row r="5" spans="1:13" x14ac:dyDescent="0.25">
      <c r="A5" s="19">
        <v>45052</v>
      </c>
      <c r="B5" t="s">
        <v>87</v>
      </c>
      <c r="C5" t="s">
        <v>88</v>
      </c>
      <c r="D5" t="s">
        <v>408</v>
      </c>
      <c r="E5" s="21">
        <v>2</v>
      </c>
      <c r="F5" s="20">
        <v>120</v>
      </c>
      <c r="G5" s="20">
        <v>240</v>
      </c>
      <c r="H5" s="20">
        <v>0</v>
      </c>
      <c r="I5" s="20">
        <v>4.21</v>
      </c>
      <c r="J5" s="20">
        <f t="shared" si="0"/>
        <v>235.79</v>
      </c>
      <c r="K5" s="20">
        <v>235.79</v>
      </c>
      <c r="L5" s="20">
        <v>94</v>
      </c>
      <c r="M5" t="s">
        <v>145</v>
      </c>
    </row>
    <row r="6" spans="1:13" x14ac:dyDescent="0.25">
      <c r="A6" s="19">
        <v>45052</v>
      </c>
      <c r="B6" t="s">
        <v>83</v>
      </c>
      <c r="C6" t="s">
        <v>50</v>
      </c>
      <c r="D6" t="s">
        <v>408</v>
      </c>
      <c r="E6" s="21">
        <v>1</v>
      </c>
      <c r="F6" s="20">
        <v>80</v>
      </c>
      <c r="G6" s="20">
        <v>80</v>
      </c>
      <c r="H6" s="20">
        <v>0</v>
      </c>
      <c r="I6" s="20">
        <v>0</v>
      </c>
      <c r="J6" s="20">
        <f t="shared" si="0"/>
        <v>80</v>
      </c>
      <c r="K6" s="20">
        <v>80</v>
      </c>
      <c r="L6" s="20">
        <v>23.5</v>
      </c>
      <c r="M6" t="s">
        <v>146</v>
      </c>
    </row>
    <row r="7" spans="1:13" x14ac:dyDescent="0.25">
      <c r="A7" s="19">
        <v>45052</v>
      </c>
      <c r="B7" t="s">
        <v>147</v>
      </c>
      <c r="C7" t="s">
        <v>148</v>
      </c>
      <c r="D7" t="s">
        <v>409</v>
      </c>
      <c r="E7" s="21">
        <v>2</v>
      </c>
      <c r="F7" s="20">
        <v>85</v>
      </c>
      <c r="G7" s="20">
        <v>170</v>
      </c>
      <c r="H7" s="20">
        <v>0</v>
      </c>
      <c r="I7" s="20">
        <v>17.89</v>
      </c>
      <c r="J7" s="20">
        <f t="shared" si="0"/>
        <v>152.11000000000001</v>
      </c>
      <c r="K7" s="20">
        <v>152.11000000000001</v>
      </c>
      <c r="L7" s="20">
        <v>87.8</v>
      </c>
      <c r="M7" t="s">
        <v>149</v>
      </c>
    </row>
    <row r="8" spans="1:13" x14ac:dyDescent="0.25">
      <c r="A8" s="19">
        <v>45052</v>
      </c>
      <c r="B8" t="s">
        <v>150</v>
      </c>
      <c r="C8" t="s">
        <v>151</v>
      </c>
      <c r="D8" t="s">
        <v>397</v>
      </c>
      <c r="E8" s="21">
        <v>1</v>
      </c>
      <c r="F8" s="20">
        <v>100</v>
      </c>
      <c r="G8" s="20">
        <v>100</v>
      </c>
      <c r="H8" s="20">
        <v>0</v>
      </c>
      <c r="I8" s="20">
        <v>0</v>
      </c>
      <c r="J8" s="20">
        <f t="shared" si="0"/>
        <v>100</v>
      </c>
      <c r="K8" s="20">
        <v>100</v>
      </c>
      <c r="L8" s="20">
        <v>50</v>
      </c>
      <c r="M8" t="s">
        <v>152</v>
      </c>
    </row>
    <row r="9" spans="1:13" x14ac:dyDescent="0.25">
      <c r="A9" s="19">
        <v>45052</v>
      </c>
      <c r="B9" t="s">
        <v>90</v>
      </c>
      <c r="C9" t="s">
        <v>153</v>
      </c>
      <c r="D9" t="s">
        <v>410</v>
      </c>
      <c r="E9" s="21">
        <v>1</v>
      </c>
      <c r="F9" s="20">
        <v>115</v>
      </c>
      <c r="G9" s="20">
        <v>115</v>
      </c>
      <c r="H9" s="20">
        <v>0</v>
      </c>
      <c r="I9" s="20">
        <v>0</v>
      </c>
      <c r="J9" s="20">
        <f t="shared" si="0"/>
        <v>115</v>
      </c>
      <c r="K9" s="20">
        <v>115</v>
      </c>
      <c r="L9" s="20">
        <v>52</v>
      </c>
      <c r="M9" t="s">
        <v>38</v>
      </c>
    </row>
    <row r="10" spans="1:13" x14ac:dyDescent="0.25">
      <c r="A10" s="19">
        <v>45052</v>
      </c>
      <c r="B10" t="s">
        <v>154</v>
      </c>
      <c r="C10" t="s">
        <v>155</v>
      </c>
      <c r="D10" t="s">
        <v>411</v>
      </c>
      <c r="E10" s="21">
        <v>1</v>
      </c>
      <c r="F10" s="20">
        <v>120</v>
      </c>
      <c r="G10" s="20">
        <v>120</v>
      </c>
      <c r="H10" s="20">
        <v>0</v>
      </c>
      <c r="I10" s="20">
        <v>0</v>
      </c>
      <c r="J10" s="20">
        <f t="shared" si="0"/>
        <v>120</v>
      </c>
      <c r="K10" s="20">
        <v>120</v>
      </c>
      <c r="L10" s="20">
        <v>54</v>
      </c>
      <c r="M10" t="s">
        <v>156</v>
      </c>
    </row>
    <row r="11" spans="1:13" x14ac:dyDescent="0.25">
      <c r="A11" s="19">
        <v>45052</v>
      </c>
      <c r="B11" t="s">
        <v>154</v>
      </c>
      <c r="C11" t="s">
        <v>157</v>
      </c>
      <c r="D11" t="s">
        <v>411</v>
      </c>
      <c r="E11" s="21">
        <v>1</v>
      </c>
      <c r="F11" s="20">
        <v>120</v>
      </c>
      <c r="G11" s="20">
        <v>120</v>
      </c>
      <c r="H11" s="20">
        <v>0</v>
      </c>
      <c r="I11" s="20">
        <v>0</v>
      </c>
      <c r="J11" s="20">
        <f t="shared" si="0"/>
        <v>120</v>
      </c>
      <c r="K11" s="20">
        <v>120</v>
      </c>
      <c r="L11" s="20">
        <v>54</v>
      </c>
      <c r="M11" t="s">
        <v>156</v>
      </c>
    </row>
    <row r="12" spans="1:13" x14ac:dyDescent="0.25">
      <c r="A12" s="19">
        <v>45052</v>
      </c>
      <c r="B12" t="s">
        <v>158</v>
      </c>
      <c r="C12" t="s">
        <v>159</v>
      </c>
      <c r="D12" t="s">
        <v>412</v>
      </c>
      <c r="E12" s="21">
        <v>2</v>
      </c>
      <c r="F12" s="20">
        <v>75</v>
      </c>
      <c r="G12" s="20">
        <v>150</v>
      </c>
      <c r="H12" s="20">
        <v>0</v>
      </c>
      <c r="I12" s="20">
        <v>43.75</v>
      </c>
      <c r="J12" s="20">
        <f t="shared" si="0"/>
        <v>106.25</v>
      </c>
      <c r="K12" s="20">
        <v>106.25</v>
      </c>
      <c r="L12" s="20">
        <v>75.8</v>
      </c>
      <c r="M12" t="s">
        <v>160</v>
      </c>
    </row>
    <row r="13" spans="1:13" x14ac:dyDescent="0.25">
      <c r="A13" s="19">
        <v>45052</v>
      </c>
      <c r="B13" t="s">
        <v>161</v>
      </c>
      <c r="C13" t="s">
        <v>162</v>
      </c>
      <c r="D13" t="s">
        <v>412</v>
      </c>
      <c r="E13" s="21">
        <v>3</v>
      </c>
      <c r="F13" s="20">
        <v>75</v>
      </c>
      <c r="G13" s="20">
        <v>225</v>
      </c>
      <c r="H13" s="20">
        <v>0</v>
      </c>
      <c r="I13" s="20">
        <v>20.23</v>
      </c>
      <c r="J13" s="20">
        <f t="shared" si="0"/>
        <v>204.77</v>
      </c>
      <c r="K13" s="20">
        <v>204.78</v>
      </c>
      <c r="L13" s="20">
        <v>113.7</v>
      </c>
      <c r="M13" t="s">
        <v>163</v>
      </c>
    </row>
    <row r="14" spans="1:13" x14ac:dyDescent="0.25">
      <c r="A14" s="19">
        <v>45052</v>
      </c>
      <c r="B14" t="s">
        <v>164</v>
      </c>
      <c r="C14" t="s">
        <v>165</v>
      </c>
      <c r="D14" t="s">
        <v>412</v>
      </c>
      <c r="E14" s="21">
        <v>1</v>
      </c>
      <c r="F14" s="20">
        <v>75</v>
      </c>
      <c r="G14" s="20">
        <v>75</v>
      </c>
      <c r="H14" s="20">
        <v>0</v>
      </c>
      <c r="I14" s="20">
        <v>16.3</v>
      </c>
      <c r="J14" s="20">
        <f t="shared" si="0"/>
        <v>58.7</v>
      </c>
      <c r="K14" s="20">
        <v>58.7</v>
      </c>
      <c r="L14" s="20">
        <v>37.9</v>
      </c>
      <c r="M14" t="s">
        <v>166</v>
      </c>
    </row>
    <row r="15" spans="1:13" x14ac:dyDescent="0.25">
      <c r="A15" s="19">
        <v>45052</v>
      </c>
      <c r="B15" t="s">
        <v>94</v>
      </c>
      <c r="C15" t="s">
        <v>95</v>
      </c>
      <c r="D15" t="s">
        <v>412</v>
      </c>
      <c r="E15" s="21">
        <v>1</v>
      </c>
      <c r="F15" s="20">
        <v>75</v>
      </c>
      <c r="G15" s="20">
        <v>75</v>
      </c>
      <c r="H15" s="20">
        <v>0</v>
      </c>
      <c r="I15" s="20">
        <v>20.23</v>
      </c>
      <c r="J15" s="20">
        <f t="shared" si="0"/>
        <v>54.769999999999996</v>
      </c>
      <c r="K15" s="20">
        <v>54.78</v>
      </c>
      <c r="L15" s="20">
        <v>37.9</v>
      </c>
      <c r="M15" t="s">
        <v>167</v>
      </c>
    </row>
    <row r="16" spans="1:13" x14ac:dyDescent="0.25">
      <c r="A16" s="19">
        <v>45052</v>
      </c>
      <c r="B16" t="s">
        <v>98</v>
      </c>
      <c r="C16" t="s">
        <v>99</v>
      </c>
      <c r="D16" t="s">
        <v>412</v>
      </c>
      <c r="E16" s="21">
        <v>1</v>
      </c>
      <c r="F16" s="20">
        <v>75</v>
      </c>
      <c r="G16" s="20">
        <v>75</v>
      </c>
      <c r="H16" s="20">
        <v>0</v>
      </c>
      <c r="I16" s="20">
        <v>20.23</v>
      </c>
      <c r="J16" s="20">
        <f t="shared" si="0"/>
        <v>54.769999999999996</v>
      </c>
      <c r="K16" s="20">
        <v>54.78</v>
      </c>
      <c r="L16" s="20">
        <v>37.9</v>
      </c>
      <c r="M16" t="s">
        <v>167</v>
      </c>
    </row>
    <row r="17" spans="1:13" x14ac:dyDescent="0.25">
      <c r="A17" s="19">
        <v>45052</v>
      </c>
      <c r="B17" t="s">
        <v>100</v>
      </c>
      <c r="C17" t="s">
        <v>101</v>
      </c>
      <c r="D17" t="s">
        <v>412</v>
      </c>
      <c r="E17" s="21">
        <v>2</v>
      </c>
      <c r="F17" s="20">
        <v>75</v>
      </c>
      <c r="G17" s="20">
        <v>150</v>
      </c>
      <c r="H17" s="20">
        <v>0</v>
      </c>
      <c r="I17" s="20">
        <v>34.54</v>
      </c>
      <c r="J17" s="20">
        <f t="shared" si="0"/>
        <v>115.46000000000001</v>
      </c>
      <c r="K17" s="20">
        <v>115.46</v>
      </c>
      <c r="L17" s="20">
        <v>75.8</v>
      </c>
      <c r="M17" t="s">
        <v>168</v>
      </c>
    </row>
    <row r="18" spans="1:13" x14ac:dyDescent="0.25">
      <c r="A18" s="19">
        <v>45052</v>
      </c>
      <c r="B18" t="s">
        <v>102</v>
      </c>
      <c r="C18" t="s">
        <v>103</v>
      </c>
      <c r="D18" t="s">
        <v>412</v>
      </c>
      <c r="E18" s="21">
        <v>4</v>
      </c>
      <c r="F18" s="20">
        <v>69.989999999999995</v>
      </c>
      <c r="G18" s="20">
        <v>279.95999999999998</v>
      </c>
      <c r="H18" s="20">
        <v>0</v>
      </c>
      <c r="I18" s="20">
        <v>53.08</v>
      </c>
      <c r="J18" s="20">
        <f t="shared" si="0"/>
        <v>226.88</v>
      </c>
      <c r="K18" s="20">
        <v>226.88</v>
      </c>
      <c r="L18" s="20">
        <v>143.6</v>
      </c>
      <c r="M18" t="s">
        <v>169</v>
      </c>
    </row>
    <row r="19" spans="1:13" x14ac:dyDescent="0.25">
      <c r="A19" s="19">
        <v>45052</v>
      </c>
      <c r="B19" t="s">
        <v>170</v>
      </c>
      <c r="C19" t="s">
        <v>171</v>
      </c>
      <c r="D19" t="s">
        <v>412</v>
      </c>
      <c r="E19" s="21">
        <v>2</v>
      </c>
      <c r="F19" s="20">
        <v>69.989999999999995</v>
      </c>
      <c r="G19" s="20">
        <v>139.97999999999999</v>
      </c>
      <c r="H19" s="20">
        <v>0</v>
      </c>
      <c r="I19" s="20">
        <v>29.22</v>
      </c>
      <c r="J19" s="20">
        <f t="shared" si="0"/>
        <v>110.75999999999999</v>
      </c>
      <c r="K19" s="20">
        <v>110.76</v>
      </c>
      <c r="L19" s="20">
        <v>71.8</v>
      </c>
      <c r="M19" t="s">
        <v>172</v>
      </c>
    </row>
    <row r="20" spans="1:13" x14ac:dyDescent="0.25">
      <c r="A20" s="19">
        <v>45052</v>
      </c>
      <c r="B20" t="s">
        <v>104</v>
      </c>
      <c r="C20" t="s">
        <v>105</v>
      </c>
      <c r="D20" t="s">
        <v>412</v>
      </c>
      <c r="E20" s="21">
        <v>2</v>
      </c>
      <c r="F20" s="20">
        <v>69.989999999999995</v>
      </c>
      <c r="G20" s="20">
        <v>139.97999999999999</v>
      </c>
      <c r="H20" s="20">
        <v>0</v>
      </c>
      <c r="I20" s="20">
        <v>26.14</v>
      </c>
      <c r="J20" s="20">
        <f t="shared" si="0"/>
        <v>113.83999999999999</v>
      </c>
      <c r="K20" s="20">
        <v>113.84</v>
      </c>
      <c r="L20" s="20">
        <v>71.8</v>
      </c>
      <c r="M20" t="s">
        <v>173</v>
      </c>
    </row>
    <row r="21" spans="1:13" x14ac:dyDescent="0.25">
      <c r="A21" s="19">
        <v>45052</v>
      </c>
      <c r="B21" t="s">
        <v>106</v>
      </c>
      <c r="C21" t="s">
        <v>107</v>
      </c>
      <c r="D21" t="s">
        <v>412</v>
      </c>
      <c r="E21" s="21">
        <v>2</v>
      </c>
      <c r="F21" s="20">
        <v>69.989999999999995</v>
      </c>
      <c r="G21" s="20">
        <v>139.97999999999999</v>
      </c>
      <c r="H21" s="20">
        <v>0</v>
      </c>
      <c r="I21" s="20">
        <v>46.37</v>
      </c>
      <c r="J21" s="20">
        <f t="shared" si="0"/>
        <v>93.609999999999985</v>
      </c>
      <c r="K21" s="20">
        <v>93.61</v>
      </c>
      <c r="L21" s="20">
        <v>71.8</v>
      </c>
      <c r="M21" t="s">
        <v>174</v>
      </c>
    </row>
    <row r="22" spans="1:13" x14ac:dyDescent="0.25">
      <c r="A22" s="19">
        <v>45052</v>
      </c>
      <c r="B22" t="s">
        <v>175</v>
      </c>
      <c r="C22" t="s">
        <v>176</v>
      </c>
      <c r="D22" t="s">
        <v>413</v>
      </c>
      <c r="E22" s="21">
        <v>1</v>
      </c>
      <c r="F22" s="20">
        <v>75</v>
      </c>
      <c r="G22" s="20">
        <v>75</v>
      </c>
      <c r="H22" s="20">
        <v>0</v>
      </c>
      <c r="I22" s="20">
        <v>20.23</v>
      </c>
      <c r="J22" s="20">
        <f t="shared" si="0"/>
        <v>54.769999999999996</v>
      </c>
      <c r="K22" s="20">
        <v>54.78</v>
      </c>
      <c r="L22" s="20">
        <v>37.9</v>
      </c>
      <c r="M22" t="s">
        <v>167</v>
      </c>
    </row>
    <row r="23" spans="1:13" x14ac:dyDescent="0.25">
      <c r="A23" s="19">
        <v>45052</v>
      </c>
      <c r="B23" t="s">
        <v>177</v>
      </c>
      <c r="C23" t="s">
        <v>178</v>
      </c>
      <c r="D23" t="s">
        <v>413</v>
      </c>
      <c r="E23" s="21">
        <v>1</v>
      </c>
      <c r="F23" s="20">
        <v>75</v>
      </c>
      <c r="G23" s="20">
        <v>75</v>
      </c>
      <c r="H23" s="20">
        <v>0</v>
      </c>
      <c r="I23" s="20">
        <v>18.75</v>
      </c>
      <c r="J23" s="20">
        <f t="shared" si="0"/>
        <v>56.25</v>
      </c>
      <c r="K23" s="20">
        <v>56.25</v>
      </c>
      <c r="L23" s="20">
        <v>37.9</v>
      </c>
      <c r="M23" t="s">
        <v>179</v>
      </c>
    </row>
    <row r="24" spans="1:13" x14ac:dyDescent="0.25">
      <c r="A24" s="19">
        <v>45052</v>
      </c>
      <c r="B24" t="s">
        <v>180</v>
      </c>
      <c r="C24" t="s">
        <v>181</v>
      </c>
      <c r="D24" t="s">
        <v>413</v>
      </c>
      <c r="E24" s="21">
        <v>1</v>
      </c>
      <c r="F24" s="20">
        <v>75</v>
      </c>
      <c r="G24" s="20">
        <v>75</v>
      </c>
      <c r="H24" s="20">
        <v>0</v>
      </c>
      <c r="I24" s="20">
        <v>15.52</v>
      </c>
      <c r="J24" s="20">
        <f t="shared" si="0"/>
        <v>59.480000000000004</v>
      </c>
      <c r="K24" s="20">
        <v>59.48</v>
      </c>
      <c r="L24" s="20">
        <v>37.9</v>
      </c>
      <c r="M24" t="s">
        <v>182</v>
      </c>
    </row>
    <row r="25" spans="1:13" x14ac:dyDescent="0.25">
      <c r="A25" s="19">
        <v>45052</v>
      </c>
      <c r="B25" t="s">
        <v>183</v>
      </c>
      <c r="C25" t="s">
        <v>184</v>
      </c>
      <c r="D25" t="s">
        <v>413</v>
      </c>
      <c r="E25" s="21">
        <v>1</v>
      </c>
      <c r="F25" s="20">
        <v>69.900000000000006</v>
      </c>
      <c r="G25" s="20">
        <v>69.900000000000006</v>
      </c>
      <c r="H25" s="20">
        <v>0</v>
      </c>
      <c r="I25" s="20">
        <v>0</v>
      </c>
      <c r="J25" s="20">
        <f t="shared" si="0"/>
        <v>69.900000000000006</v>
      </c>
      <c r="K25" s="20">
        <v>69.900000000000006</v>
      </c>
      <c r="L25" s="20">
        <v>35.9</v>
      </c>
      <c r="M25" t="s">
        <v>51</v>
      </c>
    </row>
    <row r="26" spans="1:13" x14ac:dyDescent="0.25">
      <c r="A26" s="19">
        <v>45052</v>
      </c>
      <c r="B26" t="s">
        <v>185</v>
      </c>
      <c r="C26" t="s">
        <v>186</v>
      </c>
      <c r="D26" t="s">
        <v>413</v>
      </c>
      <c r="E26" s="21">
        <v>1</v>
      </c>
      <c r="F26" s="20">
        <v>75</v>
      </c>
      <c r="G26" s="20">
        <v>75</v>
      </c>
      <c r="H26" s="20">
        <v>0</v>
      </c>
      <c r="I26" s="20">
        <v>6.36</v>
      </c>
      <c r="J26" s="20">
        <f t="shared" si="0"/>
        <v>68.64</v>
      </c>
      <c r="K26" s="20">
        <v>68.64</v>
      </c>
      <c r="L26" s="20">
        <v>37.9</v>
      </c>
      <c r="M26" t="s">
        <v>187</v>
      </c>
    </row>
    <row r="27" spans="1:13" x14ac:dyDescent="0.25">
      <c r="A27" s="19">
        <v>45052</v>
      </c>
      <c r="B27" t="s">
        <v>188</v>
      </c>
      <c r="C27" t="s">
        <v>189</v>
      </c>
      <c r="D27" t="s">
        <v>413</v>
      </c>
      <c r="E27" s="21">
        <v>1</v>
      </c>
      <c r="F27" s="20">
        <v>75</v>
      </c>
      <c r="G27" s="20">
        <v>75</v>
      </c>
      <c r="H27" s="20">
        <v>0</v>
      </c>
      <c r="I27" s="20">
        <v>20.23</v>
      </c>
      <c r="J27" s="20">
        <f t="shared" si="0"/>
        <v>54.769999999999996</v>
      </c>
      <c r="K27" s="20">
        <v>54.78</v>
      </c>
      <c r="L27" s="20">
        <v>37.9</v>
      </c>
      <c r="M27" t="s">
        <v>167</v>
      </c>
    </row>
    <row r="28" spans="1:13" x14ac:dyDescent="0.25">
      <c r="A28" s="19">
        <v>45052</v>
      </c>
      <c r="B28" t="s">
        <v>190</v>
      </c>
      <c r="C28" t="s">
        <v>191</v>
      </c>
      <c r="D28" t="s">
        <v>413</v>
      </c>
      <c r="E28" s="21">
        <v>2</v>
      </c>
      <c r="F28" s="20">
        <v>75</v>
      </c>
      <c r="G28" s="20">
        <v>150</v>
      </c>
      <c r="H28" s="20">
        <v>0</v>
      </c>
      <c r="I28" s="20">
        <v>50.92</v>
      </c>
      <c r="J28" s="20">
        <f t="shared" si="0"/>
        <v>99.08</v>
      </c>
      <c r="K28" s="20">
        <v>99.08</v>
      </c>
      <c r="L28" s="20">
        <v>75.8</v>
      </c>
      <c r="M28" t="s">
        <v>192</v>
      </c>
    </row>
    <row r="29" spans="1:13" x14ac:dyDescent="0.25">
      <c r="A29" s="19">
        <v>45052</v>
      </c>
      <c r="B29" t="s">
        <v>193</v>
      </c>
      <c r="C29" t="s">
        <v>194</v>
      </c>
      <c r="D29" t="s">
        <v>413</v>
      </c>
      <c r="E29" s="21">
        <v>1</v>
      </c>
      <c r="F29" s="20">
        <v>75</v>
      </c>
      <c r="G29" s="20">
        <v>75</v>
      </c>
      <c r="H29" s="20">
        <v>0</v>
      </c>
      <c r="I29" s="20">
        <v>15.79</v>
      </c>
      <c r="J29" s="20">
        <f t="shared" si="0"/>
        <v>59.21</v>
      </c>
      <c r="K29" s="20">
        <v>59.21</v>
      </c>
      <c r="L29" s="20">
        <v>37.9</v>
      </c>
      <c r="M29" t="s">
        <v>195</v>
      </c>
    </row>
    <row r="30" spans="1:13" x14ac:dyDescent="0.25">
      <c r="A30" s="19">
        <v>45052</v>
      </c>
      <c r="B30" t="s">
        <v>196</v>
      </c>
      <c r="C30" t="s">
        <v>197</v>
      </c>
      <c r="D30" t="s">
        <v>414</v>
      </c>
      <c r="E30" s="21">
        <v>1</v>
      </c>
      <c r="F30" s="20">
        <v>84</v>
      </c>
      <c r="G30" s="20">
        <v>84</v>
      </c>
      <c r="H30" s="20">
        <v>0</v>
      </c>
      <c r="I30" s="20">
        <v>0</v>
      </c>
      <c r="J30" s="20">
        <f t="shared" si="0"/>
        <v>84</v>
      </c>
      <c r="K30" s="20">
        <v>84</v>
      </c>
      <c r="L30" s="20">
        <v>37.9</v>
      </c>
      <c r="M30" t="s">
        <v>198</v>
      </c>
    </row>
    <row r="31" spans="1:13" x14ac:dyDescent="0.25">
      <c r="A31" s="19">
        <v>45052</v>
      </c>
      <c r="B31" t="s">
        <v>199</v>
      </c>
      <c r="C31" t="s">
        <v>200</v>
      </c>
      <c r="D31" t="s">
        <v>413</v>
      </c>
      <c r="E31" s="21">
        <v>1</v>
      </c>
      <c r="F31" s="20">
        <v>75</v>
      </c>
      <c r="G31" s="20">
        <v>75</v>
      </c>
      <c r="H31" s="20">
        <v>0</v>
      </c>
      <c r="I31" s="20">
        <v>18.75</v>
      </c>
      <c r="J31" s="20">
        <f t="shared" si="0"/>
        <v>56.25</v>
      </c>
      <c r="K31" s="20">
        <v>56.25</v>
      </c>
      <c r="L31" s="20">
        <v>37.9</v>
      </c>
      <c r="M31" t="s">
        <v>179</v>
      </c>
    </row>
    <row r="32" spans="1:13" x14ac:dyDescent="0.25">
      <c r="A32" s="19">
        <v>45052</v>
      </c>
      <c r="B32" t="s">
        <v>201</v>
      </c>
      <c r="C32" t="s">
        <v>202</v>
      </c>
      <c r="D32" t="s">
        <v>413</v>
      </c>
      <c r="E32" s="21">
        <v>1</v>
      </c>
      <c r="F32" s="20">
        <v>75</v>
      </c>
      <c r="G32" s="20">
        <v>75</v>
      </c>
      <c r="H32" s="20">
        <v>0</v>
      </c>
      <c r="I32" s="20">
        <v>3.75</v>
      </c>
      <c r="J32" s="20">
        <f t="shared" si="0"/>
        <v>71.25</v>
      </c>
      <c r="K32" s="20">
        <v>71.25</v>
      </c>
      <c r="L32" s="20">
        <v>37.9</v>
      </c>
      <c r="M32" t="s">
        <v>203</v>
      </c>
    </row>
    <row r="33" spans="1:13" x14ac:dyDescent="0.25">
      <c r="A33" s="19">
        <v>45052</v>
      </c>
      <c r="B33" t="s">
        <v>204</v>
      </c>
      <c r="C33" t="s">
        <v>205</v>
      </c>
      <c r="D33" t="s">
        <v>413</v>
      </c>
      <c r="E33" s="21">
        <v>1</v>
      </c>
      <c r="F33" s="20">
        <v>75</v>
      </c>
      <c r="G33" s="20">
        <v>75</v>
      </c>
      <c r="H33" s="20">
        <v>0</v>
      </c>
      <c r="I33" s="20">
        <v>15.79</v>
      </c>
      <c r="J33" s="20">
        <f t="shared" si="0"/>
        <v>59.21</v>
      </c>
      <c r="K33" s="20">
        <v>59.21</v>
      </c>
      <c r="L33" s="20">
        <v>37.9</v>
      </c>
      <c r="M33" t="s">
        <v>195</v>
      </c>
    </row>
    <row r="34" spans="1:13" x14ac:dyDescent="0.25">
      <c r="A34" s="19">
        <v>45052</v>
      </c>
      <c r="B34" t="s">
        <v>206</v>
      </c>
      <c r="C34" t="s">
        <v>207</v>
      </c>
      <c r="D34" t="s">
        <v>425</v>
      </c>
      <c r="E34" s="21">
        <v>1</v>
      </c>
      <c r="F34" s="20">
        <v>69.989999999999995</v>
      </c>
      <c r="G34" s="20">
        <v>69.989999999999995</v>
      </c>
      <c r="H34" s="20">
        <v>0</v>
      </c>
      <c r="I34" s="20">
        <v>20</v>
      </c>
      <c r="J34" s="20">
        <f t="shared" si="0"/>
        <v>49.989999999999995</v>
      </c>
      <c r="K34" s="20">
        <v>49.99</v>
      </c>
      <c r="L34" s="20">
        <v>35.9</v>
      </c>
      <c r="M34" t="s">
        <v>208</v>
      </c>
    </row>
    <row r="35" spans="1:13" x14ac:dyDescent="0.25">
      <c r="A35" s="19">
        <v>45052</v>
      </c>
      <c r="B35" t="s">
        <v>209</v>
      </c>
      <c r="C35" t="s">
        <v>210</v>
      </c>
      <c r="D35" t="s">
        <v>398</v>
      </c>
      <c r="E35" s="21">
        <v>1</v>
      </c>
      <c r="F35" s="20">
        <v>50</v>
      </c>
      <c r="G35" s="20">
        <v>50</v>
      </c>
      <c r="H35" s="20">
        <v>0</v>
      </c>
      <c r="I35" s="20">
        <v>5</v>
      </c>
      <c r="J35" s="20">
        <f t="shared" si="0"/>
        <v>45</v>
      </c>
      <c r="K35" s="20">
        <v>45</v>
      </c>
      <c r="L35" s="20">
        <v>15</v>
      </c>
      <c r="M35" t="s">
        <v>211</v>
      </c>
    </row>
    <row r="36" spans="1:13" x14ac:dyDescent="0.25">
      <c r="A36" s="19">
        <v>45052</v>
      </c>
      <c r="B36" t="s">
        <v>212</v>
      </c>
      <c r="C36" t="s">
        <v>213</v>
      </c>
      <c r="D36" t="s">
        <v>399</v>
      </c>
      <c r="E36" s="21">
        <v>1</v>
      </c>
      <c r="F36" s="20">
        <v>50</v>
      </c>
      <c r="G36" s="20">
        <v>50</v>
      </c>
      <c r="H36" s="20">
        <v>0</v>
      </c>
      <c r="I36" s="20">
        <v>11.54</v>
      </c>
      <c r="J36" s="20">
        <f t="shared" si="0"/>
        <v>38.46</v>
      </c>
      <c r="K36" s="20">
        <v>38.46</v>
      </c>
      <c r="L36" s="20">
        <v>25</v>
      </c>
      <c r="M36" t="s">
        <v>214</v>
      </c>
    </row>
    <row r="37" spans="1:13" x14ac:dyDescent="0.25">
      <c r="A37" s="19">
        <v>45052</v>
      </c>
      <c r="B37" t="s">
        <v>215</v>
      </c>
      <c r="C37" t="s">
        <v>216</v>
      </c>
      <c r="D37" t="s">
        <v>398</v>
      </c>
      <c r="E37" s="21">
        <v>1</v>
      </c>
      <c r="F37" s="20">
        <v>60</v>
      </c>
      <c r="G37" s="20">
        <v>60</v>
      </c>
      <c r="H37" s="20">
        <v>0</v>
      </c>
      <c r="I37" s="20">
        <v>10</v>
      </c>
      <c r="J37" s="20">
        <f t="shared" si="0"/>
        <v>50</v>
      </c>
      <c r="K37" s="20">
        <v>50</v>
      </c>
      <c r="L37" s="20">
        <v>30</v>
      </c>
      <c r="M37" t="s">
        <v>217</v>
      </c>
    </row>
    <row r="38" spans="1:13" x14ac:dyDescent="0.25">
      <c r="A38" s="19">
        <v>45052</v>
      </c>
      <c r="B38" t="s">
        <v>218</v>
      </c>
      <c r="C38" t="s">
        <v>219</v>
      </c>
      <c r="D38" t="s">
        <v>400</v>
      </c>
      <c r="E38" s="21">
        <v>3</v>
      </c>
      <c r="F38" s="20">
        <v>60</v>
      </c>
      <c r="G38" s="20">
        <v>180</v>
      </c>
      <c r="H38" s="20">
        <v>0</v>
      </c>
      <c r="I38" s="20">
        <v>0</v>
      </c>
      <c r="J38" s="20">
        <f t="shared" si="0"/>
        <v>180</v>
      </c>
      <c r="K38" s="20">
        <v>180</v>
      </c>
      <c r="L38" s="20">
        <v>90</v>
      </c>
      <c r="M38" t="s">
        <v>220</v>
      </c>
    </row>
    <row r="39" spans="1:13" x14ac:dyDescent="0.25">
      <c r="A39" s="19">
        <v>45052</v>
      </c>
      <c r="B39" t="s">
        <v>221</v>
      </c>
      <c r="C39" t="s">
        <v>222</v>
      </c>
      <c r="D39" t="s">
        <v>415</v>
      </c>
      <c r="E39" s="21">
        <v>1</v>
      </c>
      <c r="F39" s="20">
        <v>39.99</v>
      </c>
      <c r="G39" s="20">
        <v>39.99</v>
      </c>
      <c r="H39" s="20">
        <v>0</v>
      </c>
      <c r="I39" s="20">
        <v>2.35</v>
      </c>
      <c r="J39" s="20">
        <f t="shared" si="0"/>
        <v>37.64</v>
      </c>
      <c r="K39" s="20">
        <v>37.64</v>
      </c>
      <c r="L39" s="20">
        <v>18</v>
      </c>
      <c r="M39" t="s">
        <v>223</v>
      </c>
    </row>
    <row r="40" spans="1:13" x14ac:dyDescent="0.25">
      <c r="A40" s="19">
        <v>45052</v>
      </c>
      <c r="B40" t="s">
        <v>221</v>
      </c>
      <c r="C40" t="s">
        <v>224</v>
      </c>
      <c r="D40" t="s">
        <v>415</v>
      </c>
      <c r="E40" s="21">
        <v>1</v>
      </c>
      <c r="F40" s="20">
        <v>39.99</v>
      </c>
      <c r="G40" s="20">
        <v>39.99</v>
      </c>
      <c r="H40" s="20">
        <v>0</v>
      </c>
      <c r="I40" s="20">
        <v>0</v>
      </c>
      <c r="J40" s="20">
        <f t="shared" si="0"/>
        <v>39.99</v>
      </c>
      <c r="K40" s="20">
        <v>39.99</v>
      </c>
      <c r="L40" s="20">
        <v>18</v>
      </c>
      <c r="M40" t="s">
        <v>225</v>
      </c>
    </row>
    <row r="41" spans="1:13" x14ac:dyDescent="0.25">
      <c r="A41" s="19">
        <v>45052</v>
      </c>
      <c r="B41" t="s">
        <v>221</v>
      </c>
      <c r="C41" t="s">
        <v>226</v>
      </c>
      <c r="D41" t="s">
        <v>415</v>
      </c>
      <c r="E41" s="21">
        <v>1</v>
      </c>
      <c r="F41" s="20">
        <v>39.99</v>
      </c>
      <c r="G41" s="20">
        <v>39.99</v>
      </c>
      <c r="H41" s="20">
        <v>0</v>
      </c>
      <c r="I41" s="20">
        <v>0</v>
      </c>
      <c r="J41" s="20">
        <f t="shared" si="0"/>
        <v>39.99</v>
      </c>
      <c r="K41" s="20">
        <v>39.99</v>
      </c>
      <c r="L41" s="20">
        <v>18</v>
      </c>
      <c r="M41" t="s">
        <v>225</v>
      </c>
    </row>
    <row r="42" spans="1:13" x14ac:dyDescent="0.25">
      <c r="A42" s="19">
        <v>45052</v>
      </c>
      <c r="B42" t="s">
        <v>221</v>
      </c>
      <c r="C42" t="s">
        <v>227</v>
      </c>
      <c r="D42" t="s">
        <v>415</v>
      </c>
      <c r="E42" s="21">
        <v>1</v>
      </c>
      <c r="F42" s="20">
        <v>39.99</v>
      </c>
      <c r="G42" s="20">
        <v>39.99</v>
      </c>
      <c r="H42" s="20">
        <v>0</v>
      </c>
      <c r="I42" s="20">
        <v>0</v>
      </c>
      <c r="J42" s="20">
        <f t="shared" si="0"/>
        <v>39.99</v>
      </c>
      <c r="K42" s="20">
        <v>39.99</v>
      </c>
      <c r="L42" s="20">
        <v>18</v>
      </c>
      <c r="M42" t="s">
        <v>225</v>
      </c>
    </row>
    <row r="43" spans="1:13" x14ac:dyDescent="0.25">
      <c r="A43" s="19">
        <v>45052</v>
      </c>
      <c r="B43" t="s">
        <v>221</v>
      </c>
      <c r="C43" t="s">
        <v>228</v>
      </c>
      <c r="D43" t="s">
        <v>401</v>
      </c>
      <c r="E43" s="21">
        <v>1</v>
      </c>
      <c r="F43" s="20">
        <v>39.99</v>
      </c>
      <c r="G43" s="20">
        <v>39.99</v>
      </c>
      <c r="H43" s="20">
        <v>0</v>
      </c>
      <c r="I43" s="20">
        <v>0</v>
      </c>
      <c r="J43" s="20">
        <f t="shared" si="0"/>
        <v>39.99</v>
      </c>
      <c r="K43" s="20">
        <v>39.99</v>
      </c>
      <c r="L43" s="20">
        <v>18</v>
      </c>
      <c r="M43" t="s">
        <v>225</v>
      </c>
    </row>
    <row r="44" spans="1:13" x14ac:dyDescent="0.25">
      <c r="A44" s="19">
        <v>45052</v>
      </c>
      <c r="B44" t="s">
        <v>39</v>
      </c>
      <c r="C44" t="s">
        <v>229</v>
      </c>
      <c r="D44" t="s">
        <v>415</v>
      </c>
      <c r="E44" s="21">
        <v>1</v>
      </c>
      <c r="F44" s="20">
        <v>50</v>
      </c>
      <c r="G44" s="20">
        <v>50</v>
      </c>
      <c r="H44" s="20">
        <v>0</v>
      </c>
      <c r="I44" s="20">
        <v>0</v>
      </c>
      <c r="J44" s="20">
        <f t="shared" si="0"/>
        <v>50</v>
      </c>
      <c r="K44" s="20">
        <v>50</v>
      </c>
      <c r="L44" s="20">
        <v>23</v>
      </c>
      <c r="M44" t="s">
        <v>52</v>
      </c>
    </row>
    <row r="45" spans="1:13" x14ac:dyDescent="0.25">
      <c r="A45" s="19">
        <v>45052</v>
      </c>
      <c r="B45" t="s">
        <v>230</v>
      </c>
      <c r="C45">
        <v>1001001010704</v>
      </c>
      <c r="D45" t="s">
        <v>416</v>
      </c>
      <c r="E45" s="21">
        <v>1</v>
      </c>
      <c r="F45" s="20">
        <v>150</v>
      </c>
      <c r="G45" s="20">
        <v>150</v>
      </c>
      <c r="H45" s="20">
        <v>0</v>
      </c>
      <c r="I45" s="20">
        <v>0</v>
      </c>
      <c r="J45" s="20">
        <f t="shared" si="0"/>
        <v>150</v>
      </c>
      <c r="K45" s="20">
        <v>150</v>
      </c>
      <c r="L45" s="20">
        <v>99</v>
      </c>
      <c r="M45" t="s">
        <v>231</v>
      </c>
    </row>
    <row r="46" spans="1:13" x14ac:dyDescent="0.25">
      <c r="A46" s="19">
        <v>45052</v>
      </c>
      <c r="B46" t="s">
        <v>232</v>
      </c>
      <c r="C46" t="s">
        <v>233</v>
      </c>
      <c r="D46" t="s">
        <v>397</v>
      </c>
      <c r="E46" s="21">
        <v>1</v>
      </c>
      <c r="F46" s="20">
        <v>120</v>
      </c>
      <c r="G46" s="20">
        <v>120</v>
      </c>
      <c r="H46" s="20">
        <v>0</v>
      </c>
      <c r="I46" s="20">
        <v>0</v>
      </c>
      <c r="J46" s="20">
        <f t="shared" si="0"/>
        <v>120</v>
      </c>
      <c r="K46" s="20">
        <v>120</v>
      </c>
      <c r="L46" s="20">
        <v>60</v>
      </c>
      <c r="M46" t="s">
        <v>234</v>
      </c>
    </row>
    <row r="47" spans="1:13" x14ac:dyDescent="0.25">
      <c r="A47" s="19">
        <v>45052</v>
      </c>
      <c r="B47" t="s">
        <v>33</v>
      </c>
      <c r="C47" t="s">
        <v>28</v>
      </c>
      <c r="D47" t="s">
        <v>417</v>
      </c>
      <c r="E47" s="21">
        <v>15</v>
      </c>
      <c r="F47" s="20">
        <v>20</v>
      </c>
      <c r="G47" s="20">
        <v>300</v>
      </c>
      <c r="H47" s="20">
        <v>0</v>
      </c>
      <c r="I47" s="20">
        <v>11.11</v>
      </c>
      <c r="J47" s="20">
        <f t="shared" si="0"/>
        <v>288.89</v>
      </c>
      <c r="K47" s="20">
        <v>288.89</v>
      </c>
      <c r="L47" s="20">
        <v>150</v>
      </c>
      <c r="M47" t="s">
        <v>235</v>
      </c>
    </row>
    <row r="48" spans="1:13" x14ac:dyDescent="0.25">
      <c r="A48" s="19">
        <v>45052</v>
      </c>
      <c r="B48" t="s">
        <v>53</v>
      </c>
      <c r="C48" t="s">
        <v>54</v>
      </c>
      <c r="D48" t="s">
        <v>417</v>
      </c>
      <c r="E48" s="21">
        <v>5</v>
      </c>
      <c r="F48" s="20">
        <v>40</v>
      </c>
      <c r="G48" s="20">
        <v>200</v>
      </c>
      <c r="H48" s="20">
        <v>0</v>
      </c>
      <c r="I48" s="20">
        <v>3.39</v>
      </c>
      <c r="J48" s="20">
        <f t="shared" si="0"/>
        <v>196.61</v>
      </c>
      <c r="K48" s="20">
        <v>196.61</v>
      </c>
      <c r="L48" s="20">
        <v>125</v>
      </c>
      <c r="M48" t="s">
        <v>236</v>
      </c>
    </row>
    <row r="49" spans="1:13" x14ac:dyDescent="0.25">
      <c r="A49" s="19">
        <v>45052</v>
      </c>
      <c r="B49" t="s">
        <v>237</v>
      </c>
      <c r="C49" t="s">
        <v>238</v>
      </c>
      <c r="D49" t="s">
        <v>416</v>
      </c>
      <c r="E49" s="21">
        <v>1</v>
      </c>
      <c r="F49" s="20">
        <v>259.99</v>
      </c>
      <c r="G49" s="20">
        <v>259.99</v>
      </c>
      <c r="H49" s="20">
        <v>0</v>
      </c>
      <c r="I49" s="20">
        <v>0</v>
      </c>
      <c r="J49" s="20">
        <f t="shared" si="0"/>
        <v>259.99</v>
      </c>
      <c r="K49" s="20">
        <v>259.99</v>
      </c>
      <c r="L49" s="20">
        <v>149.9</v>
      </c>
      <c r="M49" t="s">
        <v>239</v>
      </c>
    </row>
    <row r="50" spans="1:13" x14ac:dyDescent="0.25">
      <c r="A50" s="19">
        <v>45052</v>
      </c>
      <c r="B50" t="s">
        <v>55</v>
      </c>
      <c r="C50" t="s">
        <v>56</v>
      </c>
      <c r="D50" t="s">
        <v>402</v>
      </c>
      <c r="E50" s="21">
        <v>2</v>
      </c>
      <c r="F50" s="20">
        <v>50</v>
      </c>
      <c r="G50" s="20">
        <v>100</v>
      </c>
      <c r="H50" s="20">
        <v>0</v>
      </c>
      <c r="I50" s="20">
        <v>0</v>
      </c>
      <c r="J50" s="20">
        <f t="shared" si="0"/>
        <v>100</v>
      </c>
      <c r="K50" s="20">
        <v>100</v>
      </c>
      <c r="L50" s="20">
        <v>30</v>
      </c>
      <c r="M50" t="s">
        <v>240</v>
      </c>
    </row>
    <row r="51" spans="1:13" x14ac:dyDescent="0.25">
      <c r="A51" s="19">
        <v>45052</v>
      </c>
      <c r="B51" t="s">
        <v>45</v>
      </c>
      <c r="C51" t="s">
        <v>46</v>
      </c>
      <c r="D51" t="s">
        <v>402</v>
      </c>
      <c r="E51" s="21">
        <v>1</v>
      </c>
      <c r="F51" s="20">
        <v>40</v>
      </c>
      <c r="G51" s="20">
        <v>40</v>
      </c>
      <c r="H51" s="20">
        <v>0</v>
      </c>
      <c r="I51" s="20">
        <v>0</v>
      </c>
      <c r="J51" s="20">
        <f t="shared" si="0"/>
        <v>40</v>
      </c>
      <c r="K51" s="20">
        <v>40</v>
      </c>
      <c r="L51" s="20">
        <v>10</v>
      </c>
      <c r="M51" t="s">
        <v>40</v>
      </c>
    </row>
    <row r="52" spans="1:13" x14ac:dyDescent="0.25">
      <c r="A52" s="19">
        <v>45052</v>
      </c>
      <c r="B52" t="s">
        <v>57</v>
      </c>
      <c r="C52" t="s">
        <v>58</v>
      </c>
      <c r="D52" t="s">
        <v>402</v>
      </c>
      <c r="E52" s="21">
        <v>1</v>
      </c>
      <c r="F52" s="20">
        <v>40</v>
      </c>
      <c r="G52" s="20">
        <v>40</v>
      </c>
      <c r="H52" s="20">
        <v>0</v>
      </c>
      <c r="I52" s="20">
        <v>4.32</v>
      </c>
      <c r="J52" s="20">
        <f t="shared" si="0"/>
        <v>35.68</v>
      </c>
      <c r="K52" s="20">
        <v>35.68</v>
      </c>
      <c r="L52" s="20">
        <v>10</v>
      </c>
      <c r="M52" t="s">
        <v>241</v>
      </c>
    </row>
    <row r="53" spans="1:13" x14ac:dyDescent="0.25">
      <c r="A53" s="19">
        <v>45052</v>
      </c>
      <c r="B53" t="s">
        <v>41</v>
      </c>
      <c r="C53" t="s">
        <v>42</v>
      </c>
      <c r="D53" t="s">
        <v>402</v>
      </c>
      <c r="E53" s="21">
        <v>1</v>
      </c>
      <c r="F53" s="20">
        <v>40</v>
      </c>
      <c r="G53" s="20">
        <v>40</v>
      </c>
      <c r="H53" s="20">
        <v>0</v>
      </c>
      <c r="I53" s="20">
        <v>0</v>
      </c>
      <c r="J53" s="20">
        <f t="shared" si="0"/>
        <v>40</v>
      </c>
      <c r="K53" s="20">
        <v>40</v>
      </c>
      <c r="L53" s="20">
        <v>10</v>
      </c>
      <c r="M53" t="s">
        <v>40</v>
      </c>
    </row>
    <row r="54" spans="1:13" x14ac:dyDescent="0.25">
      <c r="A54" s="19">
        <v>45052</v>
      </c>
      <c r="B54" t="s">
        <v>242</v>
      </c>
      <c r="C54" t="s">
        <v>243</v>
      </c>
      <c r="D54" t="s">
        <v>403</v>
      </c>
      <c r="E54" s="21">
        <v>1</v>
      </c>
      <c r="F54" s="20">
        <v>40</v>
      </c>
      <c r="G54" s="20">
        <v>40</v>
      </c>
      <c r="H54" s="20">
        <v>0</v>
      </c>
      <c r="I54" s="20">
        <v>0</v>
      </c>
      <c r="J54" s="20">
        <f t="shared" si="0"/>
        <v>40</v>
      </c>
      <c r="K54" s="20">
        <v>40</v>
      </c>
      <c r="L54" s="20">
        <v>10</v>
      </c>
      <c r="M54" t="s">
        <v>40</v>
      </c>
    </row>
    <row r="55" spans="1:13" x14ac:dyDescent="0.25">
      <c r="A55" s="19">
        <v>45052</v>
      </c>
      <c r="B55" t="s">
        <v>37</v>
      </c>
      <c r="C55" t="s">
        <v>13</v>
      </c>
      <c r="D55" t="s">
        <v>402</v>
      </c>
      <c r="E55" s="21">
        <v>2</v>
      </c>
      <c r="F55" s="20">
        <v>50</v>
      </c>
      <c r="G55" s="20">
        <v>100</v>
      </c>
      <c r="H55" s="20">
        <v>0</v>
      </c>
      <c r="I55" s="20">
        <v>0</v>
      </c>
      <c r="J55" s="20">
        <f t="shared" si="0"/>
        <v>100</v>
      </c>
      <c r="K55" s="20">
        <v>100</v>
      </c>
      <c r="L55" s="20">
        <v>30</v>
      </c>
      <c r="M55" t="s">
        <v>240</v>
      </c>
    </row>
    <row r="56" spans="1:13" x14ac:dyDescent="0.25">
      <c r="A56" s="19">
        <v>45052</v>
      </c>
      <c r="B56" t="s">
        <v>122</v>
      </c>
      <c r="C56" t="s">
        <v>123</v>
      </c>
      <c r="D56" t="s">
        <v>403</v>
      </c>
      <c r="E56" s="21">
        <v>3</v>
      </c>
      <c r="F56" s="20">
        <v>40</v>
      </c>
      <c r="G56" s="20">
        <v>120</v>
      </c>
      <c r="H56" s="20">
        <v>0</v>
      </c>
      <c r="I56" s="20">
        <v>0</v>
      </c>
      <c r="J56" s="20">
        <f t="shared" si="0"/>
        <v>120</v>
      </c>
      <c r="K56" s="20">
        <v>120</v>
      </c>
      <c r="L56" s="20">
        <v>30</v>
      </c>
      <c r="M56" t="s">
        <v>118</v>
      </c>
    </row>
    <row r="57" spans="1:13" x14ac:dyDescent="0.25">
      <c r="A57" s="19">
        <v>45052</v>
      </c>
      <c r="B57" t="s">
        <v>63</v>
      </c>
      <c r="C57" t="s">
        <v>64</v>
      </c>
      <c r="D57" t="s">
        <v>403</v>
      </c>
      <c r="E57" s="21">
        <v>1</v>
      </c>
      <c r="F57" s="20">
        <v>40</v>
      </c>
      <c r="G57" s="20">
        <v>40</v>
      </c>
      <c r="H57" s="20">
        <v>0</v>
      </c>
      <c r="I57" s="20">
        <v>0</v>
      </c>
      <c r="J57" s="20">
        <f t="shared" si="0"/>
        <v>40</v>
      </c>
      <c r="K57" s="20">
        <v>40</v>
      </c>
      <c r="L57" s="20">
        <v>10</v>
      </c>
      <c r="M57" t="s">
        <v>40</v>
      </c>
    </row>
    <row r="58" spans="1:13" x14ac:dyDescent="0.25">
      <c r="A58" s="19">
        <v>45052</v>
      </c>
      <c r="B58" t="s">
        <v>244</v>
      </c>
      <c r="C58" t="s">
        <v>245</v>
      </c>
      <c r="D58" t="s">
        <v>402</v>
      </c>
      <c r="E58" s="21">
        <v>1</v>
      </c>
      <c r="F58" s="20">
        <v>50</v>
      </c>
      <c r="G58" s="20">
        <v>50</v>
      </c>
      <c r="H58" s="20">
        <v>0</v>
      </c>
      <c r="I58" s="20">
        <v>0</v>
      </c>
      <c r="J58" s="20">
        <f t="shared" si="0"/>
        <v>50</v>
      </c>
      <c r="K58" s="20">
        <v>50</v>
      </c>
      <c r="L58" s="20">
        <v>15</v>
      </c>
      <c r="M58" t="s">
        <v>30</v>
      </c>
    </row>
    <row r="59" spans="1:13" x14ac:dyDescent="0.25">
      <c r="A59" s="19">
        <v>45052</v>
      </c>
      <c r="B59" t="s">
        <v>65</v>
      </c>
      <c r="C59" t="s">
        <v>66</v>
      </c>
      <c r="D59" t="s">
        <v>403</v>
      </c>
      <c r="E59" s="21">
        <v>1</v>
      </c>
      <c r="F59" s="20">
        <v>40</v>
      </c>
      <c r="G59" s="20">
        <v>40</v>
      </c>
      <c r="H59" s="20">
        <v>0</v>
      </c>
      <c r="I59" s="20">
        <v>1.4</v>
      </c>
      <c r="J59" s="20">
        <f t="shared" si="0"/>
        <v>38.6</v>
      </c>
      <c r="K59" s="20">
        <v>38.6</v>
      </c>
      <c r="L59" s="20">
        <v>10</v>
      </c>
      <c r="M59" t="s">
        <v>246</v>
      </c>
    </row>
    <row r="60" spans="1:13" x14ac:dyDescent="0.25">
      <c r="A60" s="19">
        <v>45052</v>
      </c>
      <c r="B60" t="s">
        <v>247</v>
      </c>
      <c r="C60" t="s">
        <v>248</v>
      </c>
      <c r="D60" t="s">
        <v>403</v>
      </c>
      <c r="E60" s="21">
        <v>1</v>
      </c>
      <c r="F60" s="20">
        <v>40</v>
      </c>
      <c r="G60" s="20">
        <v>40</v>
      </c>
      <c r="H60" s="20">
        <v>0</v>
      </c>
      <c r="I60" s="20">
        <v>0</v>
      </c>
      <c r="J60" s="20">
        <f t="shared" si="0"/>
        <v>40</v>
      </c>
      <c r="K60" s="20">
        <v>40</v>
      </c>
      <c r="L60" s="20">
        <v>10</v>
      </c>
      <c r="M60" t="s">
        <v>40</v>
      </c>
    </row>
    <row r="61" spans="1:13" x14ac:dyDescent="0.25">
      <c r="A61" s="19">
        <v>45052</v>
      </c>
      <c r="B61" t="s">
        <v>47</v>
      </c>
      <c r="C61" t="s">
        <v>48</v>
      </c>
      <c r="D61" t="s">
        <v>403</v>
      </c>
      <c r="E61" s="21">
        <v>3</v>
      </c>
      <c r="F61" s="20">
        <v>40</v>
      </c>
      <c r="G61" s="20">
        <v>120</v>
      </c>
      <c r="H61" s="20">
        <v>0</v>
      </c>
      <c r="I61" s="20">
        <v>4.32</v>
      </c>
      <c r="J61" s="20">
        <f t="shared" si="0"/>
        <v>115.68</v>
      </c>
      <c r="K61" s="20">
        <v>115.68</v>
      </c>
      <c r="L61" s="20">
        <v>30</v>
      </c>
      <c r="M61" t="s">
        <v>249</v>
      </c>
    </row>
    <row r="62" spans="1:13" x14ac:dyDescent="0.25">
      <c r="A62" s="19">
        <v>45052</v>
      </c>
      <c r="B62" t="s">
        <v>124</v>
      </c>
      <c r="C62" t="s">
        <v>125</v>
      </c>
      <c r="D62" t="s">
        <v>402</v>
      </c>
      <c r="E62" s="21">
        <v>1</v>
      </c>
      <c r="F62" s="20">
        <v>40</v>
      </c>
      <c r="G62" s="20">
        <v>40</v>
      </c>
      <c r="H62" s="20">
        <v>0</v>
      </c>
      <c r="I62" s="20">
        <v>0</v>
      </c>
      <c r="J62" s="20">
        <f t="shared" si="0"/>
        <v>40</v>
      </c>
      <c r="K62" s="20">
        <v>40</v>
      </c>
      <c r="L62" s="20">
        <v>10</v>
      </c>
      <c r="M62" t="s">
        <v>40</v>
      </c>
    </row>
    <row r="63" spans="1:13" x14ac:dyDescent="0.25">
      <c r="A63" s="19">
        <v>45052</v>
      </c>
      <c r="B63" t="s">
        <v>110</v>
      </c>
      <c r="C63" t="s">
        <v>111</v>
      </c>
      <c r="D63" t="s">
        <v>403</v>
      </c>
      <c r="E63" s="21">
        <v>3</v>
      </c>
      <c r="F63" s="20">
        <v>45</v>
      </c>
      <c r="G63" s="20">
        <v>135</v>
      </c>
      <c r="H63" s="20">
        <v>0</v>
      </c>
      <c r="I63" s="20">
        <v>0</v>
      </c>
      <c r="J63" s="20">
        <f t="shared" si="0"/>
        <v>135</v>
      </c>
      <c r="K63" s="20">
        <v>135</v>
      </c>
      <c r="L63" s="20">
        <v>30</v>
      </c>
      <c r="M63" t="s">
        <v>250</v>
      </c>
    </row>
    <row r="64" spans="1:13" x14ac:dyDescent="0.25">
      <c r="A64" s="19">
        <v>45052</v>
      </c>
      <c r="B64" t="s">
        <v>70</v>
      </c>
      <c r="C64" t="s">
        <v>71</v>
      </c>
      <c r="D64" t="s">
        <v>403</v>
      </c>
      <c r="E64" s="21">
        <v>5</v>
      </c>
      <c r="F64" s="20">
        <v>50</v>
      </c>
      <c r="G64" s="20">
        <v>250</v>
      </c>
      <c r="H64" s="20">
        <v>0</v>
      </c>
      <c r="I64" s="20">
        <v>0</v>
      </c>
      <c r="J64" s="20">
        <f t="shared" si="0"/>
        <v>250</v>
      </c>
      <c r="K64" s="20">
        <v>250</v>
      </c>
      <c r="L64" s="20">
        <v>75</v>
      </c>
      <c r="M64" t="s">
        <v>251</v>
      </c>
    </row>
    <row r="65" spans="1:13" x14ac:dyDescent="0.25">
      <c r="A65" s="19">
        <v>45052</v>
      </c>
      <c r="B65" t="s">
        <v>72</v>
      </c>
      <c r="C65" t="s">
        <v>73</v>
      </c>
      <c r="D65" t="s">
        <v>404</v>
      </c>
      <c r="E65" s="21">
        <v>1</v>
      </c>
      <c r="F65" s="20">
        <v>45</v>
      </c>
      <c r="G65" s="20">
        <v>45</v>
      </c>
      <c r="H65" s="20">
        <v>0</v>
      </c>
      <c r="I65" s="20">
        <v>0</v>
      </c>
      <c r="J65" s="20">
        <f t="shared" si="0"/>
        <v>45</v>
      </c>
      <c r="K65" s="20">
        <v>45</v>
      </c>
      <c r="L65" s="20">
        <v>20</v>
      </c>
      <c r="M65" t="s">
        <v>252</v>
      </c>
    </row>
    <row r="66" spans="1:13" x14ac:dyDescent="0.25">
      <c r="A66" s="19">
        <v>45052</v>
      </c>
      <c r="B66" t="s">
        <v>112</v>
      </c>
      <c r="C66" t="s">
        <v>113</v>
      </c>
      <c r="D66" t="s">
        <v>402</v>
      </c>
      <c r="E66" s="21">
        <v>1</v>
      </c>
      <c r="F66" s="20">
        <v>50</v>
      </c>
      <c r="G66" s="20">
        <v>50</v>
      </c>
      <c r="H66" s="20">
        <v>0</v>
      </c>
      <c r="I66" s="20">
        <v>1.75</v>
      </c>
      <c r="J66" s="20">
        <f t="shared" ref="J66:J86" si="1">G66-I66</f>
        <v>48.25</v>
      </c>
      <c r="K66" s="20">
        <v>48.25</v>
      </c>
      <c r="L66" s="20">
        <v>15</v>
      </c>
      <c r="M66" t="s">
        <v>253</v>
      </c>
    </row>
    <row r="67" spans="1:13" x14ac:dyDescent="0.25">
      <c r="A67" s="19">
        <v>45052</v>
      </c>
      <c r="B67" t="s">
        <v>114</v>
      </c>
      <c r="C67" t="s">
        <v>115</v>
      </c>
      <c r="D67" t="s">
        <v>403</v>
      </c>
      <c r="E67" s="21">
        <v>2</v>
      </c>
      <c r="F67" s="20">
        <v>40</v>
      </c>
      <c r="G67" s="20">
        <v>80</v>
      </c>
      <c r="H67" s="20">
        <v>0</v>
      </c>
      <c r="I67" s="20">
        <v>0</v>
      </c>
      <c r="J67" s="20">
        <f t="shared" si="1"/>
        <v>80</v>
      </c>
      <c r="K67" s="20">
        <v>80</v>
      </c>
      <c r="L67" s="20">
        <v>20</v>
      </c>
      <c r="M67" t="s">
        <v>29</v>
      </c>
    </row>
    <row r="68" spans="1:13" x14ac:dyDescent="0.25">
      <c r="A68" s="19">
        <v>45052</v>
      </c>
      <c r="B68" t="s">
        <v>74</v>
      </c>
      <c r="C68" t="s">
        <v>75</v>
      </c>
      <c r="D68" t="s">
        <v>403</v>
      </c>
      <c r="E68" s="21">
        <v>4</v>
      </c>
      <c r="F68" s="20">
        <v>40</v>
      </c>
      <c r="G68" s="20">
        <v>160</v>
      </c>
      <c r="H68" s="20">
        <v>0</v>
      </c>
      <c r="I68" s="20">
        <v>8.67</v>
      </c>
      <c r="J68" s="20">
        <f t="shared" si="1"/>
        <v>151.33000000000001</v>
      </c>
      <c r="K68" s="20">
        <v>151.33000000000001</v>
      </c>
      <c r="L68" s="20">
        <v>40</v>
      </c>
      <c r="M68" t="s">
        <v>254</v>
      </c>
    </row>
    <row r="69" spans="1:13" x14ac:dyDescent="0.25">
      <c r="A69" s="19">
        <v>45052</v>
      </c>
      <c r="B69" t="s">
        <v>126</v>
      </c>
      <c r="C69" t="s">
        <v>127</v>
      </c>
      <c r="D69" t="s">
        <v>403</v>
      </c>
      <c r="E69" s="21">
        <v>1</v>
      </c>
      <c r="F69" s="20">
        <v>40</v>
      </c>
      <c r="G69" s="20">
        <v>40</v>
      </c>
      <c r="H69" s="20">
        <v>0</v>
      </c>
      <c r="I69" s="20">
        <v>0</v>
      </c>
      <c r="J69" s="20">
        <f t="shared" si="1"/>
        <v>40</v>
      </c>
      <c r="K69" s="20">
        <v>40</v>
      </c>
      <c r="L69" s="20">
        <v>10</v>
      </c>
      <c r="M69" t="s">
        <v>40</v>
      </c>
    </row>
    <row r="70" spans="1:13" x14ac:dyDescent="0.25">
      <c r="A70" s="19">
        <v>45052</v>
      </c>
      <c r="B70" t="s">
        <v>128</v>
      </c>
      <c r="C70" t="s">
        <v>129</v>
      </c>
      <c r="D70" t="s">
        <v>404</v>
      </c>
      <c r="E70" s="21">
        <v>1</v>
      </c>
      <c r="F70" s="20">
        <v>45</v>
      </c>
      <c r="G70" s="20">
        <v>45</v>
      </c>
      <c r="H70" s="20">
        <v>0</v>
      </c>
      <c r="I70" s="20">
        <v>2.65</v>
      </c>
      <c r="J70" s="20">
        <f t="shared" si="1"/>
        <v>42.35</v>
      </c>
      <c r="K70" s="20">
        <v>42.35</v>
      </c>
      <c r="L70" s="20">
        <v>20</v>
      </c>
      <c r="M70" t="s">
        <v>255</v>
      </c>
    </row>
    <row r="71" spans="1:13" x14ac:dyDescent="0.25">
      <c r="A71" s="19">
        <v>45052</v>
      </c>
      <c r="B71" t="s">
        <v>43</v>
      </c>
      <c r="C71" t="s">
        <v>44</v>
      </c>
      <c r="D71" t="s">
        <v>403</v>
      </c>
      <c r="E71" s="21">
        <v>1</v>
      </c>
      <c r="F71" s="20">
        <v>60</v>
      </c>
      <c r="G71" s="20">
        <v>60</v>
      </c>
      <c r="H71" s="20">
        <v>0</v>
      </c>
      <c r="I71" s="20">
        <v>0</v>
      </c>
      <c r="J71" s="20">
        <f t="shared" si="1"/>
        <v>60</v>
      </c>
      <c r="K71" s="20">
        <v>60</v>
      </c>
      <c r="L71" s="20">
        <v>15</v>
      </c>
      <c r="M71" t="s">
        <v>76</v>
      </c>
    </row>
    <row r="72" spans="1:13" x14ac:dyDescent="0.25">
      <c r="A72" s="19">
        <v>45052</v>
      </c>
      <c r="B72" t="s">
        <v>256</v>
      </c>
      <c r="C72" t="s">
        <v>257</v>
      </c>
      <c r="D72" t="s">
        <v>404</v>
      </c>
      <c r="E72" s="21">
        <v>2</v>
      </c>
      <c r="F72" s="20">
        <v>45</v>
      </c>
      <c r="G72" s="20">
        <v>90</v>
      </c>
      <c r="H72" s="20">
        <v>0</v>
      </c>
      <c r="I72" s="20">
        <v>0</v>
      </c>
      <c r="J72" s="20">
        <f t="shared" si="1"/>
        <v>90</v>
      </c>
      <c r="K72" s="20">
        <v>90</v>
      </c>
      <c r="L72" s="20">
        <v>40</v>
      </c>
      <c r="M72" t="s">
        <v>258</v>
      </c>
    </row>
    <row r="73" spans="1:13" x14ac:dyDescent="0.25">
      <c r="A73" s="19">
        <v>45052</v>
      </c>
      <c r="B73" t="s">
        <v>77</v>
      </c>
      <c r="C73" t="s">
        <v>78</v>
      </c>
      <c r="D73" t="s">
        <v>403</v>
      </c>
      <c r="E73" s="21">
        <v>3</v>
      </c>
      <c r="F73" s="20">
        <v>40</v>
      </c>
      <c r="G73" s="20">
        <v>120</v>
      </c>
      <c r="H73" s="20">
        <v>0</v>
      </c>
      <c r="I73" s="20">
        <v>0</v>
      </c>
      <c r="J73" s="20">
        <f t="shared" si="1"/>
        <v>120</v>
      </c>
      <c r="K73" s="20">
        <v>120</v>
      </c>
      <c r="L73" s="20">
        <v>30</v>
      </c>
      <c r="M73" t="s">
        <v>118</v>
      </c>
    </row>
    <row r="74" spans="1:13" x14ac:dyDescent="0.25">
      <c r="A74" s="19">
        <v>45052</v>
      </c>
      <c r="B74" t="s">
        <v>35</v>
      </c>
      <c r="C74" t="s">
        <v>1</v>
      </c>
      <c r="D74" t="s">
        <v>402</v>
      </c>
      <c r="E74" s="21">
        <v>7</v>
      </c>
      <c r="F74" s="20">
        <v>40</v>
      </c>
      <c r="G74" s="20">
        <v>280</v>
      </c>
      <c r="H74" s="20">
        <v>0</v>
      </c>
      <c r="I74" s="20">
        <v>8.67</v>
      </c>
      <c r="J74" s="20">
        <f t="shared" si="1"/>
        <v>271.33</v>
      </c>
      <c r="K74" s="20">
        <v>271.33</v>
      </c>
      <c r="L74" s="20">
        <v>70</v>
      </c>
      <c r="M74" t="s">
        <v>259</v>
      </c>
    </row>
    <row r="75" spans="1:13" x14ac:dyDescent="0.25">
      <c r="A75" s="19">
        <v>45052</v>
      </c>
      <c r="B75" t="s">
        <v>260</v>
      </c>
      <c r="C75" t="s">
        <v>261</v>
      </c>
      <c r="D75" t="s">
        <v>404</v>
      </c>
      <c r="E75" s="21">
        <v>2</v>
      </c>
      <c r="F75" s="20">
        <v>45</v>
      </c>
      <c r="G75" s="20">
        <v>90</v>
      </c>
      <c r="H75" s="20">
        <v>0</v>
      </c>
      <c r="I75" s="20">
        <v>4.87</v>
      </c>
      <c r="J75" s="20">
        <f t="shared" si="1"/>
        <v>85.13</v>
      </c>
      <c r="K75" s="20">
        <v>85.14</v>
      </c>
      <c r="L75" s="20">
        <v>40</v>
      </c>
      <c r="M75" t="s">
        <v>262</v>
      </c>
    </row>
    <row r="76" spans="1:13" x14ac:dyDescent="0.25">
      <c r="A76" s="19">
        <v>45052</v>
      </c>
      <c r="B76" t="s">
        <v>84</v>
      </c>
      <c r="C76" t="s">
        <v>85</v>
      </c>
      <c r="D76" t="s">
        <v>404</v>
      </c>
      <c r="E76" s="21">
        <v>3</v>
      </c>
      <c r="F76" s="20">
        <v>45</v>
      </c>
      <c r="G76" s="20">
        <v>135</v>
      </c>
      <c r="H76" s="20">
        <v>0</v>
      </c>
      <c r="I76" s="20">
        <v>0</v>
      </c>
      <c r="J76" s="20">
        <f t="shared" si="1"/>
        <v>135</v>
      </c>
      <c r="K76" s="20">
        <v>135</v>
      </c>
      <c r="L76" s="20">
        <v>60</v>
      </c>
      <c r="M76" t="s">
        <v>263</v>
      </c>
    </row>
    <row r="77" spans="1:13" x14ac:dyDescent="0.25">
      <c r="A77" s="19">
        <v>45052</v>
      </c>
      <c r="B77" t="s">
        <v>130</v>
      </c>
      <c r="C77" t="s">
        <v>131</v>
      </c>
      <c r="D77" t="s">
        <v>403</v>
      </c>
      <c r="E77" s="21">
        <v>1</v>
      </c>
      <c r="F77" s="20">
        <v>40</v>
      </c>
      <c r="G77" s="20">
        <v>40</v>
      </c>
      <c r="H77" s="20">
        <v>0</v>
      </c>
      <c r="I77" s="20">
        <v>4.32</v>
      </c>
      <c r="J77" s="20">
        <f t="shared" si="1"/>
        <v>35.68</v>
      </c>
      <c r="K77" s="20">
        <v>35.68</v>
      </c>
      <c r="L77" s="20">
        <v>10</v>
      </c>
      <c r="M77" t="s">
        <v>241</v>
      </c>
    </row>
    <row r="78" spans="1:13" x14ac:dyDescent="0.25">
      <c r="A78" s="19">
        <v>45052</v>
      </c>
      <c r="B78" t="s">
        <v>264</v>
      </c>
      <c r="C78" t="s">
        <v>265</v>
      </c>
      <c r="D78" t="s">
        <v>418</v>
      </c>
      <c r="E78" s="21">
        <v>1</v>
      </c>
      <c r="F78" s="20">
        <v>92</v>
      </c>
      <c r="G78" s="20">
        <v>92</v>
      </c>
      <c r="H78" s="20">
        <v>0</v>
      </c>
      <c r="I78" s="20">
        <v>3.23</v>
      </c>
      <c r="J78" s="20">
        <f t="shared" si="1"/>
        <v>88.77</v>
      </c>
      <c r="K78" s="20">
        <v>88.77</v>
      </c>
      <c r="L78" s="20">
        <v>40</v>
      </c>
      <c r="M78" t="s">
        <v>266</v>
      </c>
    </row>
    <row r="79" spans="1:13" x14ac:dyDescent="0.25">
      <c r="A79" s="19">
        <v>45052</v>
      </c>
      <c r="B79" t="s">
        <v>81</v>
      </c>
      <c r="C79" t="s">
        <v>82</v>
      </c>
      <c r="D79" t="s">
        <v>405</v>
      </c>
      <c r="E79" s="21">
        <v>5</v>
      </c>
      <c r="F79" s="20">
        <v>40</v>
      </c>
      <c r="G79" s="20">
        <v>200</v>
      </c>
      <c r="H79" s="20">
        <v>0</v>
      </c>
      <c r="I79" s="20">
        <v>0</v>
      </c>
      <c r="J79" s="20">
        <f t="shared" si="1"/>
        <v>200</v>
      </c>
      <c r="K79" s="20">
        <v>200</v>
      </c>
      <c r="L79" s="20">
        <v>15</v>
      </c>
      <c r="M79" t="s">
        <v>267</v>
      </c>
    </row>
    <row r="80" spans="1:13" x14ac:dyDescent="0.25">
      <c r="A80" s="19">
        <v>45052</v>
      </c>
      <c r="B80" t="s">
        <v>268</v>
      </c>
      <c r="D80" t="s">
        <v>407</v>
      </c>
      <c r="E80" s="21">
        <v>33</v>
      </c>
      <c r="F80" s="20">
        <v>35</v>
      </c>
      <c r="G80" s="20">
        <v>1155</v>
      </c>
      <c r="H80" s="20">
        <v>0</v>
      </c>
      <c r="I80" s="20">
        <v>137.93</v>
      </c>
      <c r="J80" s="20">
        <f t="shared" si="1"/>
        <v>1017.0699999999999</v>
      </c>
      <c r="K80" s="20">
        <v>1017.07</v>
      </c>
      <c r="L80" s="20">
        <v>0</v>
      </c>
      <c r="M80" t="s">
        <v>269</v>
      </c>
    </row>
    <row r="81" spans="1:13" x14ac:dyDescent="0.25">
      <c r="A81" s="19">
        <v>45052</v>
      </c>
      <c r="B81" t="s">
        <v>270</v>
      </c>
      <c r="D81" t="s">
        <v>407</v>
      </c>
      <c r="E81" s="21">
        <v>18</v>
      </c>
      <c r="F81" s="20">
        <v>15</v>
      </c>
      <c r="G81" s="20">
        <v>270</v>
      </c>
      <c r="H81" s="20">
        <v>0</v>
      </c>
      <c r="I81" s="20">
        <v>45.4</v>
      </c>
      <c r="J81" s="20">
        <f t="shared" si="1"/>
        <v>224.6</v>
      </c>
      <c r="K81" s="20">
        <v>224.6</v>
      </c>
      <c r="L81" s="20">
        <v>0</v>
      </c>
      <c r="M81" t="s">
        <v>271</v>
      </c>
    </row>
    <row r="82" spans="1:13" x14ac:dyDescent="0.25">
      <c r="A82" s="19">
        <v>45052</v>
      </c>
      <c r="B82" t="s">
        <v>272</v>
      </c>
      <c r="C82" t="s">
        <v>273</v>
      </c>
      <c r="D82" t="s">
        <v>419</v>
      </c>
      <c r="E82" s="21">
        <v>1</v>
      </c>
      <c r="F82" s="20">
        <v>70</v>
      </c>
      <c r="G82" s="20">
        <v>70</v>
      </c>
      <c r="H82" s="20">
        <v>0</v>
      </c>
      <c r="I82" s="20">
        <v>0</v>
      </c>
      <c r="J82" s="20">
        <f t="shared" si="1"/>
        <v>70</v>
      </c>
      <c r="K82" s="20">
        <v>70</v>
      </c>
      <c r="L82" s="20">
        <v>40</v>
      </c>
      <c r="M82" t="s">
        <v>274</v>
      </c>
    </row>
    <row r="83" spans="1:13" x14ac:dyDescent="0.25">
      <c r="A83" s="19">
        <v>45052</v>
      </c>
      <c r="B83" t="s">
        <v>272</v>
      </c>
      <c r="C83" t="s">
        <v>275</v>
      </c>
      <c r="D83" t="s">
        <v>419</v>
      </c>
      <c r="E83" s="21">
        <v>1</v>
      </c>
      <c r="F83" s="20">
        <v>70</v>
      </c>
      <c r="G83" s="20">
        <v>70</v>
      </c>
      <c r="H83" s="20">
        <v>0</v>
      </c>
      <c r="I83" s="20">
        <v>0</v>
      </c>
      <c r="J83" s="20">
        <f t="shared" si="1"/>
        <v>70</v>
      </c>
      <c r="K83" s="20">
        <v>70</v>
      </c>
      <c r="L83" s="20">
        <v>40</v>
      </c>
      <c r="M83" t="s">
        <v>274</v>
      </c>
    </row>
    <row r="84" spans="1:13" x14ac:dyDescent="0.25">
      <c r="A84" s="19">
        <v>45052</v>
      </c>
      <c r="B84" t="s">
        <v>132</v>
      </c>
      <c r="C84" t="s">
        <v>276</v>
      </c>
      <c r="D84" t="s">
        <v>420</v>
      </c>
      <c r="E84" s="21">
        <v>1</v>
      </c>
      <c r="F84" s="20">
        <v>144</v>
      </c>
      <c r="G84" s="20">
        <v>144</v>
      </c>
      <c r="H84" s="20">
        <v>0</v>
      </c>
      <c r="I84" s="20">
        <v>0</v>
      </c>
      <c r="J84" s="20">
        <f t="shared" si="1"/>
        <v>144</v>
      </c>
      <c r="K84" s="20">
        <v>144</v>
      </c>
      <c r="L84" s="20">
        <v>72</v>
      </c>
      <c r="M84" t="s">
        <v>133</v>
      </c>
    </row>
    <row r="85" spans="1:13" x14ac:dyDescent="0.25">
      <c r="A85" s="19">
        <v>45052</v>
      </c>
      <c r="B85" t="s">
        <v>277</v>
      </c>
      <c r="C85" t="s">
        <v>278</v>
      </c>
      <c r="D85" t="s">
        <v>420</v>
      </c>
      <c r="E85" s="21">
        <v>1</v>
      </c>
      <c r="F85" s="20">
        <v>89.99</v>
      </c>
      <c r="G85" s="20">
        <v>89.99</v>
      </c>
      <c r="H85" s="20">
        <v>0</v>
      </c>
      <c r="I85" s="20">
        <v>0</v>
      </c>
      <c r="J85" s="20">
        <f t="shared" si="1"/>
        <v>89.99</v>
      </c>
      <c r="K85" s="20">
        <v>89.99</v>
      </c>
      <c r="L85" s="20">
        <v>40.49</v>
      </c>
      <c r="M85" t="s">
        <v>279</v>
      </c>
    </row>
    <row r="86" spans="1:13" x14ac:dyDescent="0.25">
      <c r="A86" s="19">
        <v>45052</v>
      </c>
      <c r="B86" t="s">
        <v>280</v>
      </c>
      <c r="C86" t="s">
        <v>281</v>
      </c>
      <c r="D86" t="s">
        <v>403</v>
      </c>
      <c r="E86" s="21">
        <v>1</v>
      </c>
      <c r="F86" s="20">
        <v>50</v>
      </c>
      <c r="G86" s="20">
        <v>50</v>
      </c>
      <c r="H86" s="20">
        <v>0</v>
      </c>
      <c r="I86" s="20">
        <v>2.5</v>
      </c>
      <c r="J86" s="20">
        <f t="shared" si="1"/>
        <v>47.5</v>
      </c>
      <c r="K86" s="20">
        <v>47.5</v>
      </c>
      <c r="L86" s="20">
        <v>25</v>
      </c>
      <c r="M86" t="s">
        <v>282</v>
      </c>
    </row>
    <row r="87" spans="1:13" x14ac:dyDescent="0.25">
      <c r="A87" s="19">
        <v>45053</v>
      </c>
      <c r="B87" t="s">
        <v>136</v>
      </c>
      <c r="C87" t="s">
        <v>137</v>
      </c>
      <c r="D87" t="s">
        <v>407</v>
      </c>
      <c r="E87" s="23">
        <v>7</v>
      </c>
      <c r="F87" s="20">
        <v>45</v>
      </c>
      <c r="G87" s="20">
        <v>315</v>
      </c>
      <c r="H87" s="20">
        <v>0</v>
      </c>
      <c r="I87" s="20">
        <v>16.87</v>
      </c>
      <c r="J87" s="20">
        <f>G87-I87</f>
        <v>298.13</v>
      </c>
      <c r="K87" s="20">
        <v>298.14</v>
      </c>
      <c r="L87" s="20">
        <v>133</v>
      </c>
      <c r="M87" t="s">
        <v>283</v>
      </c>
    </row>
    <row r="88" spans="1:13" x14ac:dyDescent="0.25">
      <c r="A88" s="19">
        <v>45053</v>
      </c>
      <c r="B88" t="s">
        <v>139</v>
      </c>
      <c r="C88" t="s">
        <v>140</v>
      </c>
      <c r="D88" t="s">
        <v>407</v>
      </c>
      <c r="E88" s="23">
        <v>7</v>
      </c>
      <c r="F88" s="20">
        <v>20</v>
      </c>
      <c r="G88" s="20">
        <v>140</v>
      </c>
      <c r="H88" s="20">
        <v>0</v>
      </c>
      <c r="I88" s="20">
        <v>0</v>
      </c>
      <c r="J88" s="20">
        <f t="shared" ref="J88:J151" si="2">G88-I88</f>
        <v>140</v>
      </c>
      <c r="K88" s="20">
        <v>140</v>
      </c>
      <c r="L88" s="20">
        <v>77</v>
      </c>
      <c r="M88" t="s">
        <v>86</v>
      </c>
    </row>
    <row r="89" spans="1:13" x14ac:dyDescent="0.25">
      <c r="A89" s="19">
        <v>45053</v>
      </c>
      <c r="B89" t="s">
        <v>83</v>
      </c>
      <c r="C89" t="s">
        <v>50</v>
      </c>
      <c r="D89" t="s">
        <v>408</v>
      </c>
      <c r="E89" s="23">
        <v>1</v>
      </c>
      <c r="F89" s="20">
        <v>80</v>
      </c>
      <c r="G89" s="20">
        <v>80</v>
      </c>
      <c r="H89" s="20">
        <v>0</v>
      </c>
      <c r="I89" s="20">
        <v>0</v>
      </c>
      <c r="J89" s="20">
        <f t="shared" si="2"/>
        <v>80</v>
      </c>
      <c r="K89" s="20">
        <v>80</v>
      </c>
      <c r="L89" s="20">
        <v>23.5</v>
      </c>
      <c r="M89" t="s">
        <v>146</v>
      </c>
    </row>
    <row r="90" spans="1:13" x14ac:dyDescent="0.25">
      <c r="A90" s="19">
        <v>45053</v>
      </c>
      <c r="B90" t="s">
        <v>147</v>
      </c>
      <c r="C90" t="s">
        <v>148</v>
      </c>
      <c r="D90" t="s">
        <v>409</v>
      </c>
      <c r="E90" s="23">
        <v>1</v>
      </c>
      <c r="F90" s="20">
        <v>85</v>
      </c>
      <c r="G90" s="20">
        <v>85</v>
      </c>
      <c r="H90" s="20">
        <v>0</v>
      </c>
      <c r="I90" s="20">
        <v>9.8800000000000008</v>
      </c>
      <c r="J90" s="20">
        <f t="shared" si="2"/>
        <v>75.12</v>
      </c>
      <c r="K90" s="20">
        <v>75.12</v>
      </c>
      <c r="L90" s="20">
        <v>43.9</v>
      </c>
      <c r="M90" t="s">
        <v>284</v>
      </c>
    </row>
    <row r="91" spans="1:13" x14ac:dyDescent="0.25">
      <c r="A91" s="19">
        <v>45053</v>
      </c>
      <c r="B91" t="s">
        <v>285</v>
      </c>
      <c r="C91" t="s">
        <v>286</v>
      </c>
      <c r="D91" t="s">
        <v>409</v>
      </c>
      <c r="E91" s="23">
        <v>2</v>
      </c>
      <c r="F91" s="20">
        <v>85</v>
      </c>
      <c r="G91" s="20">
        <v>170</v>
      </c>
      <c r="H91" s="20">
        <v>0</v>
      </c>
      <c r="I91" s="20">
        <v>0</v>
      </c>
      <c r="J91" s="20">
        <f t="shared" si="2"/>
        <v>170</v>
      </c>
      <c r="K91" s="20">
        <v>170</v>
      </c>
      <c r="L91" s="20">
        <v>87.8</v>
      </c>
      <c r="M91" t="s">
        <v>287</v>
      </c>
    </row>
    <row r="92" spans="1:13" x14ac:dyDescent="0.25">
      <c r="A92" s="19">
        <v>45053</v>
      </c>
      <c r="B92" t="s">
        <v>288</v>
      </c>
      <c r="C92" t="s">
        <v>289</v>
      </c>
      <c r="D92" t="s">
        <v>400</v>
      </c>
      <c r="E92" s="23">
        <v>1</v>
      </c>
      <c r="F92" s="20">
        <v>160</v>
      </c>
      <c r="G92" s="20">
        <v>160</v>
      </c>
      <c r="H92" s="20">
        <v>0</v>
      </c>
      <c r="I92" s="20">
        <v>0</v>
      </c>
      <c r="J92" s="20">
        <f t="shared" si="2"/>
        <v>160</v>
      </c>
      <c r="K92" s="20">
        <v>160</v>
      </c>
      <c r="L92" s="20">
        <v>80</v>
      </c>
      <c r="M92" t="s">
        <v>290</v>
      </c>
    </row>
    <row r="93" spans="1:13" x14ac:dyDescent="0.25">
      <c r="A93" s="19">
        <v>45053</v>
      </c>
      <c r="B93" t="s">
        <v>89</v>
      </c>
      <c r="C93" t="s">
        <v>291</v>
      </c>
      <c r="D93" t="s">
        <v>421</v>
      </c>
      <c r="E93" s="23">
        <v>1</v>
      </c>
      <c r="F93" s="20">
        <v>89.99</v>
      </c>
      <c r="G93" s="20">
        <v>89.99</v>
      </c>
      <c r="H93" s="20">
        <v>0</v>
      </c>
      <c r="I93" s="20">
        <v>0</v>
      </c>
      <c r="J93" s="20">
        <f t="shared" si="2"/>
        <v>89.99</v>
      </c>
      <c r="K93" s="20">
        <v>89.99</v>
      </c>
      <c r="L93" s="20">
        <v>40</v>
      </c>
      <c r="M93" t="s">
        <v>79</v>
      </c>
    </row>
    <row r="94" spans="1:13" x14ac:dyDescent="0.25">
      <c r="A94" s="19">
        <v>45053</v>
      </c>
      <c r="B94" t="s">
        <v>89</v>
      </c>
      <c r="C94" t="s">
        <v>292</v>
      </c>
      <c r="D94" t="s">
        <v>421</v>
      </c>
      <c r="E94" s="23">
        <v>1</v>
      </c>
      <c r="F94" s="20">
        <v>89.99</v>
      </c>
      <c r="G94" s="20">
        <v>89.99</v>
      </c>
      <c r="H94" s="20">
        <v>0</v>
      </c>
      <c r="I94" s="20">
        <v>13.24</v>
      </c>
      <c r="J94" s="20">
        <f t="shared" si="2"/>
        <v>76.75</v>
      </c>
      <c r="K94" s="20">
        <v>76.760000000000005</v>
      </c>
      <c r="L94" s="20">
        <v>40</v>
      </c>
      <c r="M94" t="s">
        <v>293</v>
      </c>
    </row>
    <row r="95" spans="1:13" x14ac:dyDescent="0.25">
      <c r="A95" s="19">
        <v>45053</v>
      </c>
      <c r="B95" t="s">
        <v>90</v>
      </c>
      <c r="C95" t="s">
        <v>91</v>
      </c>
      <c r="D95" t="s">
        <v>410</v>
      </c>
      <c r="E95" s="23">
        <v>1</v>
      </c>
      <c r="F95" s="20">
        <v>115</v>
      </c>
      <c r="G95" s="20">
        <v>115</v>
      </c>
      <c r="H95" s="20">
        <v>0</v>
      </c>
      <c r="I95" s="20">
        <v>11.34</v>
      </c>
      <c r="J95" s="20">
        <f t="shared" si="2"/>
        <v>103.66</v>
      </c>
      <c r="K95" s="20">
        <v>103.66</v>
      </c>
      <c r="L95" s="20">
        <v>52</v>
      </c>
      <c r="M95" t="s">
        <v>294</v>
      </c>
    </row>
    <row r="96" spans="1:13" x14ac:dyDescent="0.25">
      <c r="A96" s="19">
        <v>45053</v>
      </c>
      <c r="B96" t="s">
        <v>295</v>
      </c>
      <c r="C96" t="s">
        <v>296</v>
      </c>
      <c r="D96" t="s">
        <v>411</v>
      </c>
      <c r="E96" s="23">
        <v>1</v>
      </c>
      <c r="F96" s="20">
        <v>99.99</v>
      </c>
      <c r="G96" s="20">
        <v>99.99</v>
      </c>
      <c r="H96" s="20">
        <v>0</v>
      </c>
      <c r="I96" s="20">
        <v>16.93</v>
      </c>
      <c r="J96" s="20">
        <f t="shared" si="2"/>
        <v>83.06</v>
      </c>
      <c r="K96" s="20">
        <v>83.06</v>
      </c>
      <c r="L96" s="20">
        <v>45</v>
      </c>
      <c r="M96" t="s">
        <v>297</v>
      </c>
    </row>
    <row r="97" spans="1:13" x14ac:dyDescent="0.25">
      <c r="A97" s="19">
        <v>45053</v>
      </c>
      <c r="B97" t="s">
        <v>92</v>
      </c>
      <c r="C97" t="s">
        <v>93</v>
      </c>
      <c r="D97" t="s">
        <v>411</v>
      </c>
      <c r="E97" s="23">
        <v>1</v>
      </c>
      <c r="F97" s="20">
        <v>99.99</v>
      </c>
      <c r="G97" s="20">
        <v>99.99</v>
      </c>
      <c r="H97" s="20">
        <v>0</v>
      </c>
      <c r="I97" s="20">
        <v>3.79</v>
      </c>
      <c r="J97" s="20">
        <f t="shared" si="2"/>
        <v>96.199999999999989</v>
      </c>
      <c r="K97" s="20">
        <v>96.2</v>
      </c>
      <c r="L97" s="20">
        <v>45</v>
      </c>
      <c r="M97" t="s">
        <v>298</v>
      </c>
    </row>
    <row r="98" spans="1:13" x14ac:dyDescent="0.25">
      <c r="A98" s="19">
        <v>45053</v>
      </c>
      <c r="B98" t="s">
        <v>158</v>
      </c>
      <c r="C98" t="s">
        <v>159</v>
      </c>
      <c r="D98" t="s">
        <v>412</v>
      </c>
      <c r="E98" s="23">
        <v>2</v>
      </c>
      <c r="F98" s="20">
        <v>75</v>
      </c>
      <c r="G98" s="20">
        <v>150</v>
      </c>
      <c r="H98" s="20">
        <v>0</v>
      </c>
      <c r="I98" s="20">
        <v>48.84</v>
      </c>
      <c r="J98" s="20">
        <f t="shared" si="2"/>
        <v>101.16</v>
      </c>
      <c r="K98" s="20">
        <v>101.16</v>
      </c>
      <c r="L98" s="20">
        <v>75.8</v>
      </c>
      <c r="M98" t="s">
        <v>299</v>
      </c>
    </row>
    <row r="99" spans="1:13" x14ac:dyDescent="0.25">
      <c r="A99" s="19">
        <v>45053</v>
      </c>
      <c r="B99" t="s">
        <v>300</v>
      </c>
      <c r="C99" t="s">
        <v>301</v>
      </c>
      <c r="D99" t="s">
        <v>412</v>
      </c>
      <c r="E99" s="23">
        <v>1</v>
      </c>
      <c r="F99" s="20">
        <v>75</v>
      </c>
      <c r="G99" s="20">
        <v>75</v>
      </c>
      <c r="H99" s="20">
        <v>0</v>
      </c>
      <c r="I99" s="20">
        <v>25</v>
      </c>
      <c r="J99" s="20">
        <f t="shared" si="2"/>
        <v>50</v>
      </c>
      <c r="K99" s="20">
        <v>50</v>
      </c>
      <c r="L99" s="20">
        <v>37.9</v>
      </c>
      <c r="M99" t="s">
        <v>302</v>
      </c>
    </row>
    <row r="100" spans="1:13" x14ac:dyDescent="0.25">
      <c r="A100" s="19">
        <v>45053</v>
      </c>
      <c r="B100" t="s">
        <v>164</v>
      </c>
      <c r="C100" t="s">
        <v>165</v>
      </c>
      <c r="D100" t="s">
        <v>412</v>
      </c>
      <c r="E100" s="23">
        <v>2</v>
      </c>
      <c r="F100" s="20">
        <v>75</v>
      </c>
      <c r="G100" s="20">
        <v>150</v>
      </c>
      <c r="H100" s="20">
        <v>0</v>
      </c>
      <c r="I100" s="20">
        <v>38.369999999999997</v>
      </c>
      <c r="J100" s="20">
        <f t="shared" si="2"/>
        <v>111.63</v>
      </c>
      <c r="K100" s="20">
        <v>111.63</v>
      </c>
      <c r="L100" s="20">
        <v>75.8</v>
      </c>
      <c r="M100" t="s">
        <v>303</v>
      </c>
    </row>
    <row r="101" spans="1:13" x14ac:dyDescent="0.25">
      <c r="A101" s="19">
        <v>45053</v>
      </c>
      <c r="B101" t="s">
        <v>96</v>
      </c>
      <c r="C101" t="s">
        <v>97</v>
      </c>
      <c r="D101" t="s">
        <v>412</v>
      </c>
      <c r="E101" s="23">
        <v>3</v>
      </c>
      <c r="F101" s="20">
        <v>75</v>
      </c>
      <c r="G101" s="20">
        <v>225</v>
      </c>
      <c r="H101" s="20">
        <v>0</v>
      </c>
      <c r="I101" s="20">
        <v>69.739999999999995</v>
      </c>
      <c r="J101" s="20">
        <f t="shared" si="2"/>
        <v>155.26</v>
      </c>
      <c r="K101" s="20">
        <v>155.26</v>
      </c>
      <c r="L101" s="20">
        <v>113.7</v>
      </c>
      <c r="M101" t="s">
        <v>304</v>
      </c>
    </row>
    <row r="102" spans="1:13" x14ac:dyDescent="0.25">
      <c r="A102" s="19">
        <v>45053</v>
      </c>
      <c r="B102" t="s">
        <v>98</v>
      </c>
      <c r="C102" t="s">
        <v>99</v>
      </c>
      <c r="D102" t="s">
        <v>412</v>
      </c>
      <c r="E102" s="23">
        <v>1</v>
      </c>
      <c r="F102" s="20">
        <v>75</v>
      </c>
      <c r="G102" s="20">
        <v>75</v>
      </c>
      <c r="H102" s="20">
        <v>0</v>
      </c>
      <c r="I102" s="20">
        <v>8.7200000000000006</v>
      </c>
      <c r="J102" s="20">
        <f t="shared" si="2"/>
        <v>66.28</v>
      </c>
      <c r="K102" s="20">
        <v>66.28</v>
      </c>
      <c r="L102" s="20">
        <v>37.9</v>
      </c>
      <c r="M102" t="s">
        <v>305</v>
      </c>
    </row>
    <row r="103" spans="1:13" x14ac:dyDescent="0.25">
      <c r="A103" s="19">
        <v>45053</v>
      </c>
      <c r="B103" t="s">
        <v>100</v>
      </c>
      <c r="C103" t="s">
        <v>101</v>
      </c>
      <c r="D103" t="s">
        <v>412</v>
      </c>
      <c r="E103" s="23">
        <v>1</v>
      </c>
      <c r="F103" s="20">
        <v>75</v>
      </c>
      <c r="G103" s="20">
        <v>75</v>
      </c>
      <c r="H103" s="20">
        <v>0</v>
      </c>
      <c r="I103" s="20">
        <v>12.7</v>
      </c>
      <c r="J103" s="20">
        <f t="shared" si="2"/>
        <v>62.3</v>
      </c>
      <c r="K103" s="20">
        <v>62.3</v>
      </c>
      <c r="L103" s="20">
        <v>37.9</v>
      </c>
      <c r="M103" t="s">
        <v>306</v>
      </c>
    </row>
    <row r="104" spans="1:13" x14ac:dyDescent="0.25">
      <c r="A104" s="19">
        <v>45053</v>
      </c>
      <c r="B104" t="s">
        <v>170</v>
      </c>
      <c r="C104" t="s">
        <v>171</v>
      </c>
      <c r="D104" t="s">
        <v>412</v>
      </c>
      <c r="E104" s="23">
        <v>2</v>
      </c>
      <c r="F104" s="20">
        <v>69.989999999999995</v>
      </c>
      <c r="G104" s="20">
        <v>139.97999999999999</v>
      </c>
      <c r="H104" s="20">
        <v>0</v>
      </c>
      <c r="I104" s="20">
        <v>23.81</v>
      </c>
      <c r="J104" s="20">
        <f t="shared" si="2"/>
        <v>116.16999999999999</v>
      </c>
      <c r="K104" s="20">
        <v>116.17</v>
      </c>
      <c r="L104" s="20">
        <v>71.8</v>
      </c>
      <c r="M104" t="s">
        <v>307</v>
      </c>
    </row>
    <row r="105" spans="1:13" x14ac:dyDescent="0.25">
      <c r="A105" s="19">
        <v>45053</v>
      </c>
      <c r="B105" t="s">
        <v>104</v>
      </c>
      <c r="C105" t="s">
        <v>105</v>
      </c>
      <c r="D105" t="s">
        <v>412</v>
      </c>
      <c r="E105" s="23">
        <v>1</v>
      </c>
      <c r="F105" s="20">
        <v>69.989999999999995</v>
      </c>
      <c r="G105" s="20">
        <v>69.989999999999995</v>
      </c>
      <c r="H105" s="20">
        <v>0</v>
      </c>
      <c r="I105" s="20">
        <v>19.989999999999998</v>
      </c>
      <c r="J105" s="20">
        <f t="shared" si="2"/>
        <v>50</v>
      </c>
      <c r="K105" s="20">
        <v>50</v>
      </c>
      <c r="L105" s="20">
        <v>35.9</v>
      </c>
      <c r="M105" t="s">
        <v>308</v>
      </c>
    </row>
    <row r="106" spans="1:13" x14ac:dyDescent="0.25">
      <c r="A106" s="19">
        <v>45053</v>
      </c>
      <c r="B106" t="s">
        <v>106</v>
      </c>
      <c r="C106" t="s">
        <v>107</v>
      </c>
      <c r="D106" t="s">
        <v>412</v>
      </c>
      <c r="E106" s="23">
        <v>2</v>
      </c>
      <c r="F106" s="20">
        <v>69.989999999999995</v>
      </c>
      <c r="G106" s="20">
        <v>139.97999999999999</v>
      </c>
      <c r="H106" s="20">
        <v>0</v>
      </c>
      <c r="I106" s="20">
        <v>28.13</v>
      </c>
      <c r="J106" s="20">
        <f t="shared" si="2"/>
        <v>111.85</v>
      </c>
      <c r="K106" s="20">
        <v>111.85</v>
      </c>
      <c r="L106" s="20">
        <v>71.8</v>
      </c>
      <c r="M106" t="s">
        <v>309</v>
      </c>
    </row>
    <row r="107" spans="1:13" x14ac:dyDescent="0.25">
      <c r="A107" s="19">
        <v>45053</v>
      </c>
      <c r="B107" t="s">
        <v>175</v>
      </c>
      <c r="C107" t="s">
        <v>176</v>
      </c>
      <c r="D107" t="s">
        <v>413</v>
      </c>
      <c r="E107" s="23">
        <v>1</v>
      </c>
      <c r="F107" s="20">
        <v>75</v>
      </c>
      <c r="G107" s="20">
        <v>75</v>
      </c>
      <c r="H107" s="20">
        <v>0</v>
      </c>
      <c r="I107" s="20">
        <v>0</v>
      </c>
      <c r="J107" s="20">
        <f t="shared" si="2"/>
        <v>75</v>
      </c>
      <c r="K107" s="20">
        <v>75</v>
      </c>
      <c r="L107" s="20">
        <v>37.9</v>
      </c>
      <c r="M107" t="s">
        <v>310</v>
      </c>
    </row>
    <row r="108" spans="1:13" x14ac:dyDescent="0.25">
      <c r="A108" s="19">
        <v>45053</v>
      </c>
      <c r="B108" t="s">
        <v>311</v>
      </c>
      <c r="C108" t="s">
        <v>312</v>
      </c>
      <c r="D108" t="s">
        <v>413</v>
      </c>
      <c r="E108" s="23">
        <v>1</v>
      </c>
      <c r="F108" s="20">
        <v>75</v>
      </c>
      <c r="G108" s="20">
        <v>75</v>
      </c>
      <c r="H108" s="20">
        <v>0</v>
      </c>
      <c r="I108" s="20">
        <v>25</v>
      </c>
      <c r="J108" s="20">
        <f t="shared" si="2"/>
        <v>50</v>
      </c>
      <c r="K108" s="20">
        <v>50</v>
      </c>
      <c r="L108" s="20">
        <v>37.9</v>
      </c>
      <c r="M108" t="s">
        <v>302</v>
      </c>
    </row>
    <row r="109" spans="1:13" x14ac:dyDescent="0.25">
      <c r="A109" s="19">
        <v>45053</v>
      </c>
      <c r="B109" t="s">
        <v>313</v>
      </c>
      <c r="C109" t="s">
        <v>314</v>
      </c>
      <c r="D109" t="s">
        <v>413</v>
      </c>
      <c r="E109" s="23">
        <v>1</v>
      </c>
      <c r="F109" s="20">
        <v>75</v>
      </c>
      <c r="G109" s="20">
        <v>75</v>
      </c>
      <c r="H109" s="20">
        <v>0</v>
      </c>
      <c r="I109" s="20">
        <v>14.06</v>
      </c>
      <c r="J109" s="20">
        <f t="shared" si="2"/>
        <v>60.94</v>
      </c>
      <c r="K109" s="20">
        <v>60.95</v>
      </c>
      <c r="L109" s="20">
        <v>37.9</v>
      </c>
      <c r="M109" t="s">
        <v>315</v>
      </c>
    </row>
    <row r="110" spans="1:13" x14ac:dyDescent="0.25">
      <c r="A110" s="19">
        <v>45053</v>
      </c>
      <c r="B110" t="s">
        <v>316</v>
      </c>
      <c r="C110" t="s">
        <v>317</v>
      </c>
      <c r="D110" t="s">
        <v>413</v>
      </c>
      <c r="E110" s="23">
        <v>2</v>
      </c>
      <c r="F110" s="20">
        <v>75</v>
      </c>
      <c r="G110" s="20">
        <v>150</v>
      </c>
      <c r="H110" s="20">
        <v>0</v>
      </c>
      <c r="I110" s="20">
        <v>14.06</v>
      </c>
      <c r="J110" s="20">
        <f t="shared" si="2"/>
        <v>135.94</v>
      </c>
      <c r="K110" s="20">
        <v>135.94999999999999</v>
      </c>
      <c r="L110" s="20">
        <v>75.8</v>
      </c>
      <c r="M110" t="s">
        <v>318</v>
      </c>
    </row>
    <row r="111" spans="1:13" x14ac:dyDescent="0.25">
      <c r="A111" s="19">
        <v>45053</v>
      </c>
      <c r="B111" t="s">
        <v>319</v>
      </c>
      <c r="C111" t="s">
        <v>320</v>
      </c>
      <c r="D111" t="s">
        <v>413</v>
      </c>
      <c r="E111" s="23">
        <v>1</v>
      </c>
      <c r="F111" s="20">
        <v>75</v>
      </c>
      <c r="G111" s="20">
        <v>75</v>
      </c>
      <c r="H111" s="20">
        <v>0</v>
      </c>
      <c r="I111" s="20">
        <v>14.06</v>
      </c>
      <c r="J111" s="20">
        <f t="shared" si="2"/>
        <v>60.94</v>
      </c>
      <c r="K111" s="20">
        <v>60.95</v>
      </c>
      <c r="L111" s="20">
        <v>37.9</v>
      </c>
      <c r="M111" t="s">
        <v>315</v>
      </c>
    </row>
    <row r="112" spans="1:13" x14ac:dyDescent="0.25">
      <c r="A112" s="19">
        <v>45053</v>
      </c>
      <c r="B112" t="s">
        <v>321</v>
      </c>
      <c r="C112" t="s">
        <v>322</v>
      </c>
      <c r="D112" t="s">
        <v>413</v>
      </c>
      <c r="E112" s="23">
        <v>1</v>
      </c>
      <c r="F112" s="20">
        <v>69.900000000000006</v>
      </c>
      <c r="G112" s="20">
        <v>69.900000000000006</v>
      </c>
      <c r="H112" s="20">
        <v>0</v>
      </c>
      <c r="I112" s="20">
        <v>13.1</v>
      </c>
      <c r="J112" s="20">
        <f t="shared" si="2"/>
        <v>56.800000000000004</v>
      </c>
      <c r="K112" s="20">
        <v>56.8</v>
      </c>
      <c r="L112" s="20">
        <v>35.9</v>
      </c>
      <c r="M112" t="s">
        <v>323</v>
      </c>
    </row>
    <row r="113" spans="1:13" x14ac:dyDescent="0.25">
      <c r="A113" s="19">
        <v>45053</v>
      </c>
      <c r="B113" t="s">
        <v>183</v>
      </c>
      <c r="C113" t="s">
        <v>184</v>
      </c>
      <c r="D113" t="s">
        <v>413</v>
      </c>
      <c r="E113" s="23">
        <v>2</v>
      </c>
      <c r="F113" s="20">
        <v>69.900000000000006</v>
      </c>
      <c r="G113" s="20">
        <v>139.80000000000001</v>
      </c>
      <c r="H113" s="20">
        <v>0</v>
      </c>
      <c r="I113" s="20">
        <v>35.32</v>
      </c>
      <c r="J113" s="20">
        <f t="shared" si="2"/>
        <v>104.48000000000002</v>
      </c>
      <c r="K113" s="20">
        <v>104.48</v>
      </c>
      <c r="L113" s="20">
        <v>71.8</v>
      </c>
      <c r="M113" t="s">
        <v>324</v>
      </c>
    </row>
    <row r="114" spans="1:13" x14ac:dyDescent="0.25">
      <c r="A114" s="19">
        <v>45053</v>
      </c>
      <c r="B114" t="s">
        <v>325</v>
      </c>
      <c r="C114" t="s">
        <v>326</v>
      </c>
      <c r="D114" t="s">
        <v>409</v>
      </c>
      <c r="E114" s="23">
        <v>1</v>
      </c>
      <c r="F114" s="20">
        <v>75</v>
      </c>
      <c r="G114" s="20">
        <v>75</v>
      </c>
      <c r="H114" s="20">
        <v>0</v>
      </c>
      <c r="I114" s="20">
        <v>7.4</v>
      </c>
      <c r="J114" s="20">
        <f t="shared" si="2"/>
        <v>67.599999999999994</v>
      </c>
      <c r="K114" s="20">
        <v>67.599999999999994</v>
      </c>
      <c r="L114" s="20">
        <v>37.9</v>
      </c>
      <c r="M114" t="s">
        <v>327</v>
      </c>
    </row>
    <row r="115" spans="1:13" x14ac:dyDescent="0.25">
      <c r="A115" s="19">
        <v>45053</v>
      </c>
      <c r="B115" t="s">
        <v>328</v>
      </c>
      <c r="C115" t="s">
        <v>329</v>
      </c>
      <c r="D115" t="s">
        <v>409</v>
      </c>
      <c r="E115" s="23">
        <v>1</v>
      </c>
      <c r="F115" s="20">
        <v>75</v>
      </c>
      <c r="G115" s="20">
        <v>75</v>
      </c>
      <c r="H115" s="20">
        <v>0</v>
      </c>
      <c r="I115" s="20">
        <v>25</v>
      </c>
      <c r="J115" s="20">
        <f t="shared" si="2"/>
        <v>50</v>
      </c>
      <c r="K115" s="20">
        <v>50</v>
      </c>
      <c r="L115" s="20">
        <v>37.9</v>
      </c>
      <c r="M115" t="s">
        <v>302</v>
      </c>
    </row>
    <row r="116" spans="1:13" x14ac:dyDescent="0.25">
      <c r="A116" s="19">
        <v>45053</v>
      </c>
      <c r="B116" t="s">
        <v>330</v>
      </c>
      <c r="C116" t="s">
        <v>331</v>
      </c>
      <c r="D116" t="s">
        <v>413</v>
      </c>
      <c r="E116" s="23">
        <v>1</v>
      </c>
      <c r="F116" s="20">
        <v>75</v>
      </c>
      <c r="G116" s="20">
        <v>75</v>
      </c>
      <c r="H116" s="20">
        <v>0</v>
      </c>
      <c r="I116" s="20">
        <v>0</v>
      </c>
      <c r="J116" s="20">
        <f t="shared" si="2"/>
        <v>75</v>
      </c>
      <c r="K116" s="20">
        <v>75</v>
      </c>
      <c r="L116" s="20">
        <v>37.9</v>
      </c>
      <c r="M116" t="s">
        <v>310</v>
      </c>
    </row>
    <row r="117" spans="1:13" x14ac:dyDescent="0.25">
      <c r="A117" s="19">
        <v>45053</v>
      </c>
      <c r="B117" t="s">
        <v>332</v>
      </c>
      <c r="C117" t="s">
        <v>333</v>
      </c>
      <c r="D117" t="s">
        <v>414</v>
      </c>
      <c r="E117" s="23">
        <v>1</v>
      </c>
      <c r="F117" s="20">
        <v>84</v>
      </c>
      <c r="G117" s="20">
        <v>84</v>
      </c>
      <c r="H117" s="20">
        <v>0</v>
      </c>
      <c r="I117" s="20">
        <v>8.2899999999999991</v>
      </c>
      <c r="J117" s="20">
        <f t="shared" si="2"/>
        <v>75.710000000000008</v>
      </c>
      <c r="K117" s="20">
        <v>75.709999999999994</v>
      </c>
      <c r="L117" s="20">
        <v>37.9</v>
      </c>
      <c r="M117" t="s">
        <v>334</v>
      </c>
    </row>
    <row r="118" spans="1:13" x14ac:dyDescent="0.25">
      <c r="A118" s="19">
        <v>45053</v>
      </c>
      <c r="B118" t="s">
        <v>199</v>
      </c>
      <c r="C118" t="s">
        <v>200</v>
      </c>
      <c r="D118" t="s">
        <v>413</v>
      </c>
      <c r="E118" s="23">
        <v>1</v>
      </c>
      <c r="F118" s="20">
        <v>75</v>
      </c>
      <c r="G118" s="20">
        <v>75</v>
      </c>
      <c r="H118" s="20">
        <v>0</v>
      </c>
      <c r="I118" s="20">
        <v>0</v>
      </c>
      <c r="J118" s="20">
        <f t="shared" si="2"/>
        <v>75</v>
      </c>
      <c r="K118" s="20">
        <v>75</v>
      </c>
      <c r="L118" s="20">
        <v>37.9</v>
      </c>
      <c r="M118" t="s">
        <v>310</v>
      </c>
    </row>
    <row r="119" spans="1:13" x14ac:dyDescent="0.25">
      <c r="A119" s="19">
        <v>45053</v>
      </c>
      <c r="B119" t="s">
        <v>201</v>
      </c>
      <c r="C119" t="s">
        <v>202</v>
      </c>
      <c r="D119" t="s">
        <v>413</v>
      </c>
      <c r="E119" s="23">
        <v>1</v>
      </c>
      <c r="F119" s="20">
        <v>75</v>
      </c>
      <c r="G119" s="20">
        <v>75</v>
      </c>
      <c r="H119" s="20">
        <v>0</v>
      </c>
      <c r="I119" s="20">
        <v>0</v>
      </c>
      <c r="J119" s="20">
        <f t="shared" si="2"/>
        <v>75</v>
      </c>
      <c r="K119" s="20">
        <v>75</v>
      </c>
      <c r="L119" s="20">
        <v>37.9</v>
      </c>
      <c r="M119" t="s">
        <v>310</v>
      </c>
    </row>
    <row r="120" spans="1:13" x14ac:dyDescent="0.25">
      <c r="A120" s="19">
        <v>45053</v>
      </c>
      <c r="B120" t="s">
        <v>335</v>
      </c>
      <c r="C120" t="s">
        <v>336</v>
      </c>
      <c r="D120" t="s">
        <v>413</v>
      </c>
      <c r="E120" s="23">
        <v>1</v>
      </c>
      <c r="F120" s="20">
        <v>75</v>
      </c>
      <c r="G120" s="20">
        <v>75</v>
      </c>
      <c r="H120" s="20">
        <v>0</v>
      </c>
      <c r="I120" s="20">
        <v>23.84</v>
      </c>
      <c r="J120" s="20">
        <f t="shared" si="2"/>
        <v>51.16</v>
      </c>
      <c r="K120" s="20">
        <v>51.16</v>
      </c>
      <c r="L120" s="20">
        <v>37.9</v>
      </c>
      <c r="M120" t="s">
        <v>337</v>
      </c>
    </row>
    <row r="121" spans="1:13" x14ac:dyDescent="0.25">
      <c r="A121" s="19">
        <v>45053</v>
      </c>
      <c r="B121" t="s">
        <v>204</v>
      </c>
      <c r="C121" t="s">
        <v>205</v>
      </c>
      <c r="D121" t="s">
        <v>413</v>
      </c>
      <c r="E121" s="23">
        <v>1</v>
      </c>
      <c r="F121" s="20">
        <v>75</v>
      </c>
      <c r="G121" s="20">
        <v>75</v>
      </c>
      <c r="H121" s="20">
        <v>0</v>
      </c>
      <c r="I121" s="20">
        <v>14.06</v>
      </c>
      <c r="J121" s="20">
        <f t="shared" si="2"/>
        <v>60.94</v>
      </c>
      <c r="K121" s="20">
        <v>60.95</v>
      </c>
      <c r="L121" s="20">
        <v>37.9</v>
      </c>
      <c r="M121" t="s">
        <v>315</v>
      </c>
    </row>
    <row r="122" spans="1:13" x14ac:dyDescent="0.25">
      <c r="A122" s="19">
        <v>45053</v>
      </c>
      <c r="B122" t="s">
        <v>338</v>
      </c>
      <c r="C122" t="s">
        <v>339</v>
      </c>
      <c r="D122" t="s">
        <v>413</v>
      </c>
      <c r="E122" s="23">
        <v>1</v>
      </c>
      <c r="F122" s="20">
        <v>69.989999999999995</v>
      </c>
      <c r="G122" s="20">
        <v>69.989999999999995</v>
      </c>
      <c r="H122" s="20">
        <v>0</v>
      </c>
      <c r="I122" s="20">
        <v>21.16</v>
      </c>
      <c r="J122" s="20">
        <f t="shared" si="2"/>
        <v>48.83</v>
      </c>
      <c r="K122" s="20">
        <v>48.83</v>
      </c>
      <c r="L122" s="20">
        <v>35.9</v>
      </c>
      <c r="M122" t="s">
        <v>340</v>
      </c>
    </row>
    <row r="123" spans="1:13" x14ac:dyDescent="0.25">
      <c r="A123" s="19">
        <v>45053</v>
      </c>
      <c r="B123" t="s">
        <v>108</v>
      </c>
      <c r="C123" t="s">
        <v>109</v>
      </c>
      <c r="D123" t="s">
        <v>412</v>
      </c>
      <c r="E123" s="23">
        <v>1</v>
      </c>
      <c r="F123" s="20">
        <v>69.989999999999995</v>
      </c>
      <c r="G123" s="20">
        <v>69.989999999999995</v>
      </c>
      <c r="H123" s="20">
        <v>0</v>
      </c>
      <c r="I123" s="20">
        <v>19.989999999999998</v>
      </c>
      <c r="J123" s="20">
        <f t="shared" si="2"/>
        <v>50</v>
      </c>
      <c r="K123" s="20">
        <v>50</v>
      </c>
      <c r="L123" s="20">
        <v>35.9</v>
      </c>
      <c r="M123" t="s">
        <v>308</v>
      </c>
    </row>
    <row r="124" spans="1:13" x14ac:dyDescent="0.25">
      <c r="A124" s="19">
        <v>45053</v>
      </c>
      <c r="B124" t="s">
        <v>341</v>
      </c>
      <c r="C124">
        <v>1001001010589</v>
      </c>
      <c r="D124" t="s">
        <v>422</v>
      </c>
      <c r="E124" s="23">
        <v>1</v>
      </c>
      <c r="F124" s="20">
        <v>145</v>
      </c>
      <c r="G124" s="20">
        <v>145</v>
      </c>
      <c r="H124" s="20">
        <v>0</v>
      </c>
      <c r="I124" s="20">
        <v>27.17</v>
      </c>
      <c r="J124" s="20">
        <f t="shared" si="2"/>
        <v>117.83</v>
      </c>
      <c r="K124" s="20">
        <v>117.83</v>
      </c>
      <c r="L124" s="20">
        <v>65</v>
      </c>
      <c r="M124" t="s">
        <v>342</v>
      </c>
    </row>
    <row r="125" spans="1:13" x14ac:dyDescent="0.25">
      <c r="A125" s="19">
        <v>45053</v>
      </c>
      <c r="B125" t="s">
        <v>209</v>
      </c>
      <c r="C125" t="s">
        <v>210</v>
      </c>
      <c r="D125" t="s">
        <v>398</v>
      </c>
      <c r="E125" s="23">
        <v>1</v>
      </c>
      <c r="F125" s="20">
        <v>50</v>
      </c>
      <c r="G125" s="20">
        <v>50</v>
      </c>
      <c r="H125" s="20">
        <v>0</v>
      </c>
      <c r="I125" s="20">
        <v>0</v>
      </c>
      <c r="J125" s="20">
        <f t="shared" si="2"/>
        <v>50</v>
      </c>
      <c r="K125" s="20">
        <v>50</v>
      </c>
      <c r="L125" s="20">
        <v>15</v>
      </c>
      <c r="M125" t="s">
        <v>30</v>
      </c>
    </row>
    <row r="126" spans="1:13" x14ac:dyDescent="0.25">
      <c r="A126" s="19">
        <v>45053</v>
      </c>
      <c r="B126" t="s">
        <v>343</v>
      </c>
      <c r="C126" t="s">
        <v>344</v>
      </c>
      <c r="D126" t="s">
        <v>399</v>
      </c>
      <c r="E126" s="23">
        <v>1</v>
      </c>
      <c r="F126" s="20">
        <v>45</v>
      </c>
      <c r="G126" s="20">
        <v>45</v>
      </c>
      <c r="H126" s="20">
        <v>0</v>
      </c>
      <c r="I126" s="20">
        <v>0</v>
      </c>
      <c r="J126" s="20">
        <f t="shared" si="2"/>
        <v>45</v>
      </c>
      <c r="K126" s="20">
        <v>45</v>
      </c>
      <c r="L126" s="20">
        <v>22.5</v>
      </c>
      <c r="M126" t="s">
        <v>345</v>
      </c>
    </row>
    <row r="127" spans="1:13" x14ac:dyDescent="0.25">
      <c r="A127" s="19">
        <v>45053</v>
      </c>
      <c r="B127" t="s">
        <v>346</v>
      </c>
      <c r="C127" t="s">
        <v>347</v>
      </c>
      <c r="D127" t="s">
        <v>406</v>
      </c>
      <c r="E127" s="23">
        <v>1</v>
      </c>
      <c r="F127" s="20">
        <v>180</v>
      </c>
      <c r="G127" s="20">
        <v>180</v>
      </c>
      <c r="H127" s="20">
        <v>0</v>
      </c>
      <c r="I127" s="20">
        <v>0</v>
      </c>
      <c r="J127" s="20">
        <f t="shared" si="2"/>
        <v>180</v>
      </c>
      <c r="K127" s="20">
        <v>180</v>
      </c>
      <c r="L127" s="20">
        <v>90</v>
      </c>
      <c r="M127" t="s">
        <v>220</v>
      </c>
    </row>
    <row r="128" spans="1:13" x14ac:dyDescent="0.25">
      <c r="A128" s="19">
        <v>45053</v>
      </c>
      <c r="B128" t="s">
        <v>348</v>
      </c>
      <c r="C128" t="s">
        <v>349</v>
      </c>
      <c r="D128" t="s">
        <v>400</v>
      </c>
      <c r="E128" s="23">
        <v>2</v>
      </c>
      <c r="F128" s="20">
        <v>200</v>
      </c>
      <c r="G128" s="20">
        <v>400</v>
      </c>
      <c r="H128" s="20">
        <v>0</v>
      </c>
      <c r="I128" s="20">
        <v>7.58</v>
      </c>
      <c r="J128" s="20">
        <f t="shared" si="2"/>
        <v>392.42</v>
      </c>
      <c r="K128" s="20">
        <v>392.42</v>
      </c>
      <c r="L128" s="20">
        <v>120</v>
      </c>
      <c r="M128" t="s">
        <v>350</v>
      </c>
    </row>
    <row r="129" spans="1:13" x14ac:dyDescent="0.25">
      <c r="A129" s="19">
        <v>45053</v>
      </c>
      <c r="B129" t="s">
        <v>351</v>
      </c>
      <c r="C129" t="s">
        <v>352</v>
      </c>
      <c r="D129" t="s">
        <v>399</v>
      </c>
      <c r="E129" s="23">
        <v>1</v>
      </c>
      <c r="F129" s="20">
        <v>140</v>
      </c>
      <c r="G129" s="20">
        <v>140</v>
      </c>
      <c r="H129" s="20">
        <v>0</v>
      </c>
      <c r="I129" s="20">
        <v>0</v>
      </c>
      <c r="J129" s="20">
        <f t="shared" si="2"/>
        <v>140</v>
      </c>
      <c r="K129" s="20">
        <v>140</v>
      </c>
      <c r="L129" s="20">
        <v>70</v>
      </c>
      <c r="M129" t="s">
        <v>144</v>
      </c>
    </row>
    <row r="130" spans="1:13" x14ac:dyDescent="0.25">
      <c r="A130" s="19">
        <v>45053</v>
      </c>
      <c r="B130" t="s">
        <v>221</v>
      </c>
      <c r="C130" t="s">
        <v>353</v>
      </c>
      <c r="D130" t="s">
        <v>415</v>
      </c>
      <c r="E130" s="23">
        <v>1</v>
      </c>
      <c r="F130" s="20">
        <v>39.99</v>
      </c>
      <c r="G130" s="20">
        <v>39.99</v>
      </c>
      <c r="H130" s="20">
        <v>0</v>
      </c>
      <c r="I130" s="20">
        <v>0</v>
      </c>
      <c r="J130" s="20">
        <f t="shared" si="2"/>
        <v>39.99</v>
      </c>
      <c r="K130" s="20">
        <v>39.99</v>
      </c>
      <c r="L130" s="20">
        <v>18</v>
      </c>
      <c r="M130" t="s">
        <v>225</v>
      </c>
    </row>
    <row r="131" spans="1:13" x14ac:dyDescent="0.25">
      <c r="A131" s="19">
        <v>45053</v>
      </c>
      <c r="B131" t="s">
        <v>221</v>
      </c>
      <c r="C131" t="s">
        <v>354</v>
      </c>
      <c r="D131" t="s">
        <v>415</v>
      </c>
      <c r="E131" s="23">
        <v>1</v>
      </c>
      <c r="F131" s="20">
        <v>39.99</v>
      </c>
      <c r="G131" s="20">
        <v>39.99</v>
      </c>
      <c r="H131" s="20">
        <v>0</v>
      </c>
      <c r="I131" s="20">
        <v>0</v>
      </c>
      <c r="J131" s="20">
        <f t="shared" si="2"/>
        <v>39.99</v>
      </c>
      <c r="K131" s="20">
        <v>39.99</v>
      </c>
      <c r="L131" s="20">
        <v>18</v>
      </c>
      <c r="M131" t="s">
        <v>225</v>
      </c>
    </row>
    <row r="132" spans="1:13" x14ac:dyDescent="0.25">
      <c r="A132" s="19">
        <v>45053</v>
      </c>
      <c r="B132" t="s">
        <v>221</v>
      </c>
      <c r="C132" t="s">
        <v>355</v>
      </c>
      <c r="D132" t="s">
        <v>415</v>
      </c>
      <c r="E132" s="23">
        <v>1</v>
      </c>
      <c r="F132" s="20">
        <v>120</v>
      </c>
      <c r="G132" s="20">
        <v>120</v>
      </c>
      <c r="H132" s="20">
        <v>0</v>
      </c>
      <c r="I132" s="20">
        <v>13.95</v>
      </c>
      <c r="J132" s="20">
        <f t="shared" si="2"/>
        <v>106.05</v>
      </c>
      <c r="K132" s="20">
        <v>106.05</v>
      </c>
      <c r="L132" s="20">
        <v>55</v>
      </c>
      <c r="M132" t="s">
        <v>356</v>
      </c>
    </row>
    <row r="133" spans="1:13" x14ac:dyDescent="0.25">
      <c r="A133" s="19">
        <v>45053</v>
      </c>
      <c r="B133" t="s">
        <v>39</v>
      </c>
      <c r="C133" t="s">
        <v>357</v>
      </c>
      <c r="D133" t="s">
        <v>415</v>
      </c>
      <c r="E133" s="23">
        <v>1</v>
      </c>
      <c r="F133" s="20">
        <v>50</v>
      </c>
      <c r="G133" s="20">
        <v>50</v>
      </c>
      <c r="H133" s="20">
        <v>0</v>
      </c>
      <c r="I133" s="20">
        <v>9.3699999999999992</v>
      </c>
      <c r="J133" s="20">
        <f t="shared" si="2"/>
        <v>40.630000000000003</v>
      </c>
      <c r="K133" s="20">
        <v>40.630000000000003</v>
      </c>
      <c r="L133" s="20">
        <v>23</v>
      </c>
      <c r="M133" t="s">
        <v>358</v>
      </c>
    </row>
    <row r="134" spans="1:13" x14ac:dyDescent="0.25">
      <c r="A134" s="19">
        <v>45053</v>
      </c>
      <c r="B134" t="s">
        <v>359</v>
      </c>
      <c r="C134" t="s">
        <v>360</v>
      </c>
      <c r="D134" t="s">
        <v>423</v>
      </c>
      <c r="E134" s="23">
        <v>1</v>
      </c>
      <c r="F134" s="20">
        <v>149.9</v>
      </c>
      <c r="G134" s="20">
        <v>149.9</v>
      </c>
      <c r="H134" s="20">
        <v>0</v>
      </c>
      <c r="I134" s="20">
        <v>25.38</v>
      </c>
      <c r="J134" s="20">
        <f t="shared" si="2"/>
        <v>124.52000000000001</v>
      </c>
      <c r="K134" s="20">
        <v>124.52</v>
      </c>
      <c r="L134" s="20">
        <v>0</v>
      </c>
      <c r="M134" t="s">
        <v>361</v>
      </c>
    </row>
    <row r="135" spans="1:13" x14ac:dyDescent="0.25">
      <c r="A135" s="19">
        <v>45053</v>
      </c>
      <c r="B135" t="s">
        <v>33</v>
      </c>
      <c r="C135" t="s">
        <v>28</v>
      </c>
      <c r="D135" t="s">
        <v>417</v>
      </c>
      <c r="E135" s="23">
        <v>10</v>
      </c>
      <c r="F135" s="20">
        <v>20</v>
      </c>
      <c r="G135" s="20">
        <v>200</v>
      </c>
      <c r="H135" s="20">
        <v>0</v>
      </c>
      <c r="I135" s="20">
        <v>7.24</v>
      </c>
      <c r="J135" s="20">
        <f t="shared" si="2"/>
        <v>192.76</v>
      </c>
      <c r="K135" s="20">
        <v>192.76</v>
      </c>
      <c r="L135" s="20">
        <v>100</v>
      </c>
      <c r="M135" t="s">
        <v>362</v>
      </c>
    </row>
    <row r="136" spans="1:13" x14ac:dyDescent="0.25">
      <c r="A136" s="19">
        <v>45053</v>
      </c>
      <c r="B136" t="s">
        <v>53</v>
      </c>
      <c r="C136" t="s">
        <v>54</v>
      </c>
      <c r="D136" t="s">
        <v>417</v>
      </c>
      <c r="E136" s="23">
        <v>3</v>
      </c>
      <c r="F136" s="20">
        <v>40</v>
      </c>
      <c r="G136" s="20">
        <v>120</v>
      </c>
      <c r="H136" s="20">
        <v>0</v>
      </c>
      <c r="I136" s="20">
        <v>0</v>
      </c>
      <c r="J136" s="20">
        <f t="shared" si="2"/>
        <v>120</v>
      </c>
      <c r="K136" s="20">
        <v>120</v>
      </c>
      <c r="L136" s="20">
        <v>75</v>
      </c>
      <c r="M136" t="s">
        <v>121</v>
      </c>
    </row>
    <row r="137" spans="1:13" x14ac:dyDescent="0.25">
      <c r="A137" s="19">
        <v>45053</v>
      </c>
      <c r="B137" t="s">
        <v>363</v>
      </c>
      <c r="C137" t="s">
        <v>364</v>
      </c>
      <c r="D137" t="s">
        <v>406</v>
      </c>
      <c r="E137" s="23">
        <v>1</v>
      </c>
      <c r="F137" s="20">
        <v>60</v>
      </c>
      <c r="G137" s="20">
        <v>60</v>
      </c>
      <c r="H137" s="20">
        <v>0</v>
      </c>
      <c r="I137" s="20">
        <v>0</v>
      </c>
      <c r="J137" s="20">
        <f t="shared" si="2"/>
        <v>60</v>
      </c>
      <c r="K137" s="20">
        <v>60</v>
      </c>
      <c r="L137" s="20">
        <v>30</v>
      </c>
      <c r="M137" t="s">
        <v>365</v>
      </c>
    </row>
    <row r="138" spans="1:13" x14ac:dyDescent="0.25">
      <c r="A138" s="19">
        <v>45053</v>
      </c>
      <c r="B138" t="s">
        <v>366</v>
      </c>
      <c r="C138" t="s">
        <v>367</v>
      </c>
      <c r="D138" t="s">
        <v>416</v>
      </c>
      <c r="E138" s="23">
        <v>1</v>
      </c>
      <c r="F138" s="20">
        <v>140</v>
      </c>
      <c r="G138" s="20">
        <v>140</v>
      </c>
      <c r="H138" s="20">
        <v>0</v>
      </c>
      <c r="I138" s="20">
        <v>0</v>
      </c>
      <c r="J138" s="20">
        <f t="shared" si="2"/>
        <v>140</v>
      </c>
      <c r="K138" s="20">
        <v>140</v>
      </c>
      <c r="L138" s="20">
        <v>59.9</v>
      </c>
      <c r="M138" t="s">
        <v>368</v>
      </c>
    </row>
    <row r="139" spans="1:13" x14ac:dyDescent="0.25">
      <c r="A139" s="19">
        <v>45053</v>
      </c>
      <c r="B139" t="s">
        <v>369</v>
      </c>
      <c r="C139" t="s">
        <v>370</v>
      </c>
      <c r="D139" t="s">
        <v>416</v>
      </c>
      <c r="E139" s="23">
        <v>1</v>
      </c>
      <c r="F139" s="20">
        <v>440</v>
      </c>
      <c r="G139" s="20">
        <v>440</v>
      </c>
      <c r="H139" s="20">
        <v>0</v>
      </c>
      <c r="I139" s="20">
        <v>0</v>
      </c>
      <c r="J139" s="20">
        <f t="shared" si="2"/>
        <v>440</v>
      </c>
      <c r="K139" s="20">
        <v>440</v>
      </c>
      <c r="L139" s="20">
        <v>200</v>
      </c>
      <c r="M139" t="s">
        <v>371</v>
      </c>
    </row>
    <row r="140" spans="1:13" x14ac:dyDescent="0.25">
      <c r="A140" s="19">
        <v>45053</v>
      </c>
      <c r="B140" t="s">
        <v>369</v>
      </c>
      <c r="C140" t="s">
        <v>372</v>
      </c>
      <c r="D140" t="s">
        <v>416</v>
      </c>
      <c r="E140" s="23">
        <v>1</v>
      </c>
      <c r="F140" s="20">
        <v>440</v>
      </c>
      <c r="G140" s="20">
        <v>440</v>
      </c>
      <c r="H140" s="20">
        <v>0</v>
      </c>
      <c r="I140" s="20">
        <v>82.45</v>
      </c>
      <c r="J140" s="20">
        <f t="shared" si="2"/>
        <v>357.55</v>
      </c>
      <c r="K140" s="20">
        <v>357.55</v>
      </c>
      <c r="L140" s="20">
        <v>200</v>
      </c>
      <c r="M140" t="s">
        <v>373</v>
      </c>
    </row>
    <row r="141" spans="1:13" x14ac:dyDescent="0.25">
      <c r="A141" s="19">
        <v>45053</v>
      </c>
      <c r="B141" t="s">
        <v>369</v>
      </c>
      <c r="C141" t="s">
        <v>374</v>
      </c>
      <c r="D141" t="s">
        <v>416</v>
      </c>
      <c r="E141" s="23">
        <v>1</v>
      </c>
      <c r="F141" s="20">
        <v>440</v>
      </c>
      <c r="G141" s="20">
        <v>440</v>
      </c>
      <c r="H141" s="20">
        <v>0</v>
      </c>
      <c r="I141" s="20">
        <v>0</v>
      </c>
      <c r="J141" s="20">
        <f t="shared" si="2"/>
        <v>440</v>
      </c>
      <c r="K141" s="20">
        <v>440</v>
      </c>
      <c r="L141" s="20">
        <v>200</v>
      </c>
      <c r="M141" t="s">
        <v>371</v>
      </c>
    </row>
    <row r="142" spans="1:13" x14ac:dyDescent="0.25">
      <c r="A142" s="19">
        <v>45053</v>
      </c>
      <c r="B142" t="s">
        <v>57</v>
      </c>
      <c r="C142" t="s">
        <v>58</v>
      </c>
      <c r="D142" t="s">
        <v>402</v>
      </c>
      <c r="E142" s="23">
        <v>1</v>
      </c>
      <c r="F142" s="20">
        <v>40</v>
      </c>
      <c r="G142" s="20">
        <v>40</v>
      </c>
      <c r="H142" s="20">
        <v>0</v>
      </c>
      <c r="I142" s="20">
        <v>0</v>
      </c>
      <c r="J142" s="20">
        <f t="shared" si="2"/>
        <v>40</v>
      </c>
      <c r="K142" s="20">
        <v>40</v>
      </c>
      <c r="L142" s="20">
        <v>10</v>
      </c>
      <c r="M142" t="s">
        <v>40</v>
      </c>
    </row>
    <row r="143" spans="1:13" x14ac:dyDescent="0.25">
      <c r="A143" s="19">
        <v>45053</v>
      </c>
      <c r="B143" t="s">
        <v>59</v>
      </c>
      <c r="C143" t="s">
        <v>60</v>
      </c>
      <c r="D143" t="s">
        <v>403</v>
      </c>
      <c r="E143" s="23">
        <v>1</v>
      </c>
      <c r="F143" s="20">
        <v>40</v>
      </c>
      <c r="G143" s="20">
        <v>40</v>
      </c>
      <c r="H143" s="20">
        <v>0</v>
      </c>
      <c r="I143" s="20">
        <v>0</v>
      </c>
      <c r="J143" s="20">
        <f t="shared" si="2"/>
        <v>40</v>
      </c>
      <c r="K143" s="20">
        <v>40</v>
      </c>
      <c r="L143" s="20">
        <v>10</v>
      </c>
      <c r="M143" t="s">
        <v>40</v>
      </c>
    </row>
    <row r="144" spans="1:13" x14ac:dyDescent="0.25">
      <c r="A144" s="19">
        <v>45053</v>
      </c>
      <c r="B144" t="s">
        <v>242</v>
      </c>
      <c r="C144" t="s">
        <v>243</v>
      </c>
      <c r="D144" t="s">
        <v>403</v>
      </c>
      <c r="E144" s="23">
        <v>1</v>
      </c>
      <c r="F144" s="20">
        <v>40</v>
      </c>
      <c r="G144" s="20">
        <v>40</v>
      </c>
      <c r="H144" s="20">
        <v>0</v>
      </c>
      <c r="I144" s="20">
        <v>4.6500000000000004</v>
      </c>
      <c r="J144" s="20">
        <f t="shared" si="2"/>
        <v>35.35</v>
      </c>
      <c r="K144" s="20">
        <v>35.35</v>
      </c>
      <c r="L144" s="20">
        <v>10</v>
      </c>
      <c r="M144" t="s">
        <v>375</v>
      </c>
    </row>
    <row r="145" spans="1:13" x14ac:dyDescent="0.25">
      <c r="A145" s="19">
        <v>45053</v>
      </c>
      <c r="B145" t="s">
        <v>37</v>
      </c>
      <c r="C145" t="s">
        <v>13</v>
      </c>
      <c r="D145" t="s">
        <v>402</v>
      </c>
      <c r="E145" s="23">
        <v>1</v>
      </c>
      <c r="F145" s="20">
        <v>50</v>
      </c>
      <c r="G145" s="20">
        <v>50</v>
      </c>
      <c r="H145" s="20">
        <v>0</v>
      </c>
      <c r="I145" s="20">
        <v>0</v>
      </c>
      <c r="J145" s="20">
        <f t="shared" si="2"/>
        <v>50</v>
      </c>
      <c r="K145" s="20">
        <v>50</v>
      </c>
      <c r="L145" s="20">
        <v>15</v>
      </c>
      <c r="M145" t="s">
        <v>30</v>
      </c>
    </row>
    <row r="146" spans="1:13" x14ac:dyDescent="0.25">
      <c r="A146" s="19">
        <v>45053</v>
      </c>
      <c r="B146" t="s">
        <v>61</v>
      </c>
      <c r="C146" t="s">
        <v>62</v>
      </c>
      <c r="D146" t="s">
        <v>402</v>
      </c>
      <c r="E146" s="23">
        <v>1</v>
      </c>
      <c r="F146" s="20">
        <v>50</v>
      </c>
      <c r="G146" s="20">
        <v>50</v>
      </c>
      <c r="H146" s="20">
        <v>0</v>
      </c>
      <c r="I146" s="20">
        <v>0</v>
      </c>
      <c r="J146" s="20">
        <f t="shared" si="2"/>
        <v>50</v>
      </c>
      <c r="K146" s="20">
        <v>50</v>
      </c>
      <c r="L146" s="20">
        <v>25</v>
      </c>
      <c r="M146" t="s">
        <v>34</v>
      </c>
    </row>
    <row r="147" spans="1:13" x14ac:dyDescent="0.25">
      <c r="A147" s="19">
        <v>45053</v>
      </c>
      <c r="B147" t="s">
        <v>244</v>
      </c>
      <c r="C147" t="s">
        <v>245</v>
      </c>
      <c r="D147" t="s">
        <v>402</v>
      </c>
      <c r="E147" s="23">
        <v>2</v>
      </c>
      <c r="F147" s="20">
        <v>50</v>
      </c>
      <c r="G147" s="20">
        <v>100</v>
      </c>
      <c r="H147" s="20">
        <v>0</v>
      </c>
      <c r="I147" s="20">
        <v>0</v>
      </c>
      <c r="J147" s="20">
        <f t="shared" si="2"/>
        <v>100</v>
      </c>
      <c r="K147" s="20">
        <v>100</v>
      </c>
      <c r="L147" s="20">
        <v>30</v>
      </c>
      <c r="M147" t="s">
        <v>240</v>
      </c>
    </row>
    <row r="148" spans="1:13" x14ac:dyDescent="0.25">
      <c r="A148" s="19">
        <v>45053</v>
      </c>
      <c r="B148" t="s">
        <v>65</v>
      </c>
      <c r="C148" t="s">
        <v>66</v>
      </c>
      <c r="D148" t="s">
        <v>403</v>
      </c>
      <c r="E148" s="23">
        <v>1</v>
      </c>
      <c r="F148" s="20">
        <v>40</v>
      </c>
      <c r="G148" s="20">
        <v>40</v>
      </c>
      <c r="H148" s="20">
        <v>0</v>
      </c>
      <c r="I148" s="20">
        <v>0</v>
      </c>
      <c r="J148" s="20">
        <f t="shared" si="2"/>
        <v>40</v>
      </c>
      <c r="K148" s="20">
        <v>40</v>
      </c>
      <c r="L148" s="20">
        <v>10</v>
      </c>
      <c r="M148" t="s">
        <v>40</v>
      </c>
    </row>
    <row r="149" spans="1:13" x14ac:dyDescent="0.25">
      <c r="A149" s="19">
        <v>45053</v>
      </c>
      <c r="B149" t="s">
        <v>376</v>
      </c>
      <c r="C149" t="s">
        <v>377</v>
      </c>
      <c r="D149" t="s">
        <v>403</v>
      </c>
      <c r="E149" s="23">
        <v>1</v>
      </c>
      <c r="F149" s="20">
        <v>40</v>
      </c>
      <c r="G149" s="20">
        <v>40</v>
      </c>
      <c r="H149" s="20">
        <v>0</v>
      </c>
      <c r="I149" s="20">
        <v>0</v>
      </c>
      <c r="J149" s="20">
        <f t="shared" si="2"/>
        <v>40</v>
      </c>
      <c r="K149" s="20">
        <v>40</v>
      </c>
      <c r="L149" s="20">
        <v>10</v>
      </c>
      <c r="M149" t="s">
        <v>40</v>
      </c>
    </row>
    <row r="150" spans="1:13" x14ac:dyDescent="0.25">
      <c r="A150" s="19">
        <v>45053</v>
      </c>
      <c r="B150" t="s">
        <v>67</v>
      </c>
      <c r="C150" t="s">
        <v>68</v>
      </c>
      <c r="D150" t="s">
        <v>402</v>
      </c>
      <c r="E150" s="23">
        <v>2</v>
      </c>
      <c r="F150" s="20">
        <v>45</v>
      </c>
      <c r="G150" s="20">
        <v>90</v>
      </c>
      <c r="H150" s="20">
        <v>0</v>
      </c>
      <c r="I150" s="20">
        <v>8.43</v>
      </c>
      <c r="J150" s="20">
        <f t="shared" si="2"/>
        <v>81.569999999999993</v>
      </c>
      <c r="K150" s="20">
        <v>81.569999999999993</v>
      </c>
      <c r="L150" s="20">
        <v>20</v>
      </c>
      <c r="M150" t="s">
        <v>378</v>
      </c>
    </row>
    <row r="151" spans="1:13" x14ac:dyDescent="0.25">
      <c r="A151" s="19">
        <v>45053</v>
      </c>
      <c r="B151" t="s">
        <v>379</v>
      </c>
      <c r="C151" t="s">
        <v>380</v>
      </c>
      <c r="D151" t="s">
        <v>402</v>
      </c>
      <c r="E151" s="23">
        <v>2</v>
      </c>
      <c r="F151" s="20">
        <v>45</v>
      </c>
      <c r="G151" s="20">
        <v>90</v>
      </c>
      <c r="H151" s="20">
        <v>0</v>
      </c>
      <c r="I151" s="20">
        <v>8.43</v>
      </c>
      <c r="J151" s="20">
        <f t="shared" si="2"/>
        <v>81.569999999999993</v>
      </c>
      <c r="K151" s="20">
        <v>81.569999999999993</v>
      </c>
      <c r="L151" s="20">
        <v>20</v>
      </c>
      <c r="M151" t="s">
        <v>378</v>
      </c>
    </row>
    <row r="152" spans="1:13" x14ac:dyDescent="0.25">
      <c r="A152" s="19">
        <v>45053</v>
      </c>
      <c r="B152" t="s">
        <v>110</v>
      </c>
      <c r="C152" t="s">
        <v>111</v>
      </c>
      <c r="D152" t="s">
        <v>403</v>
      </c>
      <c r="E152" s="23">
        <v>1</v>
      </c>
      <c r="F152" s="20">
        <v>45</v>
      </c>
      <c r="G152" s="20">
        <v>45</v>
      </c>
      <c r="H152" s="20">
        <v>0</v>
      </c>
      <c r="I152" s="20">
        <v>0</v>
      </c>
      <c r="J152" s="20">
        <f t="shared" ref="J152:J168" si="3">G152-I152</f>
        <v>45</v>
      </c>
      <c r="K152" s="20">
        <v>45</v>
      </c>
      <c r="L152" s="20">
        <v>10</v>
      </c>
      <c r="M152" t="s">
        <v>69</v>
      </c>
    </row>
    <row r="153" spans="1:13" x14ac:dyDescent="0.25">
      <c r="A153" s="19">
        <v>45053</v>
      </c>
      <c r="B153" t="s">
        <v>70</v>
      </c>
      <c r="C153" t="s">
        <v>71</v>
      </c>
      <c r="D153" t="s">
        <v>403</v>
      </c>
      <c r="E153" s="23">
        <v>2</v>
      </c>
      <c r="F153" s="20">
        <v>50</v>
      </c>
      <c r="G153" s="20">
        <v>100</v>
      </c>
      <c r="H153" s="20">
        <v>0</v>
      </c>
      <c r="I153" s="20">
        <v>0</v>
      </c>
      <c r="J153" s="20">
        <f t="shared" si="3"/>
        <v>100</v>
      </c>
      <c r="K153" s="20">
        <v>100</v>
      </c>
      <c r="L153" s="20">
        <v>30</v>
      </c>
      <c r="M153" t="s">
        <v>240</v>
      </c>
    </row>
    <row r="154" spans="1:13" x14ac:dyDescent="0.25">
      <c r="A154" s="19">
        <v>45053</v>
      </c>
      <c r="B154" t="s">
        <v>72</v>
      </c>
      <c r="C154" t="s">
        <v>73</v>
      </c>
      <c r="D154" t="s">
        <v>404</v>
      </c>
      <c r="E154" s="23">
        <v>4</v>
      </c>
      <c r="F154" s="20">
        <v>45</v>
      </c>
      <c r="G154" s="20">
        <v>180</v>
      </c>
      <c r="H154" s="20">
        <v>0</v>
      </c>
      <c r="I154" s="20">
        <v>8.43</v>
      </c>
      <c r="J154" s="20">
        <f t="shared" si="3"/>
        <v>171.57</v>
      </c>
      <c r="K154" s="20">
        <v>171.57</v>
      </c>
      <c r="L154" s="20">
        <v>80</v>
      </c>
      <c r="M154" t="s">
        <v>381</v>
      </c>
    </row>
    <row r="155" spans="1:13" x14ac:dyDescent="0.25">
      <c r="A155" s="19">
        <v>45053</v>
      </c>
      <c r="B155" t="s">
        <v>112</v>
      </c>
      <c r="C155" t="s">
        <v>113</v>
      </c>
      <c r="D155" t="s">
        <v>402</v>
      </c>
      <c r="E155" s="23">
        <v>2</v>
      </c>
      <c r="F155" s="20">
        <v>50</v>
      </c>
      <c r="G155" s="20">
        <v>100</v>
      </c>
      <c r="H155" s="20">
        <v>0</v>
      </c>
      <c r="I155" s="20">
        <v>0</v>
      </c>
      <c r="J155" s="20">
        <f t="shared" si="3"/>
        <v>100</v>
      </c>
      <c r="K155" s="20">
        <v>100</v>
      </c>
      <c r="L155" s="20">
        <v>30</v>
      </c>
      <c r="M155" t="s">
        <v>240</v>
      </c>
    </row>
    <row r="156" spans="1:13" x14ac:dyDescent="0.25">
      <c r="A156" s="19">
        <v>45053</v>
      </c>
      <c r="B156" t="s">
        <v>43</v>
      </c>
      <c r="C156" t="s">
        <v>44</v>
      </c>
      <c r="D156" t="s">
        <v>403</v>
      </c>
      <c r="E156" s="23">
        <v>1</v>
      </c>
      <c r="F156" s="20">
        <v>60</v>
      </c>
      <c r="G156" s="20">
        <v>60</v>
      </c>
      <c r="H156" s="20">
        <v>0</v>
      </c>
      <c r="I156" s="20">
        <v>0</v>
      </c>
      <c r="J156" s="20">
        <f t="shared" si="3"/>
        <v>60</v>
      </c>
      <c r="K156" s="20">
        <v>60</v>
      </c>
      <c r="L156" s="20">
        <v>15</v>
      </c>
      <c r="M156" t="s">
        <v>76</v>
      </c>
    </row>
    <row r="157" spans="1:13" x14ac:dyDescent="0.25">
      <c r="A157" s="19">
        <v>45053</v>
      </c>
      <c r="B157" t="s">
        <v>116</v>
      </c>
      <c r="C157" t="s">
        <v>117</v>
      </c>
      <c r="D157" t="s">
        <v>403</v>
      </c>
      <c r="E157" s="23">
        <v>2</v>
      </c>
      <c r="F157" s="20">
        <v>40</v>
      </c>
      <c r="G157" s="20">
        <v>80</v>
      </c>
      <c r="H157" s="20">
        <v>0</v>
      </c>
      <c r="I157" s="20">
        <v>12.15</v>
      </c>
      <c r="J157" s="20">
        <f t="shared" si="3"/>
        <v>67.849999999999994</v>
      </c>
      <c r="K157" s="20">
        <v>67.849999999999994</v>
      </c>
      <c r="L157" s="20">
        <v>20</v>
      </c>
      <c r="M157" t="s">
        <v>382</v>
      </c>
    </row>
    <row r="158" spans="1:13" x14ac:dyDescent="0.25">
      <c r="A158" s="19">
        <v>45053</v>
      </c>
      <c r="B158" t="s">
        <v>77</v>
      </c>
      <c r="C158" t="s">
        <v>78</v>
      </c>
      <c r="D158" t="s">
        <v>403</v>
      </c>
      <c r="E158" s="23">
        <v>1</v>
      </c>
      <c r="F158" s="20">
        <v>40</v>
      </c>
      <c r="G158" s="20">
        <v>40</v>
      </c>
      <c r="H158" s="20">
        <v>0</v>
      </c>
      <c r="I158" s="20">
        <v>0</v>
      </c>
      <c r="J158" s="20">
        <f t="shared" si="3"/>
        <v>40</v>
      </c>
      <c r="K158" s="20">
        <v>40</v>
      </c>
      <c r="L158" s="20">
        <v>10</v>
      </c>
      <c r="M158" t="s">
        <v>40</v>
      </c>
    </row>
    <row r="159" spans="1:13" x14ac:dyDescent="0.25">
      <c r="A159" s="19">
        <v>45053</v>
      </c>
      <c r="B159" t="s">
        <v>35</v>
      </c>
      <c r="C159" t="s">
        <v>1</v>
      </c>
      <c r="D159" t="s">
        <v>402</v>
      </c>
      <c r="E159" s="23">
        <v>7</v>
      </c>
      <c r="F159" s="20">
        <v>40</v>
      </c>
      <c r="G159" s="20">
        <v>280</v>
      </c>
      <c r="H159" s="20">
        <v>0</v>
      </c>
      <c r="I159" s="20">
        <v>29.98</v>
      </c>
      <c r="J159" s="20">
        <f t="shared" si="3"/>
        <v>250.02</v>
      </c>
      <c r="K159" s="20">
        <v>250.02</v>
      </c>
      <c r="L159" s="20">
        <v>70</v>
      </c>
      <c r="M159" t="s">
        <v>383</v>
      </c>
    </row>
    <row r="160" spans="1:13" x14ac:dyDescent="0.25">
      <c r="A160" s="19">
        <v>45053</v>
      </c>
      <c r="B160" t="s">
        <v>260</v>
      </c>
      <c r="C160" t="s">
        <v>261</v>
      </c>
      <c r="D160" t="s">
        <v>404</v>
      </c>
      <c r="E160" s="23">
        <v>1</v>
      </c>
      <c r="F160" s="20">
        <v>45</v>
      </c>
      <c r="G160" s="20">
        <v>45</v>
      </c>
      <c r="H160" s="20">
        <v>0</v>
      </c>
      <c r="I160" s="20">
        <v>0</v>
      </c>
      <c r="J160" s="20">
        <f t="shared" si="3"/>
        <v>45</v>
      </c>
      <c r="K160" s="20">
        <v>45</v>
      </c>
      <c r="L160" s="20">
        <v>20</v>
      </c>
      <c r="M160" t="s">
        <v>252</v>
      </c>
    </row>
    <row r="161" spans="1:13" x14ac:dyDescent="0.25">
      <c r="A161" s="19">
        <v>45053</v>
      </c>
      <c r="B161" t="s">
        <v>384</v>
      </c>
      <c r="C161" t="s">
        <v>385</v>
      </c>
      <c r="D161" t="s">
        <v>418</v>
      </c>
      <c r="E161" s="23">
        <v>1</v>
      </c>
      <c r="F161" s="20">
        <v>78</v>
      </c>
      <c r="G161" s="20">
        <v>78</v>
      </c>
      <c r="H161" s="20">
        <v>0</v>
      </c>
      <c r="I161" s="20">
        <v>0</v>
      </c>
      <c r="J161" s="20">
        <f t="shared" si="3"/>
        <v>78</v>
      </c>
      <c r="K161" s="20">
        <v>78</v>
      </c>
      <c r="L161" s="20">
        <v>35</v>
      </c>
      <c r="M161" t="s">
        <v>80</v>
      </c>
    </row>
    <row r="162" spans="1:13" x14ac:dyDescent="0.25">
      <c r="A162" s="19">
        <v>45053</v>
      </c>
      <c r="B162" t="s">
        <v>81</v>
      </c>
      <c r="C162" t="s">
        <v>82</v>
      </c>
      <c r="D162" t="s">
        <v>405</v>
      </c>
      <c r="E162" s="23">
        <v>2</v>
      </c>
      <c r="F162" s="20">
        <v>40</v>
      </c>
      <c r="G162" s="20">
        <v>80</v>
      </c>
      <c r="H162" s="20">
        <v>0</v>
      </c>
      <c r="I162" s="20">
        <v>10</v>
      </c>
      <c r="J162" s="20">
        <f t="shared" si="3"/>
        <v>70</v>
      </c>
      <c r="K162" s="20">
        <v>70</v>
      </c>
      <c r="L162" s="20">
        <v>6</v>
      </c>
      <c r="M162" t="s">
        <v>386</v>
      </c>
    </row>
    <row r="163" spans="1:13" x14ac:dyDescent="0.25">
      <c r="A163" s="19">
        <v>45053</v>
      </c>
      <c r="B163" t="s">
        <v>268</v>
      </c>
      <c r="D163" t="s">
        <v>424</v>
      </c>
      <c r="E163" s="23">
        <v>52</v>
      </c>
      <c r="F163" s="20">
        <v>35</v>
      </c>
      <c r="G163" s="20">
        <v>1820</v>
      </c>
      <c r="H163" s="20">
        <v>0</v>
      </c>
      <c r="I163" s="20">
        <v>107.51</v>
      </c>
      <c r="J163" s="20">
        <f t="shared" si="3"/>
        <v>1712.49</v>
      </c>
      <c r="K163" s="20">
        <v>1712.49</v>
      </c>
      <c r="L163" s="20">
        <v>0</v>
      </c>
      <c r="M163" t="s">
        <v>387</v>
      </c>
    </row>
    <row r="164" spans="1:13" x14ac:dyDescent="0.25">
      <c r="A164" s="19">
        <v>45053</v>
      </c>
      <c r="B164" t="s">
        <v>270</v>
      </c>
      <c r="D164" t="s">
        <v>424</v>
      </c>
      <c r="E164" s="23">
        <v>28</v>
      </c>
      <c r="F164" s="20">
        <v>15</v>
      </c>
      <c r="G164" s="20">
        <v>420</v>
      </c>
      <c r="H164" s="20">
        <v>0</v>
      </c>
      <c r="I164" s="20">
        <v>28.55</v>
      </c>
      <c r="J164" s="20">
        <f t="shared" si="3"/>
        <v>391.45</v>
      </c>
      <c r="K164" s="20">
        <v>391.45</v>
      </c>
      <c r="L164" s="20">
        <v>0</v>
      </c>
      <c r="M164" t="s">
        <v>388</v>
      </c>
    </row>
    <row r="165" spans="1:13" x14ac:dyDescent="0.25">
      <c r="A165" s="19">
        <v>45053</v>
      </c>
      <c r="B165" t="s">
        <v>36</v>
      </c>
      <c r="C165" t="s">
        <v>389</v>
      </c>
      <c r="D165" t="s">
        <v>416</v>
      </c>
      <c r="E165" s="23">
        <v>1</v>
      </c>
      <c r="F165" s="20">
        <v>99.99</v>
      </c>
      <c r="G165" s="20">
        <v>99.99</v>
      </c>
      <c r="H165" s="20">
        <v>0</v>
      </c>
      <c r="I165" s="20">
        <v>18.739999999999998</v>
      </c>
      <c r="J165" s="20">
        <f t="shared" si="3"/>
        <v>81.25</v>
      </c>
      <c r="K165" s="20">
        <v>81.25</v>
      </c>
      <c r="L165" s="20">
        <v>50</v>
      </c>
      <c r="M165" t="s">
        <v>390</v>
      </c>
    </row>
    <row r="166" spans="1:13" x14ac:dyDescent="0.25">
      <c r="A166" s="19">
        <v>45053</v>
      </c>
      <c r="B166" t="s">
        <v>391</v>
      </c>
      <c r="C166" t="s">
        <v>392</v>
      </c>
      <c r="D166" t="s">
        <v>418</v>
      </c>
      <c r="E166" s="23">
        <v>1</v>
      </c>
      <c r="F166" s="20">
        <v>158</v>
      </c>
      <c r="G166" s="20">
        <v>158</v>
      </c>
      <c r="H166" s="20">
        <v>0</v>
      </c>
      <c r="I166" s="20">
        <v>5.99</v>
      </c>
      <c r="J166" s="20">
        <f t="shared" si="3"/>
        <v>152.01</v>
      </c>
      <c r="K166" s="20">
        <v>152.02000000000001</v>
      </c>
      <c r="L166" s="20">
        <v>72</v>
      </c>
      <c r="M166" t="s">
        <v>393</v>
      </c>
    </row>
    <row r="167" spans="1:13" x14ac:dyDescent="0.25">
      <c r="A167" s="19">
        <v>45053</v>
      </c>
      <c r="B167" t="s">
        <v>119</v>
      </c>
      <c r="C167" t="s">
        <v>120</v>
      </c>
      <c r="D167" t="s">
        <v>403</v>
      </c>
      <c r="E167" s="23">
        <v>2</v>
      </c>
      <c r="F167" s="20">
        <v>0</v>
      </c>
      <c r="G167" s="20">
        <v>0</v>
      </c>
      <c r="H167" s="20">
        <v>0</v>
      </c>
      <c r="I167" s="20">
        <v>0</v>
      </c>
      <c r="J167" s="20">
        <f t="shared" si="3"/>
        <v>0</v>
      </c>
      <c r="K167" s="20">
        <v>0</v>
      </c>
      <c r="L167" s="20">
        <v>0</v>
      </c>
      <c r="M167" t="s">
        <v>394</v>
      </c>
    </row>
    <row r="168" spans="1:13" x14ac:dyDescent="0.25">
      <c r="A168" s="19">
        <v>45053</v>
      </c>
      <c r="B168" t="s">
        <v>280</v>
      </c>
      <c r="C168" t="s">
        <v>281</v>
      </c>
      <c r="D168" t="s">
        <v>403</v>
      </c>
      <c r="E168" s="23">
        <v>1</v>
      </c>
      <c r="F168" s="20">
        <v>50</v>
      </c>
      <c r="G168" s="20">
        <v>50</v>
      </c>
      <c r="H168" s="20">
        <v>0</v>
      </c>
      <c r="I168" s="20">
        <v>0</v>
      </c>
      <c r="J168" s="20">
        <f t="shared" si="3"/>
        <v>50</v>
      </c>
      <c r="K168" s="20">
        <v>50</v>
      </c>
      <c r="L168" s="20">
        <v>25</v>
      </c>
      <c r="M168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2"/>
  <sheetViews>
    <sheetView workbookViewId="0">
      <selection activeCell="F18" sqref="F18"/>
    </sheetView>
  </sheetViews>
  <sheetFormatPr defaultColWidth="9.140625" defaultRowHeight="15" x14ac:dyDescent="0.25"/>
  <cols>
    <col min="1" max="1" width="18" style="1" bestFit="1" customWidth="1"/>
    <col min="2" max="2" width="23.42578125" style="2" bestFit="1" customWidth="1"/>
    <col min="3" max="4" width="14.140625" style="1" bestFit="1" customWidth="1"/>
    <col min="5" max="5" width="19.85546875" style="1" bestFit="1" customWidth="1"/>
    <col min="6" max="6" width="40.7109375" style="1" bestFit="1" customWidth="1"/>
    <col min="7" max="7" width="14.28515625" style="1" bestFit="1" customWidth="1"/>
    <col min="8" max="16384" width="9.140625" style="1"/>
  </cols>
  <sheetData>
    <row r="2" spans="1:7" ht="15.75" thickBot="1" x14ac:dyDescent="0.3"/>
    <row r="3" spans="1:7" ht="15.75" thickBot="1" x14ac:dyDescent="0.3">
      <c r="A3" s="3" t="s">
        <v>4</v>
      </c>
      <c r="B3" s="8" t="s">
        <v>5</v>
      </c>
    </row>
    <row r="4" spans="1:7" ht="15.75" thickBot="1" x14ac:dyDescent="0.3">
      <c r="A4" s="4" t="s">
        <v>3</v>
      </c>
      <c r="B4" s="5"/>
      <c r="F4" s="13" t="s">
        <v>395</v>
      </c>
      <c r="G4" s="14">
        <v>13882.69</v>
      </c>
    </row>
    <row r="5" spans="1:7" x14ac:dyDescent="0.25">
      <c r="A5" s="4" t="s">
        <v>15</v>
      </c>
      <c r="B5" s="5"/>
      <c r="F5" s="13" t="s">
        <v>396</v>
      </c>
      <c r="G5" s="15">
        <v>11786.67</v>
      </c>
    </row>
    <row r="6" spans="1:7" x14ac:dyDescent="0.25">
      <c r="A6" s="4" t="s">
        <v>11</v>
      </c>
      <c r="B6" s="5"/>
      <c r="F6" s="11" t="s">
        <v>8</v>
      </c>
      <c r="G6" s="15">
        <f>SUM(G4:G5)</f>
        <v>25669.360000000001</v>
      </c>
    </row>
    <row r="7" spans="1:7" x14ac:dyDescent="0.25">
      <c r="A7" s="4" t="s">
        <v>14</v>
      </c>
      <c r="B7" s="5"/>
      <c r="F7" s="16" t="s">
        <v>9</v>
      </c>
      <c r="G7" s="17">
        <v>-12283.09</v>
      </c>
    </row>
    <row r="8" spans="1:7" x14ac:dyDescent="0.25">
      <c r="A8" s="4" t="s">
        <v>12</v>
      </c>
      <c r="B8" s="5"/>
      <c r="F8" s="11" t="s">
        <v>6</v>
      </c>
      <c r="G8" s="12">
        <f>G6+G7</f>
        <v>13386.27</v>
      </c>
    </row>
    <row r="9" spans="1:7" x14ac:dyDescent="0.25">
      <c r="A9" s="4" t="s">
        <v>16</v>
      </c>
      <c r="B9" s="5"/>
      <c r="F9" s="16" t="s">
        <v>7</v>
      </c>
      <c r="G9" s="18">
        <f>B12</f>
        <v>0</v>
      </c>
    </row>
    <row r="10" spans="1:7" ht="15.75" thickBot="1" x14ac:dyDescent="0.3">
      <c r="A10" s="4" t="s">
        <v>18</v>
      </c>
      <c r="B10" s="5"/>
      <c r="F10" s="9" t="s">
        <v>10</v>
      </c>
      <c r="G10" s="10">
        <f>G6+G7+G9</f>
        <v>13386.27</v>
      </c>
    </row>
    <row r="11" spans="1:7" x14ac:dyDescent="0.25">
      <c r="A11" s="4" t="s">
        <v>17</v>
      </c>
      <c r="B11" s="5"/>
    </row>
    <row r="12" spans="1:7" ht="15.75" thickBot="1" x14ac:dyDescent="0.3">
      <c r="A12" s="6" t="s">
        <v>2</v>
      </c>
      <c r="B12" s="7">
        <f>SUM(B4:B11)*-1</f>
        <v>0</v>
      </c>
    </row>
    <row r="14" spans="1:7" x14ac:dyDescent="0.25">
      <c r="A14"/>
      <c r="B14"/>
    </row>
    <row r="15" spans="1:7" x14ac:dyDescent="0.25">
      <c r="A15"/>
      <c r="B15"/>
      <c r="C15"/>
    </row>
    <row r="16" spans="1:7" x14ac:dyDescent="0.25">
      <c r="A16" s="22" t="s">
        <v>134</v>
      </c>
      <c r="B16"/>
      <c r="C16"/>
    </row>
    <row r="17" spans="1:3" x14ac:dyDescent="0.25">
      <c r="A17" s="24">
        <v>45052</v>
      </c>
      <c r="B17"/>
      <c r="C17"/>
    </row>
    <row r="18" spans="1:3" x14ac:dyDescent="0.25">
      <c r="A18" s="24">
        <v>45053</v>
      </c>
      <c r="B18"/>
      <c r="C18"/>
    </row>
    <row r="19" spans="1:3" x14ac:dyDescent="0.25">
      <c r="A19" s="24" t="s">
        <v>135</v>
      </c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VENDIDOS</vt:lpstr>
      <vt:lpstr>RELATÓRIO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DELL</cp:lastModifiedBy>
  <dcterms:created xsi:type="dcterms:W3CDTF">2021-09-27T19:55:08Z</dcterms:created>
  <dcterms:modified xsi:type="dcterms:W3CDTF">2023-05-09T13:22:13Z</dcterms:modified>
</cp:coreProperties>
</file>