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md\Downloads\"/>
    </mc:Choice>
  </mc:AlternateContent>
  <bookViews>
    <workbookView xWindow="0" yWindow="0" windowWidth="23040" windowHeight="8805"/>
  </bookViews>
  <sheets>
    <sheet name="Scores" sheetId="1" r:id="rId1"/>
    <sheet name="Plan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3" i="1" l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E243" i="1"/>
  <c r="C224" i="1"/>
  <c r="C223" i="1"/>
  <c r="C222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O29" i="1"/>
  <c r="R30" i="1"/>
  <c r="Q30" i="1"/>
  <c r="P30" i="1"/>
  <c r="O30" i="1"/>
  <c r="R29" i="1"/>
  <c r="Q29" i="1"/>
  <c r="P29" i="1"/>
  <c r="F243" i="1" l="1"/>
  <c r="X75" i="1"/>
  <c r="T69" i="1"/>
  <c r="U74" i="1"/>
  <c r="T73" i="1"/>
  <c r="T72" i="1"/>
  <c r="S71" i="1"/>
  <c r="U69" i="1"/>
  <c r="S68" i="1"/>
  <c r="T67" i="1"/>
  <c r="U66" i="1"/>
  <c r="U65" i="1"/>
  <c r="T64" i="1"/>
  <c r="U63" i="1"/>
  <c r="S62" i="1"/>
  <c r="S61" i="1"/>
  <c r="U59" i="1"/>
  <c r="S59" i="1"/>
  <c r="T58" i="1"/>
  <c r="U56" i="1"/>
  <c r="S56" i="1"/>
  <c r="T55" i="1"/>
  <c r="S55" i="1"/>
  <c r="N75" i="1"/>
  <c r="M75" i="1"/>
  <c r="L75" i="1"/>
  <c r="S73" i="1"/>
  <c r="U71" i="1"/>
  <c r="T71" i="1"/>
  <c r="S70" i="1"/>
  <c r="U68" i="1"/>
  <c r="T68" i="1"/>
  <c r="S67" i="1"/>
  <c r="T65" i="1"/>
  <c r="S64" i="1"/>
  <c r="U61" i="1"/>
  <c r="T61" i="1"/>
  <c r="T59" i="1"/>
  <c r="S58" i="1"/>
  <c r="T56" i="1"/>
  <c r="F75" i="1"/>
  <c r="T74" i="1"/>
  <c r="U73" i="1"/>
  <c r="U72" i="1"/>
  <c r="U70" i="1"/>
  <c r="T70" i="1"/>
  <c r="U67" i="1"/>
  <c r="U64" i="1"/>
  <c r="U62" i="1"/>
  <c r="T62" i="1"/>
  <c r="U58" i="1"/>
  <c r="U55" i="1"/>
  <c r="S65" i="1" l="1"/>
  <c r="S74" i="1"/>
  <c r="S63" i="1"/>
  <c r="S66" i="1"/>
  <c r="S72" i="1"/>
  <c r="W75" i="1"/>
  <c r="Y75" i="1"/>
  <c r="T63" i="1"/>
  <c r="T66" i="1"/>
  <c r="S69" i="1"/>
  <c r="U57" i="1"/>
  <c r="U60" i="1"/>
  <c r="I75" i="1"/>
  <c r="E75" i="1"/>
  <c r="S57" i="1"/>
  <c r="S60" i="1"/>
  <c r="T57" i="1"/>
  <c r="T60" i="1"/>
  <c r="D75" i="1"/>
  <c r="H75" i="1"/>
  <c r="J75" i="1"/>
  <c r="U54" i="1"/>
  <c r="T54" i="1"/>
  <c r="S54" i="1"/>
  <c r="P75" i="1"/>
  <c r="R75" i="1"/>
  <c r="Q75" i="1"/>
  <c r="K125" i="1"/>
  <c r="J125" i="1"/>
  <c r="E125" i="1"/>
  <c r="D125" i="1"/>
  <c r="I125" i="1"/>
  <c r="L125" i="1"/>
  <c r="M125" i="1"/>
  <c r="N125" i="1"/>
  <c r="U75" i="1" l="1"/>
  <c r="T75" i="1"/>
  <c r="S75" i="1"/>
  <c r="C125" i="1"/>
  <c r="F125" i="1"/>
  <c r="G125" i="1"/>
  <c r="H125" i="1"/>
  <c r="Y100" i="1"/>
  <c r="X100" i="1"/>
  <c r="W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R100" i="1"/>
  <c r="Q100" i="1"/>
  <c r="P100" i="1"/>
  <c r="N100" i="1"/>
  <c r="M100" i="1"/>
  <c r="L100" i="1"/>
  <c r="J100" i="1"/>
  <c r="I100" i="1"/>
  <c r="H100" i="1"/>
  <c r="F100" i="1"/>
  <c r="E100" i="1"/>
  <c r="D100" i="1"/>
  <c r="T100" i="1" l="1"/>
  <c r="U100" i="1"/>
  <c r="S100" i="1"/>
  <c r="W50" i="1"/>
  <c r="X50" i="1"/>
  <c r="Y50" i="1"/>
  <c r="R24" i="1"/>
  <c r="S38" i="1"/>
  <c r="Q50" i="1"/>
  <c r="R50" i="1"/>
  <c r="P50" i="1"/>
  <c r="M50" i="1"/>
  <c r="N50" i="1"/>
  <c r="L50" i="1"/>
  <c r="I50" i="1"/>
  <c r="J50" i="1"/>
  <c r="H50" i="1"/>
  <c r="E50" i="1"/>
  <c r="F50" i="1"/>
  <c r="D50" i="1"/>
  <c r="U34" i="1"/>
  <c r="T34" i="1"/>
  <c r="S34" i="1"/>
  <c r="U33" i="1"/>
  <c r="T33" i="1"/>
  <c r="S33" i="1"/>
  <c r="U49" i="1"/>
  <c r="T49" i="1"/>
  <c r="S49" i="1"/>
  <c r="U48" i="1"/>
  <c r="T48" i="1"/>
  <c r="S48" i="1"/>
  <c r="U47" i="1"/>
  <c r="T47" i="1"/>
  <c r="S47" i="1"/>
  <c r="U41" i="1"/>
  <c r="T41" i="1"/>
  <c r="S41" i="1"/>
  <c r="U46" i="1"/>
  <c r="T46" i="1"/>
  <c r="S46" i="1"/>
  <c r="U45" i="1"/>
  <c r="T45" i="1"/>
  <c r="S45" i="1"/>
  <c r="U32" i="1"/>
  <c r="T32" i="1"/>
  <c r="S32" i="1"/>
  <c r="U37" i="1"/>
  <c r="T37" i="1"/>
  <c r="S37" i="1"/>
  <c r="U40" i="1"/>
  <c r="T40" i="1"/>
  <c r="S40" i="1"/>
  <c r="U39" i="1"/>
  <c r="T39" i="1"/>
  <c r="S39" i="1"/>
  <c r="U31" i="1"/>
  <c r="T31" i="1"/>
  <c r="S31" i="1"/>
  <c r="U44" i="1"/>
  <c r="T44" i="1"/>
  <c r="S44" i="1"/>
  <c r="U36" i="1"/>
  <c r="T36" i="1"/>
  <c r="S36" i="1"/>
  <c r="U43" i="1"/>
  <c r="T43" i="1"/>
  <c r="S43" i="1"/>
  <c r="U30" i="1"/>
  <c r="T30" i="1"/>
  <c r="S30" i="1"/>
  <c r="U29" i="1"/>
  <c r="T29" i="1"/>
  <c r="S29" i="1"/>
  <c r="U42" i="1"/>
  <c r="T42" i="1"/>
  <c r="S42" i="1"/>
  <c r="U35" i="1"/>
  <c r="T35" i="1"/>
  <c r="S35" i="1"/>
  <c r="U38" i="1"/>
  <c r="T38" i="1"/>
  <c r="U50" i="1" l="1"/>
  <c r="T50" i="1"/>
  <c r="S50" i="1"/>
  <c r="T24" i="1"/>
  <c r="S24" i="1"/>
  <c r="Q21" i="1"/>
  <c r="P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P22" i="1"/>
  <c r="Q22" i="1"/>
  <c r="P23" i="1"/>
  <c r="Q2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N24" i="1"/>
  <c r="M24" i="1"/>
  <c r="L24" i="1"/>
  <c r="K24" i="1"/>
  <c r="J24" i="1"/>
  <c r="I24" i="1"/>
  <c r="H24" i="1"/>
  <c r="G24" i="1"/>
  <c r="F24" i="1"/>
  <c r="D24" i="1"/>
  <c r="E24" i="1"/>
  <c r="C24" i="1"/>
  <c r="Q24" i="1" l="1"/>
  <c r="P24" i="1"/>
  <c r="O24" i="1"/>
</calcChain>
</file>

<file path=xl/sharedStrings.xml><?xml version="1.0" encoding="utf-8"?>
<sst xmlns="http://schemas.openxmlformats.org/spreadsheetml/2006/main" count="523" uniqueCount="66">
  <si>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</si>
  <si>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</si>
  <si>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</si>
  <si>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</si>
  <si>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</si>
  <si>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</si>
  <si>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</si>
  <si>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</si>
  <si>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3400891996128</t>
  </si>
  <si>
    <t>3400891225037</t>
  </si>
  <si>
    <t>3400893875490</t>
  </si>
  <si>
    <t>3400893826706</t>
  </si>
  <si>
    <t>3400890837149</t>
  </si>
  <si>
    <t>3400892729589</t>
  </si>
  <si>
    <t>3400892088310</t>
  </si>
  <si>
    <t>3400892075761</t>
  </si>
  <si>
    <t>3400892745848</t>
  </si>
  <si>
    <t>3400893736135</t>
  </si>
  <si>
    <t>3400892697789</t>
  </si>
  <si>
    <t>3400892203645</t>
  </si>
  <si>
    <t>3400891235203</t>
  </si>
  <si>
    <t>3400892065366</t>
  </si>
  <si>
    <t>3400893022634</t>
  </si>
  <si>
    <t>3400891191226</t>
  </si>
  <si>
    <t>3400892761695</t>
  </si>
  <si>
    <t>3400892669236</t>
  </si>
  <si>
    <t>3400892508566</t>
  </si>
  <si>
    <t>3400892052120</t>
  </si>
  <si>
    <t>Mean</t>
  </si>
  <si>
    <t>MEAN</t>
  </si>
  <si>
    <t>3400892761527</t>
  </si>
  <si>
    <t>Unified dataset</t>
  </si>
  <si>
    <t>Cluster</t>
  </si>
  <si>
    <t>Unified approach - Cluster test</t>
  </si>
  <si>
    <t>Hospital 1 - Cluster test</t>
  </si>
  <si>
    <t>Hospital 2 - Cluster test</t>
  </si>
  <si>
    <t>Hospital 3 - Cluster test</t>
  </si>
  <si>
    <t>Hospital 4 - Cluster test</t>
  </si>
  <si>
    <t>H1</t>
  </si>
  <si>
    <t>H2</t>
  </si>
  <si>
    <t>H3</t>
  </si>
  <si>
    <t>H4</t>
  </si>
  <si>
    <t>Unified</t>
  </si>
  <si>
    <t>Unified - Cluster</t>
  </si>
  <si>
    <t>Hospital 4 - Hospital test</t>
  </si>
  <si>
    <t>Hospital 3 - Hospital test</t>
  </si>
  <si>
    <t>Hospital 2  - Hospital test</t>
  </si>
  <si>
    <t>Hospital 1 - Hospital test</t>
  </si>
  <si>
    <t>ID</t>
  </si>
  <si>
    <t>CODE_UCD</t>
  </si>
  <si>
    <t>CODE UCD</t>
  </si>
  <si>
    <t>-</t>
  </si>
  <si>
    <t>HOSPI_4</t>
  </si>
  <si>
    <t>0</t>
  </si>
  <si>
    <t>1</t>
  </si>
  <si>
    <t>2</t>
  </si>
  <si>
    <t>3</t>
  </si>
  <si>
    <t>0.930785</t>
  </si>
  <si>
    <t>0.763006</t>
  </si>
  <si>
    <t>0.913005</t>
  </si>
  <si>
    <t>0.882718</t>
  </si>
  <si>
    <t>0.491023</t>
  </si>
  <si>
    <t>0.850437</t>
  </si>
  <si>
    <t>0.612353</t>
  </si>
  <si>
    <t>0.877848</t>
  </si>
  <si>
    <t>0.805669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</si>
</sst>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ck">
        <color auto="1"/>
      </left>
      <right/>
      <top/>
      <bottom style="dashed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thick">
        <color auto="1"/>
      </right>
      <top/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2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3" fontId="0" fillId="4" borderId="11" xfId="1" applyNumberFormat="1" applyFont="1" applyFill="1" applyBorder="1" applyAlignment="1">
      <alignment horizontal="center" vertical="center"/>
    </xf>
    <xf numFmtId="43" fontId="0" fillId="4" borderId="5" xfId="1" applyNumberFormat="1" applyFont="1" applyFill="1" applyBorder="1" applyAlignment="1">
      <alignment horizontal="center" vertical="center"/>
    </xf>
    <xf numFmtId="43" fontId="0" fillId="3" borderId="5" xfId="1" applyNumberFormat="1" applyFont="1" applyFill="1" applyBorder="1" applyAlignment="1">
      <alignment horizontal="center" vertical="center"/>
    </xf>
    <xf numFmtId="43" fontId="0" fillId="3" borderId="11" xfId="1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0" fillId="0" borderId="10" xfId="0" applyNumberFormat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 wrapText="1"/>
    </xf>
    <xf numFmtId="2" fontId="0" fillId="4" borderId="11" xfId="0" applyNumberFormat="1" applyFill="1" applyBorder="1" applyAlignment="1">
      <alignment horizontal="center" vertical="center" wrapText="1"/>
    </xf>
    <xf numFmtId="49" fontId="0" fillId="3" borderId="10" xfId="0" applyNumberFormat="1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2" fontId="0" fillId="4" borderId="14" xfId="0" applyNumberFormat="1" applyFill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2" fontId="0" fillId="3" borderId="24" xfId="0" applyNumberFormat="1" applyFill="1" applyBorder="1" applyAlignment="1">
      <alignment horizontal="center" vertical="center"/>
    </xf>
    <xf numFmtId="2" fontId="1" fillId="2" borderId="26" xfId="0" applyNumberFormat="1" applyFon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2" fontId="0" fillId="3" borderId="28" xfId="0" applyNumberFormat="1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2" fontId="0" fillId="3" borderId="31" xfId="0" applyNumberForma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3" borderId="40" xfId="0" applyNumberFormat="1" applyFill="1" applyBorder="1" applyAlignment="1">
      <alignment horizontal="center" vertical="center"/>
    </xf>
    <xf numFmtId="2" fontId="0" fillId="3" borderId="25" xfId="0" applyNumberFormat="1" applyFill="1" applyBorder="1" applyAlignment="1">
      <alignment horizontal="center" vertical="center"/>
    </xf>
    <xf numFmtId="2" fontId="0" fillId="3" borderId="41" xfId="0" applyNumberFormat="1" applyFill="1" applyBorder="1" applyAlignment="1">
      <alignment horizontal="center" vertical="center"/>
    </xf>
    <xf numFmtId="2" fontId="0" fillId="4" borderId="42" xfId="0" applyNumberFormat="1" applyFill="1" applyBorder="1" applyAlignment="1">
      <alignment horizontal="center" vertical="center"/>
    </xf>
    <xf numFmtId="2" fontId="1" fillId="2" borderId="44" xfId="0" applyNumberFormat="1" applyFon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17" xfId="0" applyNumberFormat="1" applyFill="1" applyBorder="1" applyAlignment="1">
      <alignment horizontal="center" vertical="center" wrapText="1"/>
    </xf>
    <xf numFmtId="2" fontId="0" fillId="4" borderId="18" xfId="0" applyNumberFormat="1" applyFill="1" applyBorder="1" applyAlignment="1">
      <alignment horizontal="center" vertical="center" wrapText="1"/>
    </xf>
    <xf numFmtId="2" fontId="0" fillId="3" borderId="10" xfId="0" applyNumberFormat="1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13" xfId="0" applyNumberForma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49" fontId="0" fillId="4" borderId="29" xfId="0" applyNumberFormat="1" applyFill="1" applyBorder="1" applyAlignment="1">
      <alignment horizontal="center" vertical="center"/>
    </xf>
    <xf numFmtId="168" fontId="0" fillId="4" borderId="5" xfId="0" applyNumberFormat="1" applyFill="1" applyBorder="1" applyAlignment="1">
      <alignment horizontal="center" vertical="center"/>
    </xf>
    <xf numFmtId="168" fontId="0" fillId="4" borderId="11" xfId="0" applyNumberFormat="1" applyFill="1" applyBorder="1" applyAlignment="1">
      <alignment horizontal="center" vertical="center"/>
    </xf>
    <xf numFmtId="168" fontId="0" fillId="3" borderId="5" xfId="0" applyNumberFormat="1" applyFill="1" applyBorder="1" applyAlignment="1">
      <alignment horizontal="center" vertical="center"/>
    </xf>
    <xf numFmtId="168" fontId="0" fillId="3" borderId="11" xfId="0" applyNumberFormat="1" applyFill="1" applyBorder="1" applyAlignment="1">
      <alignment horizontal="center" vertical="center"/>
    </xf>
    <xf numFmtId="168" fontId="0" fillId="4" borderId="5" xfId="0" applyNumberFormat="1" applyFill="1" applyBorder="1" applyAlignment="1">
      <alignment horizontal="center" vertical="center" wrapText="1"/>
    </xf>
    <xf numFmtId="168" fontId="0" fillId="3" borderId="5" xfId="0" applyNumberFormat="1" applyFill="1" applyBorder="1" applyAlignment="1">
      <alignment horizontal="center" vertical="center" wrapText="1"/>
    </xf>
    <xf numFmtId="168" fontId="0" fillId="4" borderId="14" xfId="0" applyNumberForma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vertical="center"/>
    </xf>
    <xf numFmtId="2" fontId="0" fillId="4" borderId="5" xfId="1" applyNumberFormat="1" applyFont="1" applyFill="1" applyBorder="1" applyAlignment="1">
      <alignment horizontal="center" vertical="center"/>
    </xf>
    <xf numFmtId="2" fontId="0" fillId="4" borderId="11" xfId="1" applyNumberFormat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3" borderId="11" xfId="1" applyNumberFormat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Scores!$C$127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Scores!$C$128:$C$148</c:f>
              <c:numCache>
                <c:formatCode>0.00</c:formatCode>
                <c:ptCount val="21"/>
                <c:pt idx="0">
                  <c:v>0.48866488772239403</c:v>
                </c:pt>
                <c:pt idx="1">
                  <c:v>0.41555513882862199</c:v>
                </c:pt>
                <c:pt idx="2">
                  <c:v>0.26183684540528002</c:v>
                </c:pt>
                <c:pt idx="3">
                  <c:v>0.20379422849967399</c:v>
                </c:pt>
                <c:pt idx="4">
                  <c:v>0.178055173028486</c:v>
                </c:pt>
                <c:pt idx="5">
                  <c:v>0.31627063283851597</c:v>
                </c:pt>
                <c:pt idx="6">
                  <c:v>0.47360014350278701</c:v>
                </c:pt>
                <c:pt idx="7">
                  <c:v>0.55686438369504399</c:v>
                </c:pt>
                <c:pt idx="8">
                  <c:v>0.42385789115127598</c:v>
                </c:pt>
                <c:pt idx="9">
                  <c:v>0.54615863222193395</c:v>
                </c:pt>
                <c:pt idx="10">
                  <c:v>0.88262549258256096</c:v>
                </c:pt>
                <c:pt idx="11">
                  <c:v>0.62612208652065604</c:v>
                </c:pt>
                <c:pt idx="12">
                  <c:v>0.558277559214582</c:v>
                </c:pt>
                <c:pt idx="13">
                  <c:v>0.38009276666556302</c:v>
                </c:pt>
                <c:pt idx="14">
                  <c:v>0.659300874404537</c:v>
                </c:pt>
                <c:pt idx="15">
                  <c:v>0.34694346645246699</c:v>
                </c:pt>
                <c:pt idx="16">
                  <c:v>0.62577954367063504</c:v>
                </c:pt>
                <c:pt idx="17">
                  <c:v>0.54020414234529801</c:v>
                </c:pt>
                <c:pt idx="18">
                  <c:v>0.51733687282687502</c:v>
                </c:pt>
                <c:pt idx="19">
                  <c:v>0.73721972655900103</c:v>
                </c:pt>
                <c:pt idx="20">
                  <c:v>0.59688701820077605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Scores!$D$127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Scores!$D$128:$D$148</c:f>
              <c:numCache>
                <c:formatCode>0.00</c:formatCode>
                <c:ptCount val="21"/>
                <c:pt idx="0">
                  <c:v>0.62463139188796002</c:v>
                </c:pt>
                <c:pt idx="1">
                  <c:v>0.238648046514081</c:v>
                </c:pt>
                <c:pt idx="2">
                  <c:v>0.26706879737985101</c:v>
                </c:pt>
                <c:pt idx="3">
                  <c:v>0.57771687604219002</c:v>
                </c:pt>
                <c:pt idx="4">
                  <c:v>0.36685937504796001</c:v>
                </c:pt>
                <c:pt idx="5">
                  <c:v>0.56078619720995204</c:v>
                </c:pt>
                <c:pt idx="6">
                  <c:v>0.65670073149932495</c:v>
                </c:pt>
                <c:pt idx="7">
                  <c:v>0.26662760879654102</c:v>
                </c:pt>
                <c:pt idx="8">
                  <c:v>0.54167569726937204</c:v>
                </c:pt>
                <c:pt idx="9">
                  <c:v>0.62596973563760205</c:v>
                </c:pt>
                <c:pt idx="10">
                  <c:v>0.15570900250376299</c:v>
                </c:pt>
                <c:pt idx="11">
                  <c:v>0.54056426263971402</c:v>
                </c:pt>
                <c:pt idx="12">
                  <c:v>0.49661708637555102</c:v>
                </c:pt>
                <c:pt idx="13">
                  <c:v>0.71904002931878297</c:v>
                </c:pt>
                <c:pt idx="14">
                  <c:v>0.61268122286517901</c:v>
                </c:pt>
                <c:pt idx="15">
                  <c:v>0.218488422710577</c:v>
                </c:pt>
                <c:pt idx="16">
                  <c:v>0.62039147453478305</c:v>
                </c:pt>
                <c:pt idx="17">
                  <c:v>0.56622380133780703</c:v>
                </c:pt>
                <c:pt idx="18">
                  <c:v>0.24569260537965801</c:v>
                </c:pt>
                <c:pt idx="19">
                  <c:v>0.63219520524916395</c:v>
                </c:pt>
                <c:pt idx="20">
                  <c:v>0.64900804423980696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Scores!$E$127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Scores!$E$128:$E$148</c:f>
              <c:numCache>
                <c:formatCode>0.00</c:formatCode>
                <c:ptCount val="21"/>
                <c:pt idx="0">
                  <c:v>0.31493194760403798</c:v>
                </c:pt>
                <c:pt idx="1">
                  <c:v>0.238648046514081</c:v>
                </c:pt>
                <c:pt idx="2">
                  <c:v>0.26706879737985101</c:v>
                </c:pt>
                <c:pt idx="3">
                  <c:v>0.57771687604219002</c:v>
                </c:pt>
                <c:pt idx="4">
                  <c:v>0.36685937504796001</c:v>
                </c:pt>
                <c:pt idx="5">
                  <c:v>0.56078619720995204</c:v>
                </c:pt>
                <c:pt idx="6">
                  <c:v>0.65670073149932495</c:v>
                </c:pt>
                <c:pt idx="7">
                  <c:v>0.26662760879654102</c:v>
                </c:pt>
                <c:pt idx="8">
                  <c:v>0.54167569726937204</c:v>
                </c:pt>
                <c:pt idx="9">
                  <c:v>0.62596973563760205</c:v>
                </c:pt>
                <c:pt idx="10">
                  <c:v>0.15570900250376299</c:v>
                </c:pt>
                <c:pt idx="11">
                  <c:v>0.54056426263971402</c:v>
                </c:pt>
                <c:pt idx="12">
                  <c:v>0.49661708637555102</c:v>
                </c:pt>
                <c:pt idx="13">
                  <c:v>0.71904002931878297</c:v>
                </c:pt>
                <c:pt idx="14">
                  <c:v>0.61268122286517901</c:v>
                </c:pt>
                <c:pt idx="15">
                  <c:v>0.218488422710577</c:v>
                </c:pt>
                <c:pt idx="16">
                  <c:v>0.62039147453478305</c:v>
                </c:pt>
                <c:pt idx="17">
                  <c:v>0.56622380133780703</c:v>
                </c:pt>
                <c:pt idx="18">
                  <c:v>0.24569260537965801</c:v>
                </c:pt>
                <c:pt idx="19">
                  <c:v>0.63219520524916395</c:v>
                </c:pt>
                <c:pt idx="20">
                  <c:v>0.64900804423980696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Scores!$F$127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Scores!$F$128:$F$148</c:f>
              <c:numCache>
                <c:formatCode>0.00</c:formatCode>
                <c:ptCount val="21"/>
                <c:pt idx="0">
                  <c:v>0.189398494153623</c:v>
                </c:pt>
                <c:pt idx="1">
                  <c:v>0.406658240065006</c:v>
                </c:pt>
                <c:pt idx="2">
                  <c:v>0.194660608224937</c:v>
                </c:pt>
                <c:pt idx="3">
                  <c:v>0.28563437862535102</c:v>
                </c:pt>
                <c:pt idx="4">
                  <c:v>0.23673454380431999</c:v>
                </c:pt>
                <c:pt idx="5">
                  <c:v>0.62378754703420403</c:v>
                </c:pt>
                <c:pt idx="6">
                  <c:v>0.52496422271712295</c:v>
                </c:pt>
                <c:pt idx="7">
                  <c:v>0.199798581955272</c:v>
                </c:pt>
                <c:pt idx="8">
                  <c:v>0.45551054888602999</c:v>
                </c:pt>
                <c:pt idx="9">
                  <c:v>0.15844026062384201</c:v>
                </c:pt>
                <c:pt idx="10">
                  <c:v>0.55879728017123398</c:v>
                </c:pt>
                <c:pt idx="11">
                  <c:v>0.60555441958994505</c:v>
                </c:pt>
                <c:pt idx="12">
                  <c:v>0.26034583761511398</c:v>
                </c:pt>
                <c:pt idx="13">
                  <c:v>6.9145041682243197E-2</c:v>
                </c:pt>
                <c:pt idx="14">
                  <c:v>0.172010294795888</c:v>
                </c:pt>
                <c:pt idx="15">
                  <c:v>0.433547180464675</c:v>
                </c:pt>
                <c:pt idx="16">
                  <c:v>0.19778729353844801</c:v>
                </c:pt>
                <c:pt idx="17">
                  <c:v>0.552083606058409</c:v>
                </c:pt>
                <c:pt idx="18">
                  <c:v>0.29130271712075401</c:v>
                </c:pt>
                <c:pt idx="19">
                  <c:v>0.36155262721276898</c:v>
                </c:pt>
                <c:pt idx="20">
                  <c:v>0.26259810133266298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Scores!$G$127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Scores!$B$128:$B$148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Scores!$G$128:$G$148</c:f>
              <c:numCache>
                <c:formatCode>0.00</c:formatCode>
                <c:ptCount val="21"/>
                <c:pt idx="0">
                  <c:v>0.89673257438037701</c:v>
                </c:pt>
                <c:pt idx="1">
                  <c:v>0.97606766609036</c:v>
                </c:pt>
                <c:pt idx="2">
                  <c:v>0.96067444010105896</c:v>
                </c:pt>
                <c:pt idx="3">
                  <c:v>0.969961964812877</c:v>
                </c:pt>
                <c:pt idx="4">
                  <c:v>0.97019149720919096</c:v>
                </c:pt>
                <c:pt idx="5">
                  <c:v>0.98211027260174699</c:v>
                </c:pt>
                <c:pt idx="6">
                  <c:v>0.94252609999179804</c:v>
                </c:pt>
                <c:pt idx="7">
                  <c:v>0.93526938075717403</c:v>
                </c:pt>
                <c:pt idx="8">
                  <c:v>0.95752826514051503</c:v>
                </c:pt>
                <c:pt idx="9">
                  <c:v>0.98490779934607098</c:v>
                </c:pt>
                <c:pt idx="10">
                  <c:v>0.94189770646876803</c:v>
                </c:pt>
                <c:pt idx="11">
                  <c:v>0.93958628922505505</c:v>
                </c:pt>
                <c:pt idx="12">
                  <c:v>0.96688238181284802</c:v>
                </c:pt>
                <c:pt idx="13">
                  <c:v>0.96250913623958501</c:v>
                </c:pt>
                <c:pt idx="14">
                  <c:v>0.95482001778736603</c:v>
                </c:pt>
                <c:pt idx="15">
                  <c:v>0.98746041464584999</c:v>
                </c:pt>
                <c:pt idx="16">
                  <c:v>0.98711358683089201</c:v>
                </c:pt>
                <c:pt idx="17">
                  <c:v>0.94945910240467002</c:v>
                </c:pt>
                <c:pt idx="18">
                  <c:v>0.98256751448925395</c:v>
                </c:pt>
                <c:pt idx="19">
                  <c:v>0.94683112711681505</c:v>
                </c:pt>
                <c:pt idx="20">
                  <c:v>0.94329954408796901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95984"/>
        <c:axId val="1989397072"/>
      </c:scatterChart>
      <c:valAx>
        <c:axId val="19893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397072"/>
        <c:crosses val="autoZero"/>
        <c:crossBetween val="midCat"/>
      </c:valAx>
      <c:valAx>
        <c:axId val="19893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39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Forecasting</a:t>
            </a:r>
            <a:r>
              <a:rPr lang="fr-FR" baseline="0"/>
              <a:t> by cluster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Scores!$C$150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Scores!$C$151:$C$171</c:f>
              <c:numCache>
                <c:formatCode>0.00</c:formatCode>
                <c:ptCount val="21"/>
                <c:pt idx="0">
                  <c:v>0.97169581481513101</c:v>
                </c:pt>
                <c:pt idx="1">
                  <c:v>0.97169581481513101</c:v>
                </c:pt>
                <c:pt idx="2">
                  <c:v>0.97169581481513101</c:v>
                </c:pt>
                <c:pt idx="3">
                  <c:v>0.97169581481513101</c:v>
                </c:pt>
                <c:pt idx="4">
                  <c:v>0.97169581481513101</c:v>
                </c:pt>
                <c:pt idx="5">
                  <c:v>0.97169581481513101</c:v>
                </c:pt>
                <c:pt idx="6">
                  <c:v>0.99035243967690401</c:v>
                </c:pt>
                <c:pt idx="7">
                  <c:v>0.99035243967690401</c:v>
                </c:pt>
                <c:pt idx="8">
                  <c:v>0.99035243967690401</c:v>
                </c:pt>
                <c:pt idx="9">
                  <c:v>0.908285848693133</c:v>
                </c:pt>
                <c:pt idx="10">
                  <c:v>0.908285848693133</c:v>
                </c:pt>
                <c:pt idx="11">
                  <c:v>0.908285848693133</c:v>
                </c:pt>
                <c:pt idx="12">
                  <c:v>0.908285848693133</c:v>
                </c:pt>
                <c:pt idx="13">
                  <c:v>0.75972487436386404</c:v>
                </c:pt>
                <c:pt idx="14">
                  <c:v>0.75972487436386404</c:v>
                </c:pt>
                <c:pt idx="15">
                  <c:v>0.75972487436386404</c:v>
                </c:pt>
                <c:pt idx="16">
                  <c:v>0.75972487436386404</c:v>
                </c:pt>
                <c:pt idx="17">
                  <c:v>0.75972487436386404</c:v>
                </c:pt>
                <c:pt idx="18">
                  <c:v>0.75972487436386404</c:v>
                </c:pt>
                <c:pt idx="19">
                  <c:v>0.75972487436386404</c:v>
                </c:pt>
                <c:pt idx="20">
                  <c:v>0.75972487436386404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Scores!$D$150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Scores!$D$151:$D$171</c:f>
              <c:numCache>
                <c:formatCode>0.00</c:formatCode>
                <c:ptCount val="21"/>
                <c:pt idx="0">
                  <c:v>0.98271960514234302</c:v>
                </c:pt>
                <c:pt idx="1">
                  <c:v>0.98271960514234302</c:v>
                </c:pt>
                <c:pt idx="2">
                  <c:v>0.98271960514234302</c:v>
                </c:pt>
                <c:pt idx="3">
                  <c:v>0.98271960514234302</c:v>
                </c:pt>
                <c:pt idx="4">
                  <c:v>0.98271960514234302</c:v>
                </c:pt>
                <c:pt idx="5">
                  <c:v>0.98271960514234302</c:v>
                </c:pt>
                <c:pt idx="6">
                  <c:v>0.97900975659721801</c:v>
                </c:pt>
                <c:pt idx="7">
                  <c:v>0.97900975659721801</c:v>
                </c:pt>
                <c:pt idx="8">
                  <c:v>0.97900975659721801</c:v>
                </c:pt>
                <c:pt idx="9">
                  <c:v>0.93461905705690396</c:v>
                </c:pt>
                <c:pt idx="10">
                  <c:v>0.93461905705690396</c:v>
                </c:pt>
                <c:pt idx="11">
                  <c:v>0.93461905705690396</c:v>
                </c:pt>
                <c:pt idx="12">
                  <c:v>0.93461905705690396</c:v>
                </c:pt>
                <c:pt idx="13">
                  <c:v>0.96666858756792096</c:v>
                </c:pt>
                <c:pt idx="14">
                  <c:v>0.96666858756792096</c:v>
                </c:pt>
                <c:pt idx="15">
                  <c:v>0.96666858756792096</c:v>
                </c:pt>
                <c:pt idx="16">
                  <c:v>0.96666858756792096</c:v>
                </c:pt>
                <c:pt idx="17">
                  <c:v>0.96666858756792096</c:v>
                </c:pt>
                <c:pt idx="18">
                  <c:v>0.96666858756792096</c:v>
                </c:pt>
                <c:pt idx="19">
                  <c:v>0.96666858756792096</c:v>
                </c:pt>
                <c:pt idx="20">
                  <c:v>0.96666858756792096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Scores!$E$150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Scores!$E$151:$E$171</c:f>
              <c:numCache>
                <c:formatCode>0.000</c:formatCode>
                <c:ptCount val="21"/>
                <c:pt idx="0">
                  <c:v>0.99655700000000003</c:v>
                </c:pt>
                <c:pt idx="1">
                  <c:v>0.99655700000000003</c:v>
                </c:pt>
                <c:pt idx="2">
                  <c:v>0.99655700000000003</c:v>
                </c:pt>
                <c:pt idx="3">
                  <c:v>0.99655700000000003</c:v>
                </c:pt>
                <c:pt idx="4">
                  <c:v>0.99655700000000003</c:v>
                </c:pt>
                <c:pt idx="5">
                  <c:v>0.99655700000000003</c:v>
                </c:pt>
                <c:pt idx="6">
                  <c:v>0.94454499999999997</c:v>
                </c:pt>
                <c:pt idx="7">
                  <c:v>0.94454499999999997</c:v>
                </c:pt>
                <c:pt idx="8">
                  <c:v>0.94454499999999997</c:v>
                </c:pt>
                <c:pt idx="9">
                  <c:v>0.94282500000000002</c:v>
                </c:pt>
                <c:pt idx="10">
                  <c:v>0.94282500000000002</c:v>
                </c:pt>
                <c:pt idx="11">
                  <c:v>0.94282500000000002</c:v>
                </c:pt>
                <c:pt idx="12">
                  <c:v>0.94282500000000002</c:v>
                </c:pt>
                <c:pt idx="13">
                  <c:v>0.983101</c:v>
                </c:pt>
                <c:pt idx="14">
                  <c:v>0.983101</c:v>
                </c:pt>
                <c:pt idx="15">
                  <c:v>0.983101</c:v>
                </c:pt>
                <c:pt idx="16">
                  <c:v>0.983101</c:v>
                </c:pt>
                <c:pt idx="17">
                  <c:v>0.983101</c:v>
                </c:pt>
                <c:pt idx="18">
                  <c:v>0.983101</c:v>
                </c:pt>
                <c:pt idx="19">
                  <c:v>0.983101</c:v>
                </c:pt>
                <c:pt idx="20">
                  <c:v>0.983101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Scores!$F$150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Scores!$F$151:$F$171</c:f>
              <c:numCache>
                <c:formatCode>0.00</c:formatCode>
                <c:ptCount val="21"/>
                <c:pt idx="0">
                  <c:v>0.98288200000000003</c:v>
                </c:pt>
                <c:pt idx="1">
                  <c:v>0.98288200000000003</c:v>
                </c:pt>
                <c:pt idx="2">
                  <c:v>0.98288200000000003</c:v>
                </c:pt>
                <c:pt idx="3">
                  <c:v>0.98288200000000003</c:v>
                </c:pt>
                <c:pt idx="4">
                  <c:v>0.98288200000000003</c:v>
                </c:pt>
                <c:pt idx="5">
                  <c:v>0.98288200000000003</c:v>
                </c:pt>
                <c:pt idx="6">
                  <c:v>0.95653699999999997</c:v>
                </c:pt>
                <c:pt idx="7">
                  <c:v>0.95653699999999997</c:v>
                </c:pt>
                <c:pt idx="8">
                  <c:v>0.95653699999999997</c:v>
                </c:pt>
                <c:pt idx="9">
                  <c:v>0.82506000000000002</c:v>
                </c:pt>
                <c:pt idx="10">
                  <c:v>0.82506000000000002</c:v>
                </c:pt>
                <c:pt idx="11">
                  <c:v>0.82506000000000002</c:v>
                </c:pt>
                <c:pt idx="12">
                  <c:v>0.82506000000000002</c:v>
                </c:pt>
                <c:pt idx="13">
                  <c:v>0.86749699999999996</c:v>
                </c:pt>
                <c:pt idx="14">
                  <c:v>0.86749699999999996</c:v>
                </c:pt>
                <c:pt idx="15">
                  <c:v>0.86749699999999996</c:v>
                </c:pt>
                <c:pt idx="16">
                  <c:v>0.86749699999999996</c:v>
                </c:pt>
                <c:pt idx="17">
                  <c:v>0.86749699999999996</c:v>
                </c:pt>
                <c:pt idx="18">
                  <c:v>0.86749699999999996</c:v>
                </c:pt>
                <c:pt idx="19">
                  <c:v>0.86749699999999996</c:v>
                </c:pt>
                <c:pt idx="20">
                  <c:v>0.86749699999999996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Scores!$G$150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Scores!$B$151:$B$171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Scores!$G$151:$G$171</c:f>
              <c:numCache>
                <c:formatCode>0.00</c:formatCode>
                <c:ptCount val="21"/>
                <c:pt idx="0">
                  <c:v>0.84776716603935198</c:v>
                </c:pt>
                <c:pt idx="1">
                  <c:v>0.84776716603935198</c:v>
                </c:pt>
                <c:pt idx="2">
                  <c:v>0.84776716603935198</c:v>
                </c:pt>
                <c:pt idx="3">
                  <c:v>0.84776716603935198</c:v>
                </c:pt>
                <c:pt idx="4">
                  <c:v>0.84776716603935198</c:v>
                </c:pt>
                <c:pt idx="5">
                  <c:v>0.84776716603935198</c:v>
                </c:pt>
                <c:pt idx="6">
                  <c:v>0.86368212226783003</c:v>
                </c:pt>
                <c:pt idx="7">
                  <c:v>0.86368212226783003</c:v>
                </c:pt>
                <c:pt idx="8">
                  <c:v>0.86368212226783003</c:v>
                </c:pt>
                <c:pt idx="9">
                  <c:v>0.91089418977074399</c:v>
                </c:pt>
                <c:pt idx="10">
                  <c:v>0.91089418977074399</c:v>
                </c:pt>
                <c:pt idx="11">
                  <c:v>0.91089418977074399</c:v>
                </c:pt>
                <c:pt idx="12">
                  <c:v>0.91089418977074399</c:v>
                </c:pt>
                <c:pt idx="13">
                  <c:v>0.89568750983499001</c:v>
                </c:pt>
                <c:pt idx="14">
                  <c:v>0.89568750983499001</c:v>
                </c:pt>
                <c:pt idx="15">
                  <c:v>0.89568750983499001</c:v>
                </c:pt>
                <c:pt idx="16">
                  <c:v>0.89568750983499001</c:v>
                </c:pt>
                <c:pt idx="17">
                  <c:v>0.89568750983499001</c:v>
                </c:pt>
                <c:pt idx="18">
                  <c:v>0.89568750983499001</c:v>
                </c:pt>
                <c:pt idx="19">
                  <c:v>0.89568750983499001</c:v>
                </c:pt>
                <c:pt idx="20">
                  <c:v>0.89568750983499001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01424"/>
        <c:axId val="2054198896"/>
      </c:scatterChart>
      <c:valAx>
        <c:axId val="19894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198896"/>
        <c:crosses val="autoZero"/>
        <c:crossBetween val="midCat"/>
      </c:valAx>
      <c:valAx>
        <c:axId val="20541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4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Cluster unified</a:t>
            </a:r>
            <a:r>
              <a:rPr lang="fr-FR" baseline="0"/>
              <a:t> x Unified per medicine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Scores!$C$173</c:f>
              <c:strCache>
                <c:ptCount val="1"/>
                <c:pt idx="0">
                  <c:v>Unified - Cluster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Scores!$B$174:$B$194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Scores!$C$174:$C$194</c:f>
              <c:numCache>
                <c:formatCode>0.00</c:formatCode>
                <c:ptCount val="21"/>
                <c:pt idx="0">
                  <c:v>0.84776716603935198</c:v>
                </c:pt>
                <c:pt idx="1">
                  <c:v>0.84776716603935198</c:v>
                </c:pt>
                <c:pt idx="2">
                  <c:v>0.84776716603935198</c:v>
                </c:pt>
                <c:pt idx="3">
                  <c:v>0.84776716603935198</c:v>
                </c:pt>
                <c:pt idx="4">
                  <c:v>0.84776716603935198</c:v>
                </c:pt>
                <c:pt idx="5">
                  <c:v>0.84776716603935198</c:v>
                </c:pt>
                <c:pt idx="6">
                  <c:v>0.86368212226783003</c:v>
                </c:pt>
                <c:pt idx="7">
                  <c:v>0.86368212226783003</c:v>
                </c:pt>
                <c:pt idx="8">
                  <c:v>0.86368212226783003</c:v>
                </c:pt>
                <c:pt idx="9">
                  <c:v>0.91089418977074399</c:v>
                </c:pt>
                <c:pt idx="10">
                  <c:v>0.91089418977074399</c:v>
                </c:pt>
                <c:pt idx="11">
                  <c:v>0.91089418977074399</c:v>
                </c:pt>
                <c:pt idx="12">
                  <c:v>0.91089418977074399</c:v>
                </c:pt>
                <c:pt idx="13">
                  <c:v>0.89568750983499001</c:v>
                </c:pt>
                <c:pt idx="14">
                  <c:v>0.89568750983499001</c:v>
                </c:pt>
                <c:pt idx="15">
                  <c:v>0.89568750983499001</c:v>
                </c:pt>
                <c:pt idx="16">
                  <c:v>0.89568750983499001</c:v>
                </c:pt>
                <c:pt idx="17">
                  <c:v>0.89568750983499001</c:v>
                </c:pt>
                <c:pt idx="18">
                  <c:v>0.89568750983499001</c:v>
                </c:pt>
                <c:pt idx="19">
                  <c:v>0.89568750983499001</c:v>
                </c:pt>
                <c:pt idx="20">
                  <c:v>0.89568750983499001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Scores!$D$173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Scores!$B$174:$B$194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Scores!$D$174:$D$194</c:f>
              <c:numCache>
                <c:formatCode>0.00</c:formatCode>
                <c:ptCount val="21"/>
                <c:pt idx="0">
                  <c:v>0.89673257438037701</c:v>
                </c:pt>
                <c:pt idx="1">
                  <c:v>0.97606766609036</c:v>
                </c:pt>
                <c:pt idx="2">
                  <c:v>0.96067444010105896</c:v>
                </c:pt>
                <c:pt idx="3">
                  <c:v>0.969961964812877</c:v>
                </c:pt>
                <c:pt idx="4">
                  <c:v>0.97019149720919096</c:v>
                </c:pt>
                <c:pt idx="5">
                  <c:v>0.98211027260174699</c:v>
                </c:pt>
                <c:pt idx="6">
                  <c:v>0.94252609999179804</c:v>
                </c:pt>
                <c:pt idx="7">
                  <c:v>0.93526938075717403</c:v>
                </c:pt>
                <c:pt idx="8">
                  <c:v>0.95752826514051503</c:v>
                </c:pt>
                <c:pt idx="9">
                  <c:v>0.98490779934607098</c:v>
                </c:pt>
                <c:pt idx="10">
                  <c:v>0.94189770646876803</c:v>
                </c:pt>
                <c:pt idx="11">
                  <c:v>0.93958628922505505</c:v>
                </c:pt>
                <c:pt idx="12">
                  <c:v>0.96688238181284802</c:v>
                </c:pt>
                <c:pt idx="13">
                  <c:v>0.96250913623958501</c:v>
                </c:pt>
                <c:pt idx="14">
                  <c:v>0.95482001778736603</c:v>
                </c:pt>
                <c:pt idx="15">
                  <c:v>0.98746041464584999</c:v>
                </c:pt>
                <c:pt idx="16">
                  <c:v>0.98711358683089201</c:v>
                </c:pt>
                <c:pt idx="17">
                  <c:v>0.94945910240467002</c:v>
                </c:pt>
                <c:pt idx="18">
                  <c:v>0.98256751448925395</c:v>
                </c:pt>
                <c:pt idx="19">
                  <c:v>0.94683112711681505</c:v>
                </c:pt>
                <c:pt idx="20">
                  <c:v>0.94329954408796901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92912"/>
        <c:axId val="2054203792"/>
      </c:scatterChart>
      <c:valAx>
        <c:axId val="20541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203792"/>
        <c:crosses val="autoZero"/>
        <c:crossBetween val="midCat"/>
      </c:valAx>
      <c:valAx>
        <c:axId val="20542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1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Cluster</a:t>
            </a:r>
            <a:r>
              <a:rPr lang="fr-FR" baseline="0"/>
              <a:t> x Unified per medicine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Scores!$C$196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Scores!$C$197:$C$217</c:f>
              <c:numCache>
                <c:formatCode>0.00</c:formatCode>
                <c:ptCount val="21"/>
                <c:pt idx="0">
                  <c:v>0.97169581481513101</c:v>
                </c:pt>
                <c:pt idx="1">
                  <c:v>0.97169581481513101</c:v>
                </c:pt>
                <c:pt idx="2">
                  <c:v>0.97169581481513101</c:v>
                </c:pt>
                <c:pt idx="3">
                  <c:v>0.97169581481513101</c:v>
                </c:pt>
                <c:pt idx="4">
                  <c:v>0.97169581481513101</c:v>
                </c:pt>
                <c:pt idx="5">
                  <c:v>0.97169581481513101</c:v>
                </c:pt>
                <c:pt idx="6">
                  <c:v>0.99035243967690401</c:v>
                </c:pt>
                <c:pt idx="7">
                  <c:v>0.99035243967690401</c:v>
                </c:pt>
                <c:pt idx="8">
                  <c:v>0.99035243967690401</c:v>
                </c:pt>
                <c:pt idx="9">
                  <c:v>0.908285848693133</c:v>
                </c:pt>
                <c:pt idx="10">
                  <c:v>0.908285848693133</c:v>
                </c:pt>
                <c:pt idx="11">
                  <c:v>0.908285848693133</c:v>
                </c:pt>
                <c:pt idx="12">
                  <c:v>0.908285848693133</c:v>
                </c:pt>
                <c:pt idx="13">
                  <c:v>0.75972487436386404</c:v>
                </c:pt>
                <c:pt idx="14">
                  <c:v>0.75972487436386404</c:v>
                </c:pt>
                <c:pt idx="15">
                  <c:v>0.75972487436386404</c:v>
                </c:pt>
                <c:pt idx="16">
                  <c:v>0.75972487436386404</c:v>
                </c:pt>
                <c:pt idx="17">
                  <c:v>0.75972487436386404</c:v>
                </c:pt>
                <c:pt idx="18">
                  <c:v>0.75972487436386404</c:v>
                </c:pt>
                <c:pt idx="19">
                  <c:v>0.75972487436386404</c:v>
                </c:pt>
                <c:pt idx="20">
                  <c:v>0.75972487436386404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Scores!$D$196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Scores!$D$197:$D$217</c:f>
              <c:numCache>
                <c:formatCode>0.00</c:formatCode>
                <c:ptCount val="21"/>
                <c:pt idx="0">
                  <c:v>0.98271960514234302</c:v>
                </c:pt>
                <c:pt idx="1">
                  <c:v>0.98271960514234302</c:v>
                </c:pt>
                <c:pt idx="2">
                  <c:v>0.98271960514234302</c:v>
                </c:pt>
                <c:pt idx="3">
                  <c:v>0.98271960514234302</c:v>
                </c:pt>
                <c:pt idx="4">
                  <c:v>0.98271960514234302</c:v>
                </c:pt>
                <c:pt idx="5">
                  <c:v>0.98271960514234302</c:v>
                </c:pt>
                <c:pt idx="6">
                  <c:v>0.97900975659721801</c:v>
                </c:pt>
                <c:pt idx="7">
                  <c:v>0.97900975659721801</c:v>
                </c:pt>
                <c:pt idx="8">
                  <c:v>0.97900975659721801</c:v>
                </c:pt>
                <c:pt idx="9">
                  <c:v>0.93461905705690396</c:v>
                </c:pt>
                <c:pt idx="10">
                  <c:v>0.93461905705690396</c:v>
                </c:pt>
                <c:pt idx="11">
                  <c:v>0.93461905705690396</c:v>
                </c:pt>
                <c:pt idx="12">
                  <c:v>0.93461905705690396</c:v>
                </c:pt>
                <c:pt idx="13">
                  <c:v>0.96666858756792096</c:v>
                </c:pt>
                <c:pt idx="14">
                  <c:v>0.96666858756792096</c:v>
                </c:pt>
                <c:pt idx="15">
                  <c:v>0.96666858756792096</c:v>
                </c:pt>
                <c:pt idx="16">
                  <c:v>0.96666858756792096</c:v>
                </c:pt>
                <c:pt idx="17">
                  <c:v>0.96666858756792096</c:v>
                </c:pt>
                <c:pt idx="18">
                  <c:v>0.96666858756792096</c:v>
                </c:pt>
                <c:pt idx="19">
                  <c:v>0.96666858756792096</c:v>
                </c:pt>
                <c:pt idx="20">
                  <c:v>0.96666858756792096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Scores!$E$196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Scores!$E$197:$E$217</c:f>
              <c:numCache>
                <c:formatCode>0.00</c:formatCode>
                <c:ptCount val="21"/>
                <c:pt idx="0">
                  <c:v>0.99655700000000003</c:v>
                </c:pt>
                <c:pt idx="1">
                  <c:v>0.99655700000000003</c:v>
                </c:pt>
                <c:pt idx="2">
                  <c:v>0.99655700000000003</c:v>
                </c:pt>
                <c:pt idx="3">
                  <c:v>0.99655700000000003</c:v>
                </c:pt>
                <c:pt idx="4">
                  <c:v>0.99655700000000003</c:v>
                </c:pt>
                <c:pt idx="5">
                  <c:v>0.99655700000000003</c:v>
                </c:pt>
                <c:pt idx="6">
                  <c:v>0.94454499999999997</c:v>
                </c:pt>
                <c:pt idx="7">
                  <c:v>0.94454499999999997</c:v>
                </c:pt>
                <c:pt idx="8">
                  <c:v>0.94454499999999997</c:v>
                </c:pt>
                <c:pt idx="9">
                  <c:v>0.94282500000000002</c:v>
                </c:pt>
                <c:pt idx="10">
                  <c:v>0.94282500000000002</c:v>
                </c:pt>
                <c:pt idx="11">
                  <c:v>0.94282500000000002</c:v>
                </c:pt>
                <c:pt idx="12">
                  <c:v>0.94282500000000002</c:v>
                </c:pt>
                <c:pt idx="13">
                  <c:v>0.983101</c:v>
                </c:pt>
                <c:pt idx="14">
                  <c:v>0.983101</c:v>
                </c:pt>
                <c:pt idx="15">
                  <c:v>0.983101</c:v>
                </c:pt>
                <c:pt idx="16">
                  <c:v>0.983101</c:v>
                </c:pt>
                <c:pt idx="17">
                  <c:v>0.983101</c:v>
                </c:pt>
                <c:pt idx="18">
                  <c:v>0.983101</c:v>
                </c:pt>
                <c:pt idx="19">
                  <c:v>0.983101</c:v>
                </c:pt>
                <c:pt idx="20">
                  <c:v>0.983101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Scores!$F$196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Scores!$F$197:$F$217</c:f>
              <c:numCache>
                <c:formatCode>0.00</c:formatCode>
                <c:ptCount val="21"/>
                <c:pt idx="0">
                  <c:v>0.98288200000000003</c:v>
                </c:pt>
                <c:pt idx="1">
                  <c:v>0.98288200000000003</c:v>
                </c:pt>
                <c:pt idx="2">
                  <c:v>0.98288200000000003</c:v>
                </c:pt>
                <c:pt idx="3">
                  <c:v>0.98288200000000003</c:v>
                </c:pt>
                <c:pt idx="4">
                  <c:v>0.98288200000000003</c:v>
                </c:pt>
                <c:pt idx="5">
                  <c:v>0.98288200000000003</c:v>
                </c:pt>
                <c:pt idx="6">
                  <c:v>0.95653699999999997</c:v>
                </c:pt>
                <c:pt idx="7">
                  <c:v>0.95653699999999997</c:v>
                </c:pt>
                <c:pt idx="8">
                  <c:v>0.95653699999999997</c:v>
                </c:pt>
                <c:pt idx="9">
                  <c:v>0.82506000000000002</c:v>
                </c:pt>
                <c:pt idx="10">
                  <c:v>0.82506000000000002</c:v>
                </c:pt>
                <c:pt idx="11">
                  <c:v>0.82506000000000002</c:v>
                </c:pt>
                <c:pt idx="12">
                  <c:v>0.82506000000000002</c:v>
                </c:pt>
                <c:pt idx="13">
                  <c:v>0.86749699999999996</c:v>
                </c:pt>
                <c:pt idx="14">
                  <c:v>0.86749699999999996</c:v>
                </c:pt>
                <c:pt idx="15">
                  <c:v>0.86749699999999996</c:v>
                </c:pt>
                <c:pt idx="16">
                  <c:v>0.86749699999999996</c:v>
                </c:pt>
                <c:pt idx="17">
                  <c:v>0.86749699999999996</c:v>
                </c:pt>
                <c:pt idx="18">
                  <c:v>0.86749699999999996</c:v>
                </c:pt>
                <c:pt idx="19">
                  <c:v>0.86749699999999996</c:v>
                </c:pt>
                <c:pt idx="20">
                  <c:v>0.86749699999999996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Scores!$G$196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Scores!$B$197:$B$217</c:f>
              <c:strCache>
                <c:ptCount val="21"/>
                <c:pt idx="0">
                  <c:v>3400892088310</c:v>
                </c:pt>
                <c:pt idx="1">
                  <c:v>3400892075761</c:v>
                </c:pt>
                <c:pt idx="2">
                  <c:v>3400892203645</c:v>
                </c:pt>
                <c:pt idx="3">
                  <c:v>3400892065366</c:v>
                </c:pt>
                <c:pt idx="4">
                  <c:v>3400892052120</c:v>
                </c:pt>
                <c:pt idx="5">
                  <c:v>3400891996128</c:v>
                </c:pt>
                <c:pt idx="6">
                  <c:v>3400893826706</c:v>
                </c:pt>
                <c:pt idx="7">
                  <c:v>3400893736135</c:v>
                </c:pt>
                <c:pt idx="8">
                  <c:v>3400893875490</c:v>
                </c:pt>
                <c:pt idx="9">
                  <c:v>3400890837149</c:v>
                </c:pt>
                <c:pt idx="10">
                  <c:v>3400891235203</c:v>
                </c:pt>
                <c:pt idx="11">
                  <c:v>3400891225037</c:v>
                </c:pt>
                <c:pt idx="12">
                  <c:v>3400891191226</c:v>
                </c:pt>
                <c:pt idx="13">
                  <c:v>3400892729589</c:v>
                </c:pt>
                <c:pt idx="14">
                  <c:v>3400892745848</c:v>
                </c:pt>
                <c:pt idx="15">
                  <c:v>3400892697789</c:v>
                </c:pt>
                <c:pt idx="16">
                  <c:v>3400892761527</c:v>
                </c:pt>
                <c:pt idx="17">
                  <c:v>3400893022634</c:v>
                </c:pt>
                <c:pt idx="18">
                  <c:v>3400892761695</c:v>
                </c:pt>
                <c:pt idx="19">
                  <c:v>3400892669236</c:v>
                </c:pt>
                <c:pt idx="20">
                  <c:v>3400892508566</c:v>
                </c:pt>
              </c:strCache>
            </c:strRef>
          </c:xVal>
          <c:yVal>
            <c:numRef>
              <c:f>Scores!$G$197:$G$217</c:f>
              <c:numCache>
                <c:formatCode>0.00</c:formatCode>
                <c:ptCount val="21"/>
                <c:pt idx="0">
                  <c:v>0.89673257438037701</c:v>
                </c:pt>
                <c:pt idx="1">
                  <c:v>0.97606766609036</c:v>
                </c:pt>
                <c:pt idx="2">
                  <c:v>0.96067444010105896</c:v>
                </c:pt>
                <c:pt idx="3">
                  <c:v>0.969961964812877</c:v>
                </c:pt>
                <c:pt idx="4">
                  <c:v>0.97019149720919096</c:v>
                </c:pt>
                <c:pt idx="5">
                  <c:v>0.98211027260174699</c:v>
                </c:pt>
                <c:pt idx="6">
                  <c:v>0.94252609999179804</c:v>
                </c:pt>
                <c:pt idx="7">
                  <c:v>0.93526938075717403</c:v>
                </c:pt>
                <c:pt idx="8">
                  <c:v>0.95752826514051503</c:v>
                </c:pt>
                <c:pt idx="9">
                  <c:v>0.98490779934607098</c:v>
                </c:pt>
                <c:pt idx="10">
                  <c:v>0.94189770646876803</c:v>
                </c:pt>
                <c:pt idx="11">
                  <c:v>0.93958628922505505</c:v>
                </c:pt>
                <c:pt idx="12">
                  <c:v>0.96688238181284802</c:v>
                </c:pt>
                <c:pt idx="13">
                  <c:v>0.96250913623958501</c:v>
                </c:pt>
                <c:pt idx="14">
                  <c:v>0.95482001778736603</c:v>
                </c:pt>
                <c:pt idx="15">
                  <c:v>0.98746041464584999</c:v>
                </c:pt>
                <c:pt idx="16">
                  <c:v>0.98711358683089201</c:v>
                </c:pt>
                <c:pt idx="17">
                  <c:v>0.94945910240467002</c:v>
                </c:pt>
                <c:pt idx="18">
                  <c:v>0.98256751448925395</c:v>
                </c:pt>
                <c:pt idx="19">
                  <c:v>0.94683112711681505</c:v>
                </c:pt>
                <c:pt idx="20">
                  <c:v>0.94329954408796901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97808"/>
        <c:axId val="2054198352"/>
      </c:scatterChart>
      <c:valAx>
        <c:axId val="20541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198352"/>
        <c:crosses val="autoZero"/>
        <c:crossBetween val="midCat"/>
      </c:valAx>
      <c:valAx>
        <c:axId val="205419835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1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126</xdr:row>
      <xdr:rowOff>0</xdr:rowOff>
    </xdr:from>
    <xdr:to>
      <xdr:col>13</xdr:col>
      <xdr:colOff>333375</xdr:colOff>
      <xdr:row>140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13</xdr:col>
      <xdr:colOff>333375</xdr:colOff>
      <xdr:row>163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172</xdr:row>
      <xdr:rowOff>0</xdr:rowOff>
    </xdr:from>
    <xdr:to>
      <xdr:col>13</xdr:col>
      <xdr:colOff>333375</xdr:colOff>
      <xdr:row>186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13</xdr:col>
      <xdr:colOff>333375</xdr:colOff>
      <xdr:row>209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3"/>
  <sheetViews>
    <sheetView tabSelected="1" topLeftCell="A214" workbookViewId="0">
      <selection activeCell="F243" sqref="A220:F243"/>
    </sheetView>
  </sheetViews>
  <sheetFormatPr baseColWidth="10" defaultColWidth="9.140625" defaultRowHeight="15" x14ac:dyDescent="0.25"/>
  <cols>
    <col min="1" max="1" width="6.140625" bestFit="1" customWidth="1"/>
    <col min="2" max="2" width="14" bestFit="1" customWidth="1"/>
    <col min="3" max="25" width="13.7109375" customWidth="1"/>
  </cols>
  <sheetData>
    <row r="1" spans="1:20" ht="15.75" thickTop="1" x14ac:dyDescent="0.25">
      <c r="A1" s="102" t="s">
        <v>7</v>
      </c>
      <c r="B1" s="106" t="s">
        <v>50</v>
      </c>
      <c r="C1" s="106" t="s">
        <v>0</v>
      </c>
      <c r="D1" s="106"/>
      <c r="E1" s="106"/>
      <c r="F1" s="106" t="s">
        <v>4</v>
      </c>
      <c r="G1" s="106"/>
      <c r="H1" s="106"/>
      <c r="I1" s="106" t="s">
        <v>5</v>
      </c>
      <c r="J1" s="106"/>
      <c r="K1" s="106"/>
      <c r="L1" s="106" t="s">
        <v>6</v>
      </c>
      <c r="M1" s="106"/>
      <c r="N1" s="106"/>
      <c r="O1" s="106" t="s">
        <v>29</v>
      </c>
      <c r="P1" s="106"/>
      <c r="Q1" s="106"/>
      <c r="R1" s="106" t="s">
        <v>31</v>
      </c>
      <c r="S1" s="106"/>
      <c r="T1" s="107"/>
    </row>
    <row r="2" spans="1:20" ht="15.75" thickBot="1" x14ac:dyDescent="0.3">
      <c r="A2" s="103"/>
      <c r="B2" s="108"/>
      <c r="C2" s="62" t="s">
        <v>1</v>
      </c>
      <c r="D2" s="62" t="s">
        <v>2</v>
      </c>
      <c r="E2" s="62" t="s">
        <v>3</v>
      </c>
      <c r="F2" s="62" t="s">
        <v>1</v>
      </c>
      <c r="G2" s="62" t="s">
        <v>2</v>
      </c>
      <c r="H2" s="62" t="s">
        <v>3</v>
      </c>
      <c r="I2" s="62" t="s">
        <v>1</v>
      </c>
      <c r="J2" s="62" t="s">
        <v>2</v>
      </c>
      <c r="K2" s="62" t="s">
        <v>3</v>
      </c>
      <c r="L2" s="62" t="s">
        <v>1</v>
      </c>
      <c r="M2" s="62" t="s">
        <v>2</v>
      </c>
      <c r="N2" s="62" t="s">
        <v>3</v>
      </c>
      <c r="O2" s="62" t="s">
        <v>1</v>
      </c>
      <c r="P2" s="62" t="s">
        <v>2</v>
      </c>
      <c r="Q2" s="62" t="s">
        <v>3</v>
      </c>
      <c r="R2" s="62" t="s">
        <v>1</v>
      </c>
      <c r="S2" s="62" t="s">
        <v>2</v>
      </c>
      <c r="T2" s="63" t="s">
        <v>3</v>
      </c>
    </row>
    <row r="3" spans="1:20" x14ac:dyDescent="0.25">
      <c r="A3" s="55">
        <v>1</v>
      </c>
      <c r="B3" s="109" t="s">
        <v>14</v>
      </c>
      <c r="C3" s="56">
        <v>0.48866488772239403</v>
      </c>
      <c r="D3" s="54">
        <v>241.27164321315001</v>
      </c>
      <c r="E3" s="57">
        <v>187.39988179735201</v>
      </c>
      <c r="F3" s="56">
        <v>0.62463139188796002</v>
      </c>
      <c r="G3" s="54">
        <v>244.285724392633</v>
      </c>
      <c r="H3" s="57">
        <v>174.90211987911701</v>
      </c>
      <c r="I3" s="56">
        <v>0.31493194760403798</v>
      </c>
      <c r="J3" s="54">
        <v>334.99519442034602</v>
      </c>
      <c r="K3" s="57">
        <v>245.17300629764401</v>
      </c>
      <c r="L3" s="56">
        <v>0.189398494153623</v>
      </c>
      <c r="M3" s="54">
        <v>1727.9523691326201</v>
      </c>
      <c r="N3" s="57">
        <v>1321.7336111111099</v>
      </c>
      <c r="O3" s="58">
        <f t="shared" ref="O3:O23" si="0">AVERAGE(C3,F3,I3,L3)</f>
        <v>0.40440668034200378</v>
      </c>
      <c r="P3" s="59">
        <f t="shared" ref="P3:P23" si="1">AVERAGE(D3,G3,J3,M3)</f>
        <v>637.12623278968726</v>
      </c>
      <c r="Q3" s="60">
        <f t="shared" ref="Q3:Q23" si="2">AVERAGE(E3,H3,K3,N3)</f>
        <v>482.30215477130571</v>
      </c>
      <c r="R3" s="54">
        <v>0.89673257438037701</v>
      </c>
      <c r="S3" s="54">
        <v>625.37428652338497</v>
      </c>
      <c r="T3" s="61">
        <v>365.49528357946002</v>
      </c>
    </row>
    <row r="4" spans="1:20" x14ac:dyDescent="0.25">
      <c r="A4" s="46">
        <v>2</v>
      </c>
      <c r="B4" s="47" t="s">
        <v>15</v>
      </c>
      <c r="C4" s="50">
        <v>0.41555513882862199</v>
      </c>
      <c r="D4" s="44">
        <v>126.11789697976</v>
      </c>
      <c r="E4" s="51">
        <v>96.266839550001094</v>
      </c>
      <c r="F4" s="50">
        <v>0.238648046514081</v>
      </c>
      <c r="G4" s="44">
        <v>200.226070631748</v>
      </c>
      <c r="H4" s="51">
        <v>160.74201211427001</v>
      </c>
      <c r="I4" s="50">
        <v>0.238648046514081</v>
      </c>
      <c r="J4" s="44">
        <v>200.226070631748</v>
      </c>
      <c r="K4" s="51">
        <v>160.74201211427001</v>
      </c>
      <c r="L4" s="50">
        <v>0.406658240065006</v>
      </c>
      <c r="M4" s="44">
        <v>919.33915572865806</v>
      </c>
      <c r="N4" s="51">
        <v>727.44500790875702</v>
      </c>
      <c r="O4" s="52">
        <f t="shared" si="0"/>
        <v>0.32487736798044753</v>
      </c>
      <c r="P4" s="43">
        <f t="shared" si="1"/>
        <v>361.47729849297855</v>
      </c>
      <c r="Q4" s="53">
        <f t="shared" si="2"/>
        <v>286.29896792182456</v>
      </c>
      <c r="R4" s="44">
        <v>0.97606766609036</v>
      </c>
      <c r="S4" s="44">
        <v>483.22515579241701</v>
      </c>
      <c r="T4" s="48">
        <v>302.93239898989799</v>
      </c>
    </row>
    <row r="5" spans="1:20" x14ac:dyDescent="0.25">
      <c r="A5" s="55">
        <v>3</v>
      </c>
      <c r="B5" s="109" t="s">
        <v>19</v>
      </c>
      <c r="C5" s="56">
        <v>0.26183684540528002</v>
      </c>
      <c r="D5" s="54">
        <v>145.70016374962199</v>
      </c>
      <c r="E5" s="57">
        <v>114.523333333333</v>
      </c>
      <c r="F5" s="56">
        <v>0.26706879737985101</v>
      </c>
      <c r="G5" s="54">
        <v>428.57811597460199</v>
      </c>
      <c r="H5" s="57">
        <v>335.08306409598998</v>
      </c>
      <c r="I5" s="56">
        <v>0.26706879737985101</v>
      </c>
      <c r="J5" s="54">
        <v>428.57811597460199</v>
      </c>
      <c r="K5" s="57">
        <v>335.08306409598998</v>
      </c>
      <c r="L5" s="56">
        <v>0.194660608224937</v>
      </c>
      <c r="M5" s="54">
        <v>1117.6951572416599</v>
      </c>
      <c r="N5" s="57">
        <v>887.26449938949895</v>
      </c>
      <c r="O5" s="50">
        <f t="shared" si="0"/>
        <v>0.24765876209747978</v>
      </c>
      <c r="P5" s="44">
        <f t="shared" si="1"/>
        <v>530.13788823512141</v>
      </c>
      <c r="Q5" s="51">
        <f t="shared" si="2"/>
        <v>417.98849022870297</v>
      </c>
      <c r="R5" s="43">
        <v>0.96067444010105896</v>
      </c>
      <c r="S5" s="43">
        <v>622.677828796634</v>
      </c>
      <c r="T5" s="45">
        <v>426.05783046193397</v>
      </c>
    </row>
    <row r="6" spans="1:20" x14ac:dyDescent="0.25">
      <c r="A6" s="46">
        <v>4</v>
      </c>
      <c r="B6" s="47" t="s">
        <v>21</v>
      </c>
      <c r="C6" s="50">
        <v>0.20379422849967399</v>
      </c>
      <c r="D6" s="44">
        <v>276.61021123863497</v>
      </c>
      <c r="E6" s="51">
        <v>225.91388888888801</v>
      </c>
      <c r="F6" s="50">
        <v>0.57771687604219002</v>
      </c>
      <c r="G6" s="44">
        <v>1317.0558991686501</v>
      </c>
      <c r="H6" s="51">
        <v>890.12593794113297</v>
      </c>
      <c r="I6" s="50">
        <v>0.57771687604219002</v>
      </c>
      <c r="J6" s="44">
        <v>1317.0558991686501</v>
      </c>
      <c r="K6" s="51">
        <v>890.12593794113297</v>
      </c>
      <c r="L6" s="50">
        <v>0.28563437862535102</v>
      </c>
      <c r="M6" s="44">
        <v>1912.6229230290701</v>
      </c>
      <c r="N6" s="51">
        <v>1482.76233880572</v>
      </c>
      <c r="O6" s="52">
        <f t="shared" si="0"/>
        <v>0.41121558980235129</v>
      </c>
      <c r="P6" s="43">
        <f t="shared" si="1"/>
        <v>1205.8362331512512</v>
      </c>
      <c r="Q6" s="53">
        <f t="shared" si="2"/>
        <v>872.23202589421851</v>
      </c>
      <c r="R6" s="44">
        <v>0.969961964812877</v>
      </c>
      <c r="S6" s="44">
        <v>1055.8612570724099</v>
      </c>
      <c r="T6" s="48">
        <v>674.07495705299004</v>
      </c>
    </row>
    <row r="7" spans="1:20" x14ac:dyDescent="0.25">
      <c r="A7" s="55">
        <v>5</v>
      </c>
      <c r="B7" s="109" t="s">
        <v>27</v>
      </c>
      <c r="C7" s="56">
        <v>0.178055173028486</v>
      </c>
      <c r="D7" s="54">
        <v>320.18412215049699</v>
      </c>
      <c r="E7" s="57">
        <v>221.021266261856</v>
      </c>
      <c r="F7" s="56">
        <v>0.36685937504796001</v>
      </c>
      <c r="G7" s="54">
        <v>181.41990587448399</v>
      </c>
      <c r="H7" s="57">
        <v>146.49261490273099</v>
      </c>
      <c r="I7" s="56">
        <v>0.36685937504796001</v>
      </c>
      <c r="J7" s="54">
        <v>181.41990587448399</v>
      </c>
      <c r="K7" s="57">
        <v>146.49261490273099</v>
      </c>
      <c r="L7" s="56">
        <v>0.23673454380431999</v>
      </c>
      <c r="M7" s="54">
        <v>1202.4036328065899</v>
      </c>
      <c r="N7" s="57">
        <v>870.92175960004897</v>
      </c>
      <c r="O7" s="50">
        <f t="shared" si="0"/>
        <v>0.2871271167321815</v>
      </c>
      <c r="P7" s="44">
        <f t="shared" si="1"/>
        <v>471.35689167651373</v>
      </c>
      <c r="Q7" s="51">
        <f t="shared" si="2"/>
        <v>346.23206391684175</v>
      </c>
      <c r="R7" s="43">
        <v>0.97019149720919096</v>
      </c>
      <c r="S7" s="43">
        <v>484.04112219257303</v>
      </c>
      <c r="T7" s="45">
        <v>283.83873827717298</v>
      </c>
    </row>
    <row r="8" spans="1:20" x14ac:dyDescent="0.25">
      <c r="A8" s="46">
        <v>6</v>
      </c>
      <c r="B8" s="47" t="s">
        <v>8</v>
      </c>
      <c r="C8" s="50">
        <v>0.31627063283851597</v>
      </c>
      <c r="D8" s="44">
        <v>3869.1694398214599</v>
      </c>
      <c r="E8" s="51">
        <v>2838.1681182180901</v>
      </c>
      <c r="F8" s="50">
        <v>0.56078619720995204</v>
      </c>
      <c r="G8" s="44">
        <v>7037.30956480434</v>
      </c>
      <c r="H8" s="51">
        <v>5172.4521043069199</v>
      </c>
      <c r="I8" s="50">
        <v>0.56078619720995204</v>
      </c>
      <c r="J8" s="44">
        <v>7037.30956480434</v>
      </c>
      <c r="K8" s="51">
        <v>5172.4521043069199</v>
      </c>
      <c r="L8" s="50">
        <v>0.62378754703420403</v>
      </c>
      <c r="M8" s="44">
        <v>14714.8587089756</v>
      </c>
      <c r="N8" s="51">
        <v>9855.76664829943</v>
      </c>
      <c r="O8" s="52">
        <f t="shared" si="0"/>
        <v>0.51540764357315605</v>
      </c>
      <c r="P8" s="43">
        <f t="shared" si="1"/>
        <v>8164.6618196014351</v>
      </c>
      <c r="Q8" s="53">
        <f t="shared" si="2"/>
        <v>5759.7097437828397</v>
      </c>
      <c r="R8" s="44">
        <v>0.98211027260174699</v>
      </c>
      <c r="S8" s="44">
        <v>8027.4687317589096</v>
      </c>
      <c r="T8" s="48">
        <v>4902.4837250844002</v>
      </c>
    </row>
    <row r="9" spans="1:20" x14ac:dyDescent="0.25">
      <c r="A9" s="55">
        <v>7</v>
      </c>
      <c r="B9" s="109" t="s">
        <v>11</v>
      </c>
      <c r="C9" s="56">
        <v>0.47360014350278701</v>
      </c>
      <c r="D9" s="54">
        <v>380.87976367213003</v>
      </c>
      <c r="E9" s="57">
        <v>267.45232667732603</v>
      </c>
      <c r="F9" s="56">
        <v>0.65670073149932495</v>
      </c>
      <c r="G9" s="54">
        <v>185.92600314577601</v>
      </c>
      <c r="H9" s="57">
        <v>139.87198275833799</v>
      </c>
      <c r="I9" s="56">
        <v>0.65670073149932495</v>
      </c>
      <c r="J9" s="54">
        <v>185.92600314577601</v>
      </c>
      <c r="K9" s="57">
        <v>139.87198275833799</v>
      </c>
      <c r="L9" s="56">
        <v>0.52496422271712295</v>
      </c>
      <c r="M9" s="54">
        <v>788.35070367565402</v>
      </c>
      <c r="N9" s="57">
        <v>634.25691087682105</v>
      </c>
      <c r="O9" s="50">
        <f t="shared" si="0"/>
        <v>0.57799145730463997</v>
      </c>
      <c r="P9" s="44">
        <f t="shared" si="1"/>
        <v>385.27061840983401</v>
      </c>
      <c r="Q9" s="51">
        <f t="shared" si="2"/>
        <v>295.36330076770577</v>
      </c>
      <c r="R9" s="43">
        <v>0.94252609999179804</v>
      </c>
      <c r="S9" s="43">
        <v>560.24696840559</v>
      </c>
      <c r="T9" s="45">
        <v>410.79378361539699</v>
      </c>
    </row>
    <row r="10" spans="1:20" x14ac:dyDescent="0.25">
      <c r="A10" s="46">
        <v>8</v>
      </c>
      <c r="B10" s="47" t="s">
        <v>17</v>
      </c>
      <c r="C10" s="50">
        <v>0.55686438369504399</v>
      </c>
      <c r="D10" s="44">
        <v>193.51355255514</v>
      </c>
      <c r="E10" s="51">
        <v>153.77561559472201</v>
      </c>
      <c r="F10" s="50">
        <v>0.26662760879654102</v>
      </c>
      <c r="G10" s="44">
        <v>313.61322779413803</v>
      </c>
      <c r="H10" s="51">
        <v>249.188357936507</v>
      </c>
      <c r="I10" s="50">
        <v>0.26662760879654102</v>
      </c>
      <c r="J10" s="44">
        <v>313.61322779413803</v>
      </c>
      <c r="K10" s="51">
        <v>249.188357936507</v>
      </c>
      <c r="L10" s="50">
        <v>0.199798581955272</v>
      </c>
      <c r="M10" s="44">
        <v>1243.44885537852</v>
      </c>
      <c r="N10" s="51">
        <v>1048.68231196581</v>
      </c>
      <c r="O10" s="52">
        <f t="shared" si="0"/>
        <v>0.32247954581084948</v>
      </c>
      <c r="P10" s="43">
        <f t="shared" si="1"/>
        <v>516.04721588048403</v>
      </c>
      <c r="Q10" s="53">
        <f t="shared" si="2"/>
        <v>425.20866085838651</v>
      </c>
      <c r="R10" s="44">
        <v>0.93526938075717403</v>
      </c>
      <c r="S10" s="44">
        <v>550.30550062196698</v>
      </c>
      <c r="T10" s="48">
        <v>365.50322183818099</v>
      </c>
    </row>
    <row r="11" spans="1:20" x14ac:dyDescent="0.25">
      <c r="A11" s="55">
        <v>9</v>
      </c>
      <c r="B11" s="109" t="s">
        <v>10</v>
      </c>
      <c r="C11" s="56">
        <v>0.42385789115127598</v>
      </c>
      <c r="D11" s="54">
        <v>568.66378895866603</v>
      </c>
      <c r="E11" s="57">
        <v>384.747122559979</v>
      </c>
      <c r="F11" s="56">
        <v>0.54167569726937204</v>
      </c>
      <c r="G11" s="54">
        <v>287.59694113288799</v>
      </c>
      <c r="H11" s="57">
        <v>243.31959833785399</v>
      </c>
      <c r="I11" s="56">
        <v>0.54167569726937204</v>
      </c>
      <c r="J11" s="54">
        <v>287.59694113288799</v>
      </c>
      <c r="K11" s="57">
        <v>243.31959833785399</v>
      </c>
      <c r="L11" s="56">
        <v>0.45551054888602999</v>
      </c>
      <c r="M11" s="54">
        <v>1990.8382179067401</v>
      </c>
      <c r="N11" s="57">
        <v>1465.35399630092</v>
      </c>
      <c r="O11" s="50">
        <f t="shared" si="0"/>
        <v>0.49067995864401254</v>
      </c>
      <c r="P11" s="44">
        <f t="shared" si="1"/>
        <v>783.6739722827956</v>
      </c>
      <c r="Q11" s="51">
        <f t="shared" si="2"/>
        <v>584.18507888415172</v>
      </c>
      <c r="R11" s="43">
        <v>0.95752826514051503</v>
      </c>
      <c r="S11" s="43">
        <v>1125.2917201509899</v>
      </c>
      <c r="T11" s="45">
        <v>694.36710800469905</v>
      </c>
    </row>
    <row r="12" spans="1:20" x14ac:dyDescent="0.25">
      <c r="A12" s="46">
        <v>10</v>
      </c>
      <c r="B12" s="47" t="s">
        <v>12</v>
      </c>
      <c r="C12" s="50">
        <v>0.54615863222193395</v>
      </c>
      <c r="D12" s="44">
        <v>145.389770120408</v>
      </c>
      <c r="E12" s="51">
        <v>96.726756602524503</v>
      </c>
      <c r="F12" s="50">
        <v>0.62596973563760205</v>
      </c>
      <c r="G12" s="44">
        <v>236.30576472629099</v>
      </c>
      <c r="H12" s="51">
        <v>189.849465077876</v>
      </c>
      <c r="I12" s="50">
        <v>0.62596973563760205</v>
      </c>
      <c r="J12" s="44">
        <v>236.30576472629099</v>
      </c>
      <c r="K12" s="51">
        <v>189.849465077876</v>
      </c>
      <c r="L12" s="50">
        <v>0.15844026062384201</v>
      </c>
      <c r="M12" s="44">
        <v>1840.2272661955701</v>
      </c>
      <c r="N12" s="51">
        <v>1425.51687854485</v>
      </c>
      <c r="O12" s="52">
        <f t="shared" si="0"/>
        <v>0.48913459103024498</v>
      </c>
      <c r="P12" s="43">
        <f t="shared" si="1"/>
        <v>614.55714144214005</v>
      </c>
      <c r="Q12" s="53">
        <f t="shared" si="2"/>
        <v>475.48564132578161</v>
      </c>
      <c r="R12" s="44">
        <v>0.98490779934607098</v>
      </c>
      <c r="S12" s="44">
        <v>760.19705700145096</v>
      </c>
      <c r="T12" s="48">
        <v>391.57013023335901</v>
      </c>
    </row>
    <row r="13" spans="1:20" x14ac:dyDescent="0.25">
      <c r="A13" s="55">
        <v>11</v>
      </c>
      <c r="B13" s="109" t="s">
        <v>20</v>
      </c>
      <c r="C13" s="56">
        <v>0.88262549258256096</v>
      </c>
      <c r="D13" s="54">
        <v>217.514990615626</v>
      </c>
      <c r="E13" s="57">
        <v>180.140853828948</v>
      </c>
      <c r="F13" s="56">
        <v>0.15570900250376299</v>
      </c>
      <c r="G13" s="54">
        <v>121.098540123688</v>
      </c>
      <c r="H13" s="57">
        <v>90.542206327346094</v>
      </c>
      <c r="I13" s="56">
        <v>0.15570900250376299</v>
      </c>
      <c r="J13" s="54">
        <v>121.098540123688</v>
      </c>
      <c r="K13" s="57">
        <v>90.542206327346094</v>
      </c>
      <c r="L13" s="56">
        <v>0.55879728017123398</v>
      </c>
      <c r="M13" s="54">
        <v>854.54695885393096</v>
      </c>
      <c r="N13" s="57">
        <v>661.69356447124198</v>
      </c>
      <c r="O13" s="50">
        <f t="shared" si="0"/>
        <v>0.43821019444033027</v>
      </c>
      <c r="P13" s="44">
        <f t="shared" si="1"/>
        <v>328.56475742923323</v>
      </c>
      <c r="Q13" s="51">
        <f t="shared" si="2"/>
        <v>255.72970773872055</v>
      </c>
      <c r="R13" s="43">
        <v>0.94189770646876803</v>
      </c>
      <c r="S13" s="43">
        <v>535.09922964721898</v>
      </c>
      <c r="T13" s="45">
        <v>335.57996257505903</v>
      </c>
    </row>
    <row r="14" spans="1:20" x14ac:dyDescent="0.25">
      <c r="A14" s="46">
        <v>12</v>
      </c>
      <c r="B14" s="47" t="s">
        <v>9</v>
      </c>
      <c r="C14" s="50">
        <v>0.62612208652065604</v>
      </c>
      <c r="D14" s="44">
        <v>805.62111309984505</v>
      </c>
      <c r="E14" s="51">
        <v>596.15325494241699</v>
      </c>
      <c r="F14" s="50">
        <v>0.54056426263971402</v>
      </c>
      <c r="G14" s="44">
        <v>2120.0431594663301</v>
      </c>
      <c r="H14" s="51">
        <v>1673.164</v>
      </c>
      <c r="I14" s="50">
        <v>0.54056426263971402</v>
      </c>
      <c r="J14" s="44">
        <v>2120.0431594663301</v>
      </c>
      <c r="K14" s="51">
        <v>1673.164</v>
      </c>
      <c r="L14" s="50">
        <v>0.60555441958994505</v>
      </c>
      <c r="M14" s="44">
        <v>1702.68164359189</v>
      </c>
      <c r="N14" s="51">
        <v>1404.9918837115199</v>
      </c>
      <c r="O14" s="52">
        <f t="shared" si="0"/>
        <v>0.57820125784750731</v>
      </c>
      <c r="P14" s="43">
        <f t="shared" si="1"/>
        <v>1687.0972689060986</v>
      </c>
      <c r="Q14" s="53">
        <f t="shared" si="2"/>
        <v>1336.8682846634842</v>
      </c>
      <c r="R14" s="44">
        <v>0.93958628922505505</v>
      </c>
      <c r="S14" s="44">
        <v>1453.29466981888</v>
      </c>
      <c r="T14" s="48">
        <v>1107.42179309995</v>
      </c>
    </row>
    <row r="15" spans="1:20" x14ac:dyDescent="0.25">
      <c r="A15" s="55">
        <v>13</v>
      </c>
      <c r="B15" s="109" t="s">
        <v>23</v>
      </c>
      <c r="C15" s="56">
        <v>0.558277559214582</v>
      </c>
      <c r="D15" s="54">
        <v>189.684339741</v>
      </c>
      <c r="E15" s="57">
        <v>148.474091893842</v>
      </c>
      <c r="F15" s="56">
        <v>0.49661708637555102</v>
      </c>
      <c r="G15" s="54">
        <v>148.987157027656</v>
      </c>
      <c r="H15" s="57">
        <v>115.61809523809499</v>
      </c>
      <c r="I15" s="56">
        <v>0.49661708637555102</v>
      </c>
      <c r="J15" s="54">
        <v>148.987157027656</v>
      </c>
      <c r="K15" s="57">
        <v>115.61809523809499</v>
      </c>
      <c r="L15" s="56">
        <v>0.26034583761511398</v>
      </c>
      <c r="M15" s="54">
        <v>917.18790310647398</v>
      </c>
      <c r="N15" s="57">
        <v>749.51135531135503</v>
      </c>
      <c r="O15" s="50">
        <f t="shared" si="0"/>
        <v>0.45296439239519948</v>
      </c>
      <c r="P15" s="44">
        <f t="shared" si="1"/>
        <v>351.2116392256965</v>
      </c>
      <c r="Q15" s="51">
        <f t="shared" si="2"/>
        <v>282.30540942034679</v>
      </c>
      <c r="R15" s="43">
        <v>0.96688238181284802</v>
      </c>
      <c r="S15" s="43">
        <v>502.382754051625</v>
      </c>
      <c r="T15" s="45">
        <v>330.88958040848001</v>
      </c>
    </row>
    <row r="16" spans="1:20" x14ac:dyDescent="0.25">
      <c r="A16" s="46">
        <v>14</v>
      </c>
      <c r="B16" s="47" t="s">
        <v>13</v>
      </c>
      <c r="C16" s="50">
        <v>0.38009276666556302</v>
      </c>
      <c r="D16" s="44">
        <v>577.72803540689097</v>
      </c>
      <c r="E16" s="51">
        <v>421.27076962906301</v>
      </c>
      <c r="F16" s="50">
        <v>0.71904002931878297</v>
      </c>
      <c r="G16" s="44">
        <v>318.395042381819</v>
      </c>
      <c r="H16" s="51">
        <v>262.90422101113103</v>
      </c>
      <c r="I16" s="50">
        <v>0.71904002931878297</v>
      </c>
      <c r="J16" s="44">
        <v>318.395042381819</v>
      </c>
      <c r="K16" s="51">
        <v>262.90422101113103</v>
      </c>
      <c r="L16" s="50">
        <v>6.9145041682243197E-2</v>
      </c>
      <c r="M16" s="44">
        <v>2747.8931379734599</v>
      </c>
      <c r="N16" s="51">
        <v>2060.7694187391498</v>
      </c>
      <c r="O16" s="52">
        <f t="shared" si="0"/>
        <v>0.47182946674634307</v>
      </c>
      <c r="P16" s="43">
        <f t="shared" si="1"/>
        <v>990.60281453599714</v>
      </c>
      <c r="Q16" s="53">
        <f t="shared" si="2"/>
        <v>751.96215759761867</v>
      </c>
      <c r="R16" s="44">
        <v>0.96250913623958501</v>
      </c>
      <c r="S16" s="44">
        <v>1092.06345272676</v>
      </c>
      <c r="T16" s="48">
        <v>663.52081098001702</v>
      </c>
    </row>
    <row r="17" spans="1:25" x14ac:dyDescent="0.25">
      <c r="A17" s="55">
        <v>15</v>
      </c>
      <c r="B17" s="109" t="s">
        <v>16</v>
      </c>
      <c r="C17" s="56">
        <v>0.659300874404537</v>
      </c>
      <c r="D17" s="54">
        <v>695.55429807694895</v>
      </c>
      <c r="E17" s="57">
        <v>493.04013417129602</v>
      </c>
      <c r="F17" s="56">
        <v>0.61268122286517901</v>
      </c>
      <c r="G17" s="54">
        <v>431.28050150801897</v>
      </c>
      <c r="H17" s="57">
        <v>346.84090323877001</v>
      </c>
      <c r="I17" s="56">
        <v>0.61268122286517901</v>
      </c>
      <c r="J17" s="54">
        <v>431.28050150801897</v>
      </c>
      <c r="K17" s="57">
        <v>346.84090323877001</v>
      </c>
      <c r="L17" s="56">
        <v>0.172010294795888</v>
      </c>
      <c r="M17" s="54">
        <v>2447.9991018043302</v>
      </c>
      <c r="N17" s="57">
        <v>1885.2983181401901</v>
      </c>
      <c r="O17" s="50">
        <f t="shared" si="0"/>
        <v>0.51416840373269579</v>
      </c>
      <c r="P17" s="44">
        <f t="shared" si="1"/>
        <v>1001.5286007243292</v>
      </c>
      <c r="Q17" s="51">
        <f t="shared" si="2"/>
        <v>768.00506469725656</v>
      </c>
      <c r="R17" s="43">
        <v>0.95482001778736603</v>
      </c>
      <c r="S17" s="43">
        <v>933.33142477635295</v>
      </c>
      <c r="T17" s="45">
        <v>540.92787024216</v>
      </c>
    </row>
    <row r="18" spans="1:25" x14ac:dyDescent="0.25">
      <c r="A18" s="46">
        <v>16</v>
      </c>
      <c r="B18" s="47" t="s">
        <v>18</v>
      </c>
      <c r="C18" s="50">
        <v>0.34694346645246699</v>
      </c>
      <c r="D18" s="44">
        <v>173.31017512486</v>
      </c>
      <c r="E18" s="51">
        <v>133.64406825396799</v>
      </c>
      <c r="F18" s="50">
        <v>0.218488422710577</v>
      </c>
      <c r="G18" s="44">
        <v>226.60193440088699</v>
      </c>
      <c r="H18" s="51">
        <v>182.37511502094301</v>
      </c>
      <c r="I18" s="50">
        <v>0.218488422710577</v>
      </c>
      <c r="J18" s="44">
        <v>226.60193440088699</v>
      </c>
      <c r="K18" s="51">
        <v>182.37511502094301</v>
      </c>
      <c r="L18" s="50">
        <v>0.433547180464675</v>
      </c>
      <c r="M18" s="44">
        <v>1007.45340718695</v>
      </c>
      <c r="N18" s="51">
        <v>767.45131281421902</v>
      </c>
      <c r="O18" s="52">
        <f t="shared" si="0"/>
        <v>0.304366873084574</v>
      </c>
      <c r="P18" s="43">
        <f t="shared" si="1"/>
        <v>408.49186277839601</v>
      </c>
      <c r="Q18" s="53">
        <f t="shared" si="2"/>
        <v>316.46140277751829</v>
      </c>
      <c r="R18" s="44">
        <v>0.98746041464584999</v>
      </c>
      <c r="S18" s="44">
        <v>537.93315557870994</v>
      </c>
      <c r="T18" s="48">
        <v>295.38904705849001</v>
      </c>
    </row>
    <row r="19" spans="1:25" x14ac:dyDescent="0.25">
      <c r="A19" s="55">
        <v>17</v>
      </c>
      <c r="B19" s="109" t="s">
        <v>30</v>
      </c>
      <c r="C19" s="56">
        <v>0.62577954367063504</v>
      </c>
      <c r="D19" s="54">
        <v>915.62016360809105</v>
      </c>
      <c r="E19" s="57">
        <v>707.50863079492206</v>
      </c>
      <c r="F19" s="56">
        <v>0.62039147453478305</v>
      </c>
      <c r="G19" s="54">
        <v>655.41389869542195</v>
      </c>
      <c r="H19" s="57">
        <v>467.34594434889402</v>
      </c>
      <c r="I19" s="56">
        <v>0.62039147453478305</v>
      </c>
      <c r="J19" s="54">
        <v>655.41389869542195</v>
      </c>
      <c r="K19" s="57">
        <v>467.34594434889402</v>
      </c>
      <c r="L19" s="56">
        <v>0.19778729353844801</v>
      </c>
      <c r="M19" s="54">
        <v>1237.22971293061</v>
      </c>
      <c r="N19" s="57">
        <v>902.43724076849105</v>
      </c>
      <c r="O19" s="50">
        <f t="shared" si="0"/>
        <v>0.51608744656966232</v>
      </c>
      <c r="P19" s="44">
        <f t="shared" si="1"/>
        <v>865.91941848238616</v>
      </c>
      <c r="Q19" s="51">
        <f t="shared" si="2"/>
        <v>636.15944006530026</v>
      </c>
      <c r="R19" s="43">
        <v>0.98711358683089201</v>
      </c>
      <c r="S19" s="43">
        <v>1089.9487576951799</v>
      </c>
      <c r="T19" s="45">
        <v>784.05399558011004</v>
      </c>
    </row>
    <row r="20" spans="1:25" x14ac:dyDescent="0.25">
      <c r="A20" s="46">
        <v>18</v>
      </c>
      <c r="B20" s="47" t="s">
        <v>22</v>
      </c>
      <c r="C20" s="50">
        <v>0.54020414234529801</v>
      </c>
      <c r="D20" s="44">
        <v>243.869858362922</v>
      </c>
      <c r="E20" s="51">
        <v>178.47210134871301</v>
      </c>
      <c r="F20" s="50">
        <v>0.56622380133780703</v>
      </c>
      <c r="G20" s="44">
        <v>425.872928952275</v>
      </c>
      <c r="H20" s="51">
        <v>326.721919657135</v>
      </c>
      <c r="I20" s="50">
        <v>0.56622380133780703</v>
      </c>
      <c r="J20" s="44">
        <v>425.872928952275</v>
      </c>
      <c r="K20" s="51">
        <v>326.721919657135</v>
      </c>
      <c r="L20" s="50">
        <v>0.552083606058409</v>
      </c>
      <c r="M20" s="44">
        <v>677.18902391608901</v>
      </c>
      <c r="N20" s="51">
        <v>450.37692307692299</v>
      </c>
      <c r="O20" s="52">
        <f t="shared" si="0"/>
        <v>0.55618383776983027</v>
      </c>
      <c r="P20" s="43">
        <f t="shared" si="1"/>
        <v>443.20118504589027</v>
      </c>
      <c r="Q20" s="53">
        <f t="shared" si="2"/>
        <v>320.57321593497653</v>
      </c>
      <c r="R20" s="44">
        <v>0.94945910240467002</v>
      </c>
      <c r="S20" s="44">
        <v>393.41616807293099</v>
      </c>
      <c r="T20" s="48">
        <v>285.959635859863</v>
      </c>
    </row>
    <row r="21" spans="1:25" x14ac:dyDescent="0.25">
      <c r="A21" s="55">
        <v>19</v>
      </c>
      <c r="B21" s="109" t="s">
        <v>24</v>
      </c>
      <c r="C21" s="56">
        <v>0.51733687282687502</v>
      </c>
      <c r="D21" s="54">
        <v>127.176518511023</v>
      </c>
      <c r="E21" s="57">
        <v>95.705491836329003</v>
      </c>
      <c r="F21" s="56">
        <v>0.24569260537965801</v>
      </c>
      <c r="G21" s="54">
        <v>895.71332025230697</v>
      </c>
      <c r="H21" s="57">
        <v>713.48228351721502</v>
      </c>
      <c r="I21" s="56">
        <v>0.24569260537965801</v>
      </c>
      <c r="J21" s="54">
        <v>895.71332025230697</v>
      </c>
      <c r="K21" s="57">
        <v>713.48228351721502</v>
      </c>
      <c r="L21" s="56">
        <v>0.29130271712075401</v>
      </c>
      <c r="M21" s="54">
        <v>1140.1226379730699</v>
      </c>
      <c r="N21" s="57">
        <v>936.84256410256398</v>
      </c>
      <c r="O21" s="50">
        <f t="shared" si="0"/>
        <v>0.32500620017673626</v>
      </c>
      <c r="P21" s="44">
        <f t="shared" si="1"/>
        <v>764.68144924717672</v>
      </c>
      <c r="Q21" s="51">
        <f t="shared" si="2"/>
        <v>614.87815574333081</v>
      </c>
      <c r="R21" s="43">
        <v>0.98256751448925395</v>
      </c>
      <c r="S21" s="43">
        <v>1188.8760181107</v>
      </c>
      <c r="T21" s="45">
        <v>754.13046464646402</v>
      </c>
    </row>
    <row r="22" spans="1:25" x14ac:dyDescent="0.25">
      <c r="A22" s="46">
        <v>20</v>
      </c>
      <c r="B22" s="47" t="s">
        <v>25</v>
      </c>
      <c r="C22" s="50">
        <v>0.73721972655900103</v>
      </c>
      <c r="D22" s="44">
        <v>2337.1341994751401</v>
      </c>
      <c r="E22" s="51">
        <v>1671.6324317460301</v>
      </c>
      <c r="F22" s="50">
        <v>0.63219520524916395</v>
      </c>
      <c r="G22" s="44">
        <v>479.38290195453499</v>
      </c>
      <c r="H22" s="51">
        <v>352.03120857131501</v>
      </c>
      <c r="I22" s="50">
        <v>0.63219520524916395</v>
      </c>
      <c r="J22" s="44">
        <v>479.38290195453499</v>
      </c>
      <c r="K22" s="51">
        <v>352.03120857131501</v>
      </c>
      <c r="L22" s="50">
        <v>0.36155262721276898</v>
      </c>
      <c r="M22" s="44">
        <v>3803.1002578479802</v>
      </c>
      <c r="N22" s="51">
        <v>2847.47949675678</v>
      </c>
      <c r="O22" s="52">
        <f t="shared" si="0"/>
        <v>0.59079069106752446</v>
      </c>
      <c r="P22" s="43">
        <f t="shared" si="1"/>
        <v>1774.7500653080476</v>
      </c>
      <c r="Q22" s="53">
        <f t="shared" si="2"/>
        <v>1305.7935864113601</v>
      </c>
      <c r="R22" s="44">
        <v>0.94683112711681505</v>
      </c>
      <c r="S22" s="44">
        <v>1902.93836173663</v>
      </c>
      <c r="T22" s="48">
        <v>1185.46945986374</v>
      </c>
    </row>
    <row r="23" spans="1:25" x14ac:dyDescent="0.25">
      <c r="A23" s="55">
        <v>21</v>
      </c>
      <c r="B23" s="109" t="s">
        <v>26</v>
      </c>
      <c r="C23" s="56">
        <v>0.59688701820077605</v>
      </c>
      <c r="D23" s="54">
        <v>515.32928344405695</v>
      </c>
      <c r="E23" s="57">
        <v>404.25434025785</v>
      </c>
      <c r="F23" s="56">
        <v>0.64900804423980696</v>
      </c>
      <c r="G23" s="54">
        <v>15.730075941733499</v>
      </c>
      <c r="H23" s="57">
        <v>10.5883902506566</v>
      </c>
      <c r="I23" s="56">
        <v>0.64900804423980696</v>
      </c>
      <c r="J23" s="54">
        <v>15.730075941733499</v>
      </c>
      <c r="K23" s="57">
        <v>10.5883902506566</v>
      </c>
      <c r="L23" s="56">
        <v>0.26259810133266298</v>
      </c>
      <c r="M23" s="54">
        <v>984.79781157979005</v>
      </c>
      <c r="N23" s="57">
        <v>791.45507312891198</v>
      </c>
      <c r="O23" s="65">
        <f t="shared" si="0"/>
        <v>0.53937530200326322</v>
      </c>
      <c r="P23" s="66">
        <f t="shared" si="1"/>
        <v>382.8968117268285</v>
      </c>
      <c r="Q23" s="67">
        <f t="shared" si="2"/>
        <v>304.22154847201875</v>
      </c>
      <c r="R23" s="64">
        <v>0.94329954408796901</v>
      </c>
      <c r="S23" s="64">
        <v>637.19755866938306</v>
      </c>
      <c r="T23" s="68">
        <v>441.85789379238003</v>
      </c>
    </row>
    <row r="24" spans="1:25" ht="15.75" thickBot="1" x14ac:dyDescent="0.3">
      <c r="A24" s="104" t="s">
        <v>28</v>
      </c>
      <c r="B24" s="105"/>
      <c r="C24" s="49">
        <f>AVERAGE(C3:C23)</f>
        <v>0.49216416696842685</v>
      </c>
      <c r="D24" s="49">
        <f t="shared" ref="D24:E24" si="3">AVERAGE(D3:D23)</f>
        <v>622.19253942504145</v>
      </c>
      <c r="E24" s="49">
        <f t="shared" si="3"/>
        <v>457.91863419940239</v>
      </c>
      <c r="F24" s="49">
        <f>AVERAGE(F3:F23)</f>
        <v>0.48491883878283903</v>
      </c>
      <c r="G24" s="49">
        <f t="shared" ref="G24" si="4">AVERAGE(G3:G23)</f>
        <v>774.80174658810574</v>
      </c>
      <c r="H24" s="49">
        <f t="shared" ref="H24" si="5">AVERAGE(H3:H23)</f>
        <v>583.03054973963026</v>
      </c>
      <c r="I24" s="49">
        <f>AVERAGE(I3:I23)</f>
        <v>0.47017124619789041</v>
      </c>
      <c r="J24" s="49">
        <f t="shared" ref="J24" si="6">AVERAGE(J3:J23)</f>
        <v>779.12124516085407</v>
      </c>
      <c r="K24" s="49">
        <f t="shared" ref="K24" si="7">AVERAGE(K3:K23)</f>
        <v>586.37678242622667</v>
      </c>
      <c r="L24" s="49">
        <f>AVERAGE(L3:L23)</f>
        <v>0.33525294407961193</v>
      </c>
      <c r="M24" s="49">
        <f t="shared" ref="M24" si="8">AVERAGE(M3:M23)</f>
        <v>2141.806599373107</v>
      </c>
      <c r="N24" s="49">
        <f t="shared" ref="N24" si="9">AVERAGE(N3:N23)</f>
        <v>1579.9052911344909</v>
      </c>
      <c r="O24" s="49">
        <f>AVERAGE(O3:O23)</f>
        <v>0.44562679900719215</v>
      </c>
      <c r="P24" s="49">
        <f t="shared" ref="P24" si="10">AVERAGE(P3:P23)</f>
        <v>1079.4805326367768</v>
      </c>
      <c r="Q24" s="49">
        <f t="shared" ref="Q24" si="11">AVERAGE(Q3:Q23)</f>
        <v>801.80781437493772</v>
      </c>
      <c r="R24" s="49">
        <f>AVERAGE(R3:R23)</f>
        <v>0.95897127531144022</v>
      </c>
      <c r="S24" s="49">
        <f t="shared" ref="S24" si="12">AVERAGE(S3:S23)</f>
        <v>1169.5795799619382</v>
      </c>
      <c r="T24" s="69">
        <f t="shared" ref="T24" si="13">AVERAGE(T3:T23)</f>
        <v>740.11036624972382</v>
      </c>
    </row>
    <row r="25" spans="1:25" ht="15.75" thickTop="1" x14ac:dyDescent="0.25"/>
    <row r="26" spans="1:25" ht="15.75" thickBot="1" x14ac:dyDescent="0.3"/>
    <row r="27" spans="1:25" ht="15.75" thickTop="1" x14ac:dyDescent="0.25">
      <c r="A27" s="91" t="s">
        <v>7</v>
      </c>
      <c r="B27" s="89" t="s">
        <v>50</v>
      </c>
      <c r="C27" s="88" t="s">
        <v>0</v>
      </c>
      <c r="D27" s="89"/>
      <c r="E27" s="89"/>
      <c r="F27" s="89"/>
      <c r="G27" s="88" t="s">
        <v>4</v>
      </c>
      <c r="H27" s="89"/>
      <c r="I27" s="89"/>
      <c r="J27" s="89"/>
      <c r="K27" s="88" t="s">
        <v>5</v>
      </c>
      <c r="L27" s="89"/>
      <c r="M27" s="89"/>
      <c r="N27" s="89"/>
      <c r="O27" s="88" t="s">
        <v>6</v>
      </c>
      <c r="P27" s="89"/>
      <c r="Q27" s="89"/>
      <c r="R27" s="89"/>
      <c r="S27" s="88" t="s">
        <v>29</v>
      </c>
      <c r="T27" s="89"/>
      <c r="U27" s="89"/>
      <c r="V27" s="18"/>
      <c r="W27" s="89" t="s">
        <v>31</v>
      </c>
      <c r="X27" s="89"/>
      <c r="Y27" s="90"/>
    </row>
    <row r="28" spans="1:25" x14ac:dyDescent="0.25">
      <c r="A28" s="92"/>
      <c r="B28" s="93"/>
      <c r="C28" s="2" t="s">
        <v>32</v>
      </c>
      <c r="D28" s="16" t="s">
        <v>1</v>
      </c>
      <c r="E28" s="16" t="s">
        <v>2</v>
      </c>
      <c r="F28" s="3" t="s">
        <v>3</v>
      </c>
      <c r="G28" s="2" t="s">
        <v>32</v>
      </c>
      <c r="H28" s="16" t="s">
        <v>1</v>
      </c>
      <c r="I28" s="16" t="s">
        <v>2</v>
      </c>
      <c r="J28" s="3" t="s">
        <v>3</v>
      </c>
      <c r="K28" s="2" t="s">
        <v>32</v>
      </c>
      <c r="L28" s="16" t="s">
        <v>1</v>
      </c>
      <c r="M28" s="16" t="s">
        <v>2</v>
      </c>
      <c r="N28" s="1" t="s">
        <v>3</v>
      </c>
      <c r="O28" s="2" t="s">
        <v>32</v>
      </c>
      <c r="P28" s="16" t="s">
        <v>1</v>
      </c>
      <c r="Q28" s="16" t="s">
        <v>2</v>
      </c>
      <c r="R28" s="1" t="s">
        <v>3</v>
      </c>
      <c r="S28" s="16" t="s">
        <v>1</v>
      </c>
      <c r="T28" s="16" t="s">
        <v>2</v>
      </c>
      <c r="U28" s="1" t="s">
        <v>3</v>
      </c>
      <c r="V28" s="19" t="s">
        <v>32</v>
      </c>
      <c r="W28" s="19" t="s">
        <v>1</v>
      </c>
      <c r="X28" s="19" t="s">
        <v>2</v>
      </c>
      <c r="Y28" s="1" t="s">
        <v>3</v>
      </c>
    </row>
    <row r="29" spans="1:25" x14ac:dyDescent="0.25">
      <c r="A29" s="6">
        <v>1</v>
      </c>
      <c r="B29" s="7" t="s">
        <v>14</v>
      </c>
      <c r="C29" s="20">
        <v>0</v>
      </c>
      <c r="D29" s="11">
        <v>0.97169581481513101</v>
      </c>
      <c r="E29" s="11">
        <v>3757.3864359223298</v>
      </c>
      <c r="F29" s="12">
        <v>1214.78057185495</v>
      </c>
      <c r="G29" s="20">
        <v>0</v>
      </c>
      <c r="H29" s="11">
        <v>0.98271960514234302</v>
      </c>
      <c r="I29" s="11">
        <v>3578.3508307551901</v>
      </c>
      <c r="J29" s="12">
        <v>1863.9171386276901</v>
      </c>
      <c r="K29" s="20">
        <v>0</v>
      </c>
      <c r="L29" s="110">
        <v>0.99655700000000003</v>
      </c>
      <c r="M29" s="110">
        <v>2409.3988260000001</v>
      </c>
      <c r="N29" s="111">
        <v>1387.4328</v>
      </c>
      <c r="O29" s="20">
        <f>INDEX(Plan2!$C$1:$G$2,MATCH(Scores!$B29,Plan2!$D$1:$D$21,0),1)</f>
        <v>0</v>
      </c>
      <c r="P29" s="11">
        <f>INDEX(Plan2!$C$1:$G$2,MATCH(Scores!$B29,Plan2!$D$1:$D$21,0),3)</f>
        <v>0.98288200000000003</v>
      </c>
      <c r="Q29" s="11">
        <f>INDEX(Plan2!$C$1:$G$2,MATCH(Scores!$B29,Plan2!$D$1:$D$21,0),4)</f>
        <v>10732.517977</v>
      </c>
      <c r="R29" s="12">
        <f>INDEX(Plan2!$C$1:$G$2,MATCH(Scores!$B29,Plan2!$D$1:$D$21,0),5)</f>
        <v>5800.2363530000002</v>
      </c>
      <c r="S29" s="11">
        <f t="shared" ref="S29:S49" si="14">AVERAGE(D29,H29,L29,P29)</f>
        <v>0.98346360498936858</v>
      </c>
      <c r="T29" s="11">
        <f t="shared" ref="T29:T49" si="15">AVERAGE(E29,I29,M29,Q29)</f>
        <v>5119.4135174193798</v>
      </c>
      <c r="U29" s="13">
        <f t="shared" ref="U29:U49" si="16">AVERAGE(F29,J29,N29,R29)</f>
        <v>2566.5917158706602</v>
      </c>
      <c r="V29" s="20">
        <v>0</v>
      </c>
      <c r="W29" s="11">
        <v>0.84776716603935198</v>
      </c>
      <c r="X29" s="11">
        <v>9986.7115613296501</v>
      </c>
      <c r="Y29" s="12">
        <v>2489.7113663622999</v>
      </c>
    </row>
    <row r="30" spans="1:25" x14ac:dyDescent="0.25">
      <c r="A30" s="4">
        <v>2</v>
      </c>
      <c r="B30" s="5" t="s">
        <v>15</v>
      </c>
      <c r="C30" s="21">
        <v>0</v>
      </c>
      <c r="D30" s="8">
        <v>0.97169581481513101</v>
      </c>
      <c r="E30" s="8">
        <v>3757.3864359223298</v>
      </c>
      <c r="F30" s="9">
        <v>1214.78057185495</v>
      </c>
      <c r="G30" s="21">
        <v>0</v>
      </c>
      <c r="H30" s="8">
        <v>0.98271960514234302</v>
      </c>
      <c r="I30" s="8">
        <v>3578.3508307551901</v>
      </c>
      <c r="J30" s="9">
        <v>1863.9171386276901</v>
      </c>
      <c r="K30" s="21">
        <v>0</v>
      </c>
      <c r="L30" s="112">
        <v>0.99655700000000003</v>
      </c>
      <c r="M30" s="112">
        <v>2409.3988260000001</v>
      </c>
      <c r="N30" s="113">
        <v>1387.4328</v>
      </c>
      <c r="O30" s="21" t="str">
        <f>INDEX(Plan2!$C$1:$G$2,MATCH(Scores!$B30,Plan2!$D$1:$D$21,0),1)</f>
        <v>0</v>
      </c>
      <c r="P30" s="8">
        <f>INDEX(Plan2!$C$1:$G$2,MATCH(Scores!$B30,Plan2!$D$1:$D$21,0),3)</f>
        <v>0.98288200000000003</v>
      </c>
      <c r="Q30" s="8">
        <f>INDEX(Plan2!$C$1:$G$2,MATCH(Scores!$B30,Plan2!$D$1:$D$21,0),4)</f>
        <v>10732.517977</v>
      </c>
      <c r="R30" s="9">
        <f>INDEX(Plan2!$C$1:$G$2,MATCH(Scores!$B30,Plan2!$D$1:$D$21,0),5)</f>
        <v>5800.2363530000002</v>
      </c>
      <c r="S30" s="8">
        <f t="shared" si="14"/>
        <v>0.98346360498936858</v>
      </c>
      <c r="T30" s="8">
        <f t="shared" si="15"/>
        <v>5119.4135174193798</v>
      </c>
      <c r="U30" s="10">
        <f t="shared" si="16"/>
        <v>2566.5917158706602</v>
      </c>
      <c r="V30" s="21">
        <v>0</v>
      </c>
      <c r="W30" s="8">
        <v>0.84776716603935198</v>
      </c>
      <c r="X30" s="8">
        <v>9986.7115613296501</v>
      </c>
      <c r="Y30" s="9">
        <v>2489.7113663622999</v>
      </c>
    </row>
    <row r="31" spans="1:25" x14ac:dyDescent="0.25">
      <c r="A31" s="6">
        <v>3</v>
      </c>
      <c r="B31" s="7" t="s">
        <v>19</v>
      </c>
      <c r="C31" s="20">
        <v>0</v>
      </c>
      <c r="D31" s="11">
        <v>0.97169581481513101</v>
      </c>
      <c r="E31" s="11">
        <v>3757.3864359223298</v>
      </c>
      <c r="F31" s="12">
        <v>1214.78057185495</v>
      </c>
      <c r="G31" s="20">
        <v>0</v>
      </c>
      <c r="H31" s="11">
        <v>0.98271960514234302</v>
      </c>
      <c r="I31" s="11">
        <v>3578.3508307551901</v>
      </c>
      <c r="J31" s="12">
        <v>1863.9171386276901</v>
      </c>
      <c r="K31" s="20">
        <v>0</v>
      </c>
      <c r="L31" s="110">
        <v>0.99655700000000003</v>
      </c>
      <c r="M31" s="110">
        <v>2409.3988260000001</v>
      </c>
      <c r="N31" s="111">
        <v>1387.4328</v>
      </c>
      <c r="O31" s="20" t="str">
        <f>INDEX(Plan2!$C$1:$G$21,MATCH(Scores!$B31,Plan2!$D$1:$D$21,0),1)</f>
        <v>0</v>
      </c>
      <c r="P31" s="11">
        <f>INDEX(Plan2!$C$1:$G$21,MATCH(Scores!$B31,Plan2!$D$1:$D$21,0),3)</f>
        <v>0.98288200000000003</v>
      </c>
      <c r="Q31" s="11">
        <f>INDEX(Plan2!$C$1:$G$21,MATCH(Scores!$B31,Plan2!$D$1:$D$21,0),4)</f>
        <v>10732.517977</v>
      </c>
      <c r="R31" s="12">
        <f>INDEX(Plan2!$C$1:$G$21,MATCH(Scores!$B31,Plan2!$D$1:$D$21,0),5)</f>
        <v>5800.2363530000002</v>
      </c>
      <c r="S31" s="8">
        <f t="shared" si="14"/>
        <v>0.98346360498936858</v>
      </c>
      <c r="T31" s="8">
        <f t="shared" si="15"/>
        <v>5119.4135174193798</v>
      </c>
      <c r="U31" s="10">
        <f t="shared" si="16"/>
        <v>2566.5917158706602</v>
      </c>
      <c r="V31" s="20">
        <v>0</v>
      </c>
      <c r="W31" s="11">
        <v>0.84776716603935198</v>
      </c>
      <c r="X31" s="11">
        <v>9986.7115613296501</v>
      </c>
      <c r="Y31" s="12">
        <v>2489.7113663622999</v>
      </c>
    </row>
    <row r="32" spans="1:25" x14ac:dyDescent="0.25">
      <c r="A32" s="4">
        <v>4</v>
      </c>
      <c r="B32" s="5" t="s">
        <v>21</v>
      </c>
      <c r="C32" s="21">
        <v>0</v>
      </c>
      <c r="D32" s="8">
        <v>0.97169581481513101</v>
      </c>
      <c r="E32" s="8">
        <v>3757.3864359223298</v>
      </c>
      <c r="F32" s="9">
        <v>1214.78057185495</v>
      </c>
      <c r="G32" s="21">
        <v>0</v>
      </c>
      <c r="H32" s="8">
        <v>0.98271960514234302</v>
      </c>
      <c r="I32" s="8">
        <v>3578.3508307551901</v>
      </c>
      <c r="J32" s="9">
        <v>1863.9171386276901</v>
      </c>
      <c r="K32" s="21">
        <v>0</v>
      </c>
      <c r="L32" s="112">
        <v>0.99655700000000003</v>
      </c>
      <c r="M32" s="112">
        <v>2409.3988260000001</v>
      </c>
      <c r="N32" s="113">
        <v>1387.4328</v>
      </c>
      <c r="O32" s="21" t="str">
        <f>INDEX(Plan2!$C$1:$G$21,MATCH(Scores!$B32,Plan2!$D$1:$D$21,0),1)</f>
        <v>0</v>
      </c>
      <c r="P32" s="8">
        <f>INDEX(Plan2!$C$1:$G$21,MATCH(Scores!$B32,Plan2!$D$1:$D$21,0),3)</f>
        <v>0.98288200000000003</v>
      </c>
      <c r="Q32" s="8">
        <f>INDEX(Plan2!$C$1:$G$21,MATCH(Scores!$B32,Plan2!$D$1:$D$21,0),4)</f>
        <v>10732.517977</v>
      </c>
      <c r="R32" s="9">
        <f>INDEX(Plan2!$C$1:$G$21,MATCH(Scores!$B32,Plan2!$D$1:$D$21,0),5)</f>
        <v>5800.2363530000002</v>
      </c>
      <c r="S32" s="8">
        <f t="shared" si="14"/>
        <v>0.98346360498936858</v>
      </c>
      <c r="T32" s="8">
        <f t="shared" si="15"/>
        <v>5119.4135174193798</v>
      </c>
      <c r="U32" s="10">
        <f t="shared" si="16"/>
        <v>2566.5917158706602</v>
      </c>
      <c r="V32" s="21">
        <v>0</v>
      </c>
      <c r="W32" s="8">
        <v>0.84776716603935198</v>
      </c>
      <c r="X32" s="8">
        <v>9986.7115613296501</v>
      </c>
      <c r="Y32" s="9">
        <v>2489.7113663622999</v>
      </c>
    </row>
    <row r="33" spans="1:25" x14ac:dyDescent="0.25">
      <c r="A33" s="6">
        <v>5</v>
      </c>
      <c r="B33" s="7" t="s">
        <v>27</v>
      </c>
      <c r="C33" s="20">
        <v>0</v>
      </c>
      <c r="D33" s="11">
        <v>0.97169581481513101</v>
      </c>
      <c r="E33" s="11">
        <v>3757.3864359223298</v>
      </c>
      <c r="F33" s="12">
        <v>1214.78057185495</v>
      </c>
      <c r="G33" s="20">
        <v>0</v>
      </c>
      <c r="H33" s="11">
        <v>0.98271960514234302</v>
      </c>
      <c r="I33" s="11">
        <v>3578.3508307551901</v>
      </c>
      <c r="J33" s="12">
        <v>1863.9171386276901</v>
      </c>
      <c r="K33" s="20">
        <v>0</v>
      </c>
      <c r="L33" s="110">
        <v>0.99655700000000003</v>
      </c>
      <c r="M33" s="110">
        <v>2409.3988260000001</v>
      </c>
      <c r="N33" s="111">
        <v>1387.4328</v>
      </c>
      <c r="O33" s="20" t="str">
        <f>INDEX(Plan2!$C$1:$G$21,MATCH(Scores!$B33,Plan2!$D$1:$D$21,0),1)</f>
        <v>0</v>
      </c>
      <c r="P33" s="11">
        <f>INDEX(Plan2!$C$1:$G$21,MATCH(Scores!$B33,Plan2!$D$1:$D$21,0),3)</f>
        <v>0.98288200000000003</v>
      </c>
      <c r="Q33" s="11">
        <f>INDEX(Plan2!$C$1:$G$21,MATCH(Scores!$B33,Plan2!$D$1:$D$21,0),4)</f>
        <v>10732.517977</v>
      </c>
      <c r="R33" s="12">
        <f>INDEX(Plan2!$C$1:$G$21,MATCH(Scores!$B33,Plan2!$D$1:$D$21,0),5)</f>
        <v>5800.2363530000002</v>
      </c>
      <c r="S33" s="11">
        <f t="shared" si="14"/>
        <v>0.98346360498936858</v>
      </c>
      <c r="T33" s="11">
        <f t="shared" si="15"/>
        <v>5119.4135174193798</v>
      </c>
      <c r="U33" s="13">
        <f t="shared" si="16"/>
        <v>2566.5917158706602</v>
      </c>
      <c r="V33" s="20">
        <v>0</v>
      </c>
      <c r="W33" s="11">
        <v>0.84776716603935198</v>
      </c>
      <c r="X33" s="11">
        <v>9986.7115613296501</v>
      </c>
      <c r="Y33" s="12">
        <v>2489.7113663622999</v>
      </c>
    </row>
    <row r="34" spans="1:25" x14ac:dyDescent="0.25">
      <c r="A34" s="4">
        <v>6</v>
      </c>
      <c r="B34" s="5" t="s">
        <v>8</v>
      </c>
      <c r="C34" s="21">
        <v>0</v>
      </c>
      <c r="D34" s="8">
        <v>0.97169581481513101</v>
      </c>
      <c r="E34" s="8">
        <v>3757.3864359223298</v>
      </c>
      <c r="F34" s="9">
        <v>1214.78057185495</v>
      </c>
      <c r="G34" s="21">
        <v>0</v>
      </c>
      <c r="H34" s="8">
        <v>0.98271960514234302</v>
      </c>
      <c r="I34" s="8">
        <v>3578.3508307551901</v>
      </c>
      <c r="J34" s="9">
        <v>1863.9171386276901</v>
      </c>
      <c r="K34" s="21">
        <v>0</v>
      </c>
      <c r="L34" s="112">
        <v>0.99655700000000003</v>
      </c>
      <c r="M34" s="112">
        <v>2409.3988260000001</v>
      </c>
      <c r="N34" s="113">
        <v>1387.4328</v>
      </c>
      <c r="O34" s="21" t="str">
        <f>INDEX(Plan2!$C$1:$G$21,MATCH(Scores!$B34,Plan2!$D$1:$D$21,0),1)</f>
        <v>0</v>
      </c>
      <c r="P34" s="8">
        <f>INDEX(Plan2!$C$1:$G$21,MATCH(Scores!$B34,Plan2!$D$1:$D$21,0),3)</f>
        <v>0.98288200000000003</v>
      </c>
      <c r="Q34" s="8">
        <f>INDEX(Plan2!$C$1:$G$21,MATCH(Scores!$B34,Plan2!$D$1:$D$21,0),4)</f>
        <v>10732.517977</v>
      </c>
      <c r="R34" s="9">
        <f>INDEX(Plan2!$C$1:$G$21,MATCH(Scores!$B34,Plan2!$D$1:$D$21,0),5)</f>
        <v>5800.2363530000002</v>
      </c>
      <c r="S34" s="8">
        <f t="shared" si="14"/>
        <v>0.98346360498936858</v>
      </c>
      <c r="T34" s="8">
        <f t="shared" si="15"/>
        <v>5119.4135174193798</v>
      </c>
      <c r="U34" s="10">
        <f t="shared" si="16"/>
        <v>2566.5917158706602</v>
      </c>
      <c r="V34" s="21">
        <v>0</v>
      </c>
      <c r="W34" s="8">
        <v>0.84776716603935198</v>
      </c>
      <c r="X34" s="8">
        <v>9986.7115613296501</v>
      </c>
      <c r="Y34" s="9">
        <v>2489.7113663622999</v>
      </c>
    </row>
    <row r="35" spans="1:25" x14ac:dyDescent="0.25">
      <c r="A35" s="6">
        <v>7</v>
      </c>
      <c r="B35" s="7" t="s">
        <v>11</v>
      </c>
      <c r="C35" s="20">
        <v>1</v>
      </c>
      <c r="D35" s="11">
        <v>0.99035243967690401</v>
      </c>
      <c r="E35" s="11">
        <v>313.25264279955599</v>
      </c>
      <c r="F35" s="12">
        <v>253.658281368102</v>
      </c>
      <c r="G35" s="20">
        <v>1</v>
      </c>
      <c r="H35" s="11">
        <v>0.97900975659721801</v>
      </c>
      <c r="I35" s="11">
        <v>442.73201600544201</v>
      </c>
      <c r="J35" s="12">
        <v>365.91923280423202</v>
      </c>
      <c r="K35" s="20">
        <v>1</v>
      </c>
      <c r="L35" s="110">
        <v>0.94454499999999997</v>
      </c>
      <c r="M35" s="110">
        <v>860.594426</v>
      </c>
      <c r="N35" s="111">
        <v>737.28508199999999</v>
      </c>
      <c r="O35" s="20" t="str">
        <f>INDEX(Plan2!$C$1:$G$21,MATCH(Scores!$B35,Plan2!$D$1:$D$21,0),1)</f>
        <v>1</v>
      </c>
      <c r="P35" s="11">
        <f>INDEX(Plan2!$C$1:$G$21,MATCH(Scores!$B35,Plan2!$D$1:$D$21,0),3)</f>
        <v>0.95653699999999997</v>
      </c>
      <c r="Q35" s="11">
        <f>INDEX(Plan2!$C$1:$G$21,MATCH(Scores!$B35,Plan2!$D$1:$D$21,0),4)</f>
        <v>1523.448885</v>
      </c>
      <c r="R35" s="12">
        <f>INDEX(Plan2!$C$1:$G$21,MATCH(Scores!$B35,Plan2!$D$1:$D$21,0),5)</f>
        <v>1235.700523</v>
      </c>
      <c r="S35" s="11">
        <f t="shared" si="14"/>
        <v>0.96761104906853057</v>
      </c>
      <c r="T35" s="11">
        <f t="shared" si="15"/>
        <v>785.00699245124952</v>
      </c>
      <c r="U35" s="13">
        <f t="shared" si="16"/>
        <v>648.14077979308354</v>
      </c>
      <c r="V35" s="20">
        <v>1</v>
      </c>
      <c r="W35" s="11">
        <v>0.86368212226783003</v>
      </c>
      <c r="X35" s="11">
        <v>2024.8598957336901</v>
      </c>
      <c r="Y35" s="12">
        <v>1415.2233314090799</v>
      </c>
    </row>
    <row r="36" spans="1:25" x14ac:dyDescent="0.25">
      <c r="A36" s="4">
        <v>8</v>
      </c>
      <c r="B36" s="5" t="s">
        <v>17</v>
      </c>
      <c r="C36" s="21">
        <v>1</v>
      </c>
      <c r="D36" s="8">
        <v>0.99035243967690401</v>
      </c>
      <c r="E36" s="8">
        <v>313.25264279955599</v>
      </c>
      <c r="F36" s="9">
        <v>253.658281368102</v>
      </c>
      <c r="G36" s="21">
        <v>1</v>
      </c>
      <c r="H36" s="8">
        <v>0.97900975659721801</v>
      </c>
      <c r="I36" s="8">
        <v>442.73201600544201</v>
      </c>
      <c r="J36" s="9">
        <v>365.91923280423202</v>
      </c>
      <c r="K36" s="21">
        <v>1</v>
      </c>
      <c r="L36" s="112">
        <v>0.94454499999999997</v>
      </c>
      <c r="M36" s="112">
        <v>860.594426</v>
      </c>
      <c r="N36" s="113">
        <v>737.28508199999999</v>
      </c>
      <c r="O36" s="21" t="str">
        <f>INDEX(Plan2!$C$1:$G$21,MATCH(Scores!$B36,Plan2!$D$1:$D$21,0),1)</f>
        <v>1</v>
      </c>
      <c r="P36" s="8">
        <f>INDEX(Plan2!$C$1:$G$21,MATCH(Scores!$B36,Plan2!$D$1:$D$21,0),3)</f>
        <v>0.95653699999999997</v>
      </c>
      <c r="Q36" s="8">
        <f>INDEX(Plan2!$C$1:$G$21,MATCH(Scores!$B36,Plan2!$D$1:$D$21,0),4)</f>
        <v>1523.448885</v>
      </c>
      <c r="R36" s="9">
        <f>INDEX(Plan2!$C$1:$G$21,MATCH(Scores!$B36,Plan2!$D$1:$D$21,0),5)</f>
        <v>1235.700523</v>
      </c>
      <c r="S36" s="8">
        <f t="shared" si="14"/>
        <v>0.96761104906853057</v>
      </c>
      <c r="T36" s="8">
        <f t="shared" si="15"/>
        <v>785.00699245124952</v>
      </c>
      <c r="U36" s="10">
        <f t="shared" si="16"/>
        <v>648.14077979308354</v>
      </c>
      <c r="V36" s="21">
        <v>1</v>
      </c>
      <c r="W36" s="8">
        <v>0.86368212226783003</v>
      </c>
      <c r="X36" s="8">
        <v>2024.8598957336901</v>
      </c>
      <c r="Y36" s="9">
        <v>1415.2233314090799</v>
      </c>
    </row>
    <row r="37" spans="1:25" x14ac:dyDescent="0.25">
      <c r="A37" s="6">
        <v>9</v>
      </c>
      <c r="B37" s="7" t="s">
        <v>10</v>
      </c>
      <c r="C37" s="20">
        <v>1</v>
      </c>
      <c r="D37" s="11">
        <v>0.99035243967690401</v>
      </c>
      <c r="E37" s="11">
        <v>313.25264279955599</v>
      </c>
      <c r="F37" s="12">
        <v>253.658281368102</v>
      </c>
      <c r="G37" s="20">
        <v>1</v>
      </c>
      <c r="H37" s="11">
        <v>0.97900975659721801</v>
      </c>
      <c r="I37" s="11">
        <v>442.73201600544201</v>
      </c>
      <c r="J37" s="12">
        <v>365.91923280423202</v>
      </c>
      <c r="K37" s="20">
        <v>1</v>
      </c>
      <c r="L37" s="110">
        <v>0.94454499999999997</v>
      </c>
      <c r="M37" s="110">
        <v>860.594426</v>
      </c>
      <c r="N37" s="111">
        <v>737.28508199999999</v>
      </c>
      <c r="O37" s="20" t="str">
        <f>INDEX(Plan2!$C$1:$G$21,MATCH(Scores!$B37,Plan2!$D$1:$D$21,0),1)</f>
        <v>1</v>
      </c>
      <c r="P37" s="11">
        <f>INDEX(Plan2!$C$1:$G$21,MATCH(Scores!$B37,Plan2!$D$1:$D$21,0),3)</f>
        <v>0.95653699999999997</v>
      </c>
      <c r="Q37" s="11">
        <f>INDEX(Plan2!$C$1:$G$21,MATCH(Scores!$B37,Plan2!$D$1:$D$21,0),4)</f>
        <v>1523.448885</v>
      </c>
      <c r="R37" s="12">
        <f>INDEX(Plan2!$C$1:$G$21,MATCH(Scores!$B37,Plan2!$D$1:$D$21,0),5)</f>
        <v>1235.700523</v>
      </c>
      <c r="S37" s="11">
        <f t="shared" si="14"/>
        <v>0.96761104906853057</v>
      </c>
      <c r="T37" s="11">
        <f t="shared" si="15"/>
        <v>785.00699245124952</v>
      </c>
      <c r="U37" s="13">
        <f t="shared" si="16"/>
        <v>648.14077979308354</v>
      </c>
      <c r="V37" s="20">
        <v>1</v>
      </c>
      <c r="W37" s="11">
        <v>0.86368212226783003</v>
      </c>
      <c r="X37" s="11">
        <v>2024.8598957336901</v>
      </c>
      <c r="Y37" s="12">
        <v>1415.2233314090799</v>
      </c>
    </row>
    <row r="38" spans="1:25" x14ac:dyDescent="0.25">
      <c r="A38" s="4">
        <v>10</v>
      </c>
      <c r="B38" s="5" t="s">
        <v>12</v>
      </c>
      <c r="C38" s="21">
        <v>2</v>
      </c>
      <c r="D38" s="8">
        <v>0.908285848693133</v>
      </c>
      <c r="E38" s="8">
        <v>1899.00602705284</v>
      </c>
      <c r="F38" s="9">
        <v>772.16226190476095</v>
      </c>
      <c r="G38" s="21">
        <v>2</v>
      </c>
      <c r="H38" s="8">
        <v>0.93461905705690396</v>
      </c>
      <c r="I38" s="8">
        <v>1847.78999205831</v>
      </c>
      <c r="J38" s="9">
        <v>1129.09828234265</v>
      </c>
      <c r="K38" s="21">
        <v>2</v>
      </c>
      <c r="L38" s="112">
        <v>0.94282500000000002</v>
      </c>
      <c r="M38" s="112">
        <v>961.90143499999999</v>
      </c>
      <c r="N38" s="113">
        <v>711.66940399999999</v>
      </c>
      <c r="O38" s="21" t="str">
        <f>INDEX(Plan2!$C$1:$G$21,MATCH(Scores!$B38,Plan2!$D$1:$D$21,0),1)</f>
        <v>2</v>
      </c>
      <c r="P38" s="8">
        <f>INDEX(Plan2!$C$1:$G$21,MATCH(Scores!$B38,Plan2!$D$1:$D$21,0),3)</f>
        <v>0.82506000000000002</v>
      </c>
      <c r="Q38" s="8">
        <f>INDEX(Plan2!$C$1:$G$21,MATCH(Scores!$B38,Plan2!$D$1:$D$21,0),4)</f>
        <v>3525.4418089999999</v>
      </c>
      <c r="R38" s="9">
        <f>INDEX(Plan2!$C$1:$G$21,MATCH(Scores!$B38,Plan2!$D$1:$D$21,0),5)</f>
        <v>2665.5043799999999</v>
      </c>
      <c r="S38" s="8">
        <f t="shared" si="14"/>
        <v>0.90269747643750931</v>
      </c>
      <c r="T38" s="8">
        <f t="shared" si="15"/>
        <v>2058.5348157777871</v>
      </c>
      <c r="U38" s="10">
        <f t="shared" si="16"/>
        <v>1319.6085820618528</v>
      </c>
      <c r="V38" s="21">
        <v>2</v>
      </c>
      <c r="W38" s="8">
        <v>0.91089418977074399</v>
      </c>
      <c r="X38" s="8">
        <v>1569.2100198414</v>
      </c>
      <c r="Y38" s="9">
        <v>943.08664057106296</v>
      </c>
    </row>
    <row r="39" spans="1:25" x14ac:dyDescent="0.25">
      <c r="A39" s="6">
        <v>11</v>
      </c>
      <c r="B39" s="7" t="s">
        <v>20</v>
      </c>
      <c r="C39" s="20">
        <v>2</v>
      </c>
      <c r="D39" s="11">
        <v>0.908285848693133</v>
      </c>
      <c r="E39" s="11">
        <v>1899.00602705284</v>
      </c>
      <c r="F39" s="12">
        <v>772.16226190476095</v>
      </c>
      <c r="G39" s="20">
        <v>2</v>
      </c>
      <c r="H39" s="11">
        <v>0.93461905705690396</v>
      </c>
      <c r="I39" s="11">
        <v>1847.78999205831</v>
      </c>
      <c r="J39" s="12">
        <v>1129.09828234265</v>
      </c>
      <c r="K39" s="20">
        <v>2</v>
      </c>
      <c r="L39" s="110">
        <v>0.94282500000000002</v>
      </c>
      <c r="M39" s="110">
        <v>961.90143499999999</v>
      </c>
      <c r="N39" s="111">
        <v>711.66940399999999</v>
      </c>
      <c r="O39" s="20" t="str">
        <f>INDEX(Plan2!$C$1:$G$21,MATCH(Scores!$B39,Plan2!$D$1:$D$21,0),1)</f>
        <v>2</v>
      </c>
      <c r="P39" s="11">
        <f>INDEX(Plan2!$C$1:$G$21,MATCH(Scores!$B39,Plan2!$D$1:$D$21,0),3)</f>
        <v>0.82506000000000002</v>
      </c>
      <c r="Q39" s="11">
        <f>INDEX(Plan2!$C$1:$G$21,MATCH(Scores!$B39,Plan2!$D$1:$D$21,0),4)</f>
        <v>3525.4418089999999</v>
      </c>
      <c r="R39" s="12">
        <f>INDEX(Plan2!$C$1:$G$21,MATCH(Scores!$B39,Plan2!$D$1:$D$21,0),5)</f>
        <v>2665.5043799999999</v>
      </c>
      <c r="S39" s="11">
        <f t="shared" si="14"/>
        <v>0.90269747643750931</v>
      </c>
      <c r="T39" s="11">
        <f t="shared" si="15"/>
        <v>2058.5348157777871</v>
      </c>
      <c r="U39" s="13">
        <f t="shared" si="16"/>
        <v>1319.6085820618528</v>
      </c>
      <c r="V39" s="20">
        <v>2</v>
      </c>
      <c r="W39" s="11">
        <v>0.91089418977074399</v>
      </c>
      <c r="X39" s="11">
        <v>1569.2100198414</v>
      </c>
      <c r="Y39" s="12">
        <v>943.08664057106296</v>
      </c>
    </row>
    <row r="40" spans="1:25" x14ac:dyDescent="0.25">
      <c r="A40" s="4">
        <v>12</v>
      </c>
      <c r="B40" s="5" t="s">
        <v>9</v>
      </c>
      <c r="C40" s="21">
        <v>2</v>
      </c>
      <c r="D40" s="8">
        <v>0.908285848693133</v>
      </c>
      <c r="E40" s="8">
        <v>1899.00602705284</v>
      </c>
      <c r="F40" s="9">
        <v>772.16226190476095</v>
      </c>
      <c r="G40" s="21">
        <v>2</v>
      </c>
      <c r="H40" s="8">
        <v>0.93461905705690396</v>
      </c>
      <c r="I40" s="8">
        <v>1847.78999205831</v>
      </c>
      <c r="J40" s="9">
        <v>1129.09828234265</v>
      </c>
      <c r="K40" s="21">
        <v>2</v>
      </c>
      <c r="L40" s="112">
        <v>0.94282500000000002</v>
      </c>
      <c r="M40" s="112">
        <v>961.90143499999999</v>
      </c>
      <c r="N40" s="113">
        <v>711.66940399999999</v>
      </c>
      <c r="O40" s="21" t="str">
        <f>INDEX(Plan2!$C$1:$G$21,MATCH(Scores!$B40,Plan2!$D$1:$D$21,0),1)</f>
        <v>2</v>
      </c>
      <c r="P40" s="8">
        <f>INDEX(Plan2!$C$1:$G$21,MATCH(Scores!$B40,Plan2!$D$1:$D$21,0),3)</f>
        <v>0.82506000000000002</v>
      </c>
      <c r="Q40" s="8">
        <f>INDEX(Plan2!$C$1:$G$21,MATCH(Scores!$B40,Plan2!$D$1:$D$21,0),4)</f>
        <v>3525.4418089999999</v>
      </c>
      <c r="R40" s="9">
        <f>INDEX(Plan2!$C$1:$G$21,MATCH(Scores!$B40,Plan2!$D$1:$D$21,0),5)</f>
        <v>2665.5043799999999</v>
      </c>
      <c r="S40" s="8">
        <f t="shared" si="14"/>
        <v>0.90269747643750931</v>
      </c>
      <c r="T40" s="8">
        <f t="shared" si="15"/>
        <v>2058.5348157777871</v>
      </c>
      <c r="U40" s="10">
        <f t="shared" si="16"/>
        <v>1319.6085820618528</v>
      </c>
      <c r="V40" s="21">
        <v>2</v>
      </c>
      <c r="W40" s="8">
        <v>0.91089418977074399</v>
      </c>
      <c r="X40" s="8">
        <v>1569.2100198414</v>
      </c>
      <c r="Y40" s="9">
        <v>943.08664057106296</v>
      </c>
    </row>
    <row r="41" spans="1:25" x14ac:dyDescent="0.25">
      <c r="A41" s="6">
        <v>13</v>
      </c>
      <c r="B41" s="7" t="s">
        <v>23</v>
      </c>
      <c r="C41" s="20">
        <v>2</v>
      </c>
      <c r="D41" s="11">
        <v>0.908285848693133</v>
      </c>
      <c r="E41" s="11">
        <v>1899.00602705284</v>
      </c>
      <c r="F41" s="12">
        <v>772.16226190476095</v>
      </c>
      <c r="G41" s="20">
        <v>2</v>
      </c>
      <c r="H41" s="11">
        <v>0.93461905705690396</v>
      </c>
      <c r="I41" s="11">
        <v>1847.78999205831</v>
      </c>
      <c r="J41" s="12">
        <v>1129.09828234265</v>
      </c>
      <c r="K41" s="20">
        <v>2</v>
      </c>
      <c r="L41" s="110">
        <v>0.94282500000000002</v>
      </c>
      <c r="M41" s="110">
        <v>961.90143499999999</v>
      </c>
      <c r="N41" s="111">
        <v>711.66940399999999</v>
      </c>
      <c r="O41" s="20" t="str">
        <f>INDEX(Plan2!$C$1:$G$21,MATCH(Scores!$B41,Plan2!$D$1:$D$21,0),1)</f>
        <v>2</v>
      </c>
      <c r="P41" s="11">
        <f>INDEX(Plan2!$C$1:$G$21,MATCH(Scores!$B41,Plan2!$D$1:$D$21,0),3)</f>
        <v>0.82506000000000002</v>
      </c>
      <c r="Q41" s="11">
        <f>INDEX(Plan2!$C$1:$G$21,MATCH(Scores!$B41,Plan2!$D$1:$D$21,0),4)</f>
        <v>3525.4418089999999</v>
      </c>
      <c r="R41" s="12">
        <f>INDEX(Plan2!$C$1:$G$21,MATCH(Scores!$B41,Plan2!$D$1:$D$21,0),5)</f>
        <v>2665.5043799999999</v>
      </c>
      <c r="S41" s="11">
        <f t="shared" si="14"/>
        <v>0.90269747643750931</v>
      </c>
      <c r="T41" s="11">
        <f t="shared" si="15"/>
        <v>2058.5348157777871</v>
      </c>
      <c r="U41" s="13">
        <f t="shared" si="16"/>
        <v>1319.6085820618528</v>
      </c>
      <c r="V41" s="20">
        <v>2</v>
      </c>
      <c r="W41" s="11">
        <v>0.91089418977074399</v>
      </c>
      <c r="X41" s="11">
        <v>1569.2100198414</v>
      </c>
      <c r="Y41" s="12">
        <v>943.08664057106296</v>
      </c>
    </row>
    <row r="42" spans="1:25" x14ac:dyDescent="0.25">
      <c r="A42" s="4">
        <v>14</v>
      </c>
      <c r="B42" s="5" t="s">
        <v>13</v>
      </c>
      <c r="C42" s="21">
        <v>3</v>
      </c>
      <c r="D42" s="8">
        <v>0.75972487436386404</v>
      </c>
      <c r="E42" s="8">
        <v>1207.7182970138999</v>
      </c>
      <c r="F42" s="9">
        <v>794.33248384133901</v>
      </c>
      <c r="G42" s="21">
        <v>3</v>
      </c>
      <c r="H42" s="8">
        <v>0.96666858756792096</v>
      </c>
      <c r="I42" s="8">
        <v>920.34913934948997</v>
      </c>
      <c r="J42" s="9">
        <v>597.93136239437501</v>
      </c>
      <c r="K42" s="21">
        <v>3</v>
      </c>
      <c r="L42" s="112">
        <v>0.983101</v>
      </c>
      <c r="M42" s="112">
        <v>1376.665109</v>
      </c>
      <c r="N42" s="113">
        <v>899.61578799999995</v>
      </c>
      <c r="O42" s="21" t="str">
        <f>INDEX(Plan2!$C$1:$G$21,MATCH(Scores!$B42,Plan2!$D$1:$D$21,0),1)</f>
        <v>3</v>
      </c>
      <c r="P42" s="8">
        <f>INDEX(Plan2!$C$1:$G$21,MATCH(Scores!$B42,Plan2!$D$1:$D$21,0),3)</f>
        <v>0.86749699999999996</v>
      </c>
      <c r="Q42" s="8">
        <f>INDEX(Plan2!$C$1:$G$21,MATCH(Scores!$B42,Plan2!$D$1:$D$21,0),4)</f>
        <v>2211.1261030000001</v>
      </c>
      <c r="R42" s="9">
        <f>INDEX(Plan2!$C$1:$G$21,MATCH(Scores!$B42,Plan2!$D$1:$D$21,0),5)</f>
        <v>1745.41038</v>
      </c>
      <c r="S42" s="8">
        <f t="shared" si="14"/>
        <v>0.89424786548294621</v>
      </c>
      <c r="T42" s="8">
        <f t="shared" si="15"/>
        <v>1428.9646620908475</v>
      </c>
      <c r="U42" s="10">
        <f t="shared" si="16"/>
        <v>1009.3225035589285</v>
      </c>
      <c r="V42" s="21">
        <v>3</v>
      </c>
      <c r="W42" s="8">
        <v>0.89568750983499001</v>
      </c>
      <c r="X42" s="8">
        <v>1912.3774867004499</v>
      </c>
      <c r="Y42" s="9">
        <v>1343.94972802597</v>
      </c>
    </row>
    <row r="43" spans="1:25" x14ac:dyDescent="0.25">
      <c r="A43" s="6">
        <v>15</v>
      </c>
      <c r="B43" s="7" t="s">
        <v>16</v>
      </c>
      <c r="C43" s="20">
        <v>3</v>
      </c>
      <c r="D43" s="11">
        <v>0.75972487436386404</v>
      </c>
      <c r="E43" s="11">
        <v>1207.7182970138999</v>
      </c>
      <c r="F43" s="12">
        <v>794.33248384133901</v>
      </c>
      <c r="G43" s="20">
        <v>3</v>
      </c>
      <c r="H43" s="11">
        <v>0.96666858756792096</v>
      </c>
      <c r="I43" s="11">
        <v>920.34913934948997</v>
      </c>
      <c r="J43" s="12">
        <v>597.93136239437501</v>
      </c>
      <c r="K43" s="20">
        <v>3</v>
      </c>
      <c r="L43" s="110">
        <v>0.983101</v>
      </c>
      <c r="M43" s="110">
        <v>1376.665109</v>
      </c>
      <c r="N43" s="111">
        <v>899.61578799999995</v>
      </c>
      <c r="O43" s="20" t="str">
        <f>INDEX(Plan2!$C$1:$G$21,MATCH(Scores!$B43,Plan2!$D$1:$D$21,0),1)</f>
        <v>3</v>
      </c>
      <c r="P43" s="11">
        <f>INDEX(Plan2!$C$1:$G$21,MATCH(Scores!$B43,Plan2!$D$1:$D$21,0),3)</f>
        <v>0.86749699999999996</v>
      </c>
      <c r="Q43" s="11">
        <f>INDEX(Plan2!$C$1:$G$21,MATCH(Scores!$B43,Plan2!$D$1:$D$21,0),4)</f>
        <v>2211.1261030000001</v>
      </c>
      <c r="R43" s="12">
        <f>INDEX(Plan2!$C$1:$G$21,MATCH(Scores!$B43,Plan2!$D$1:$D$21,0),5)</f>
        <v>1745.41038</v>
      </c>
      <c r="S43" s="11">
        <f t="shared" si="14"/>
        <v>0.89424786548294621</v>
      </c>
      <c r="T43" s="11">
        <f t="shared" si="15"/>
        <v>1428.9646620908475</v>
      </c>
      <c r="U43" s="13">
        <f t="shared" si="16"/>
        <v>1009.3225035589285</v>
      </c>
      <c r="V43" s="20">
        <v>3</v>
      </c>
      <c r="W43" s="11">
        <v>0.89568750983499001</v>
      </c>
      <c r="X43" s="11">
        <v>1912.3774867004499</v>
      </c>
      <c r="Y43" s="12">
        <v>1343.94972802597</v>
      </c>
    </row>
    <row r="44" spans="1:25" x14ac:dyDescent="0.25">
      <c r="A44" s="4">
        <v>16</v>
      </c>
      <c r="B44" s="5" t="s">
        <v>18</v>
      </c>
      <c r="C44" s="21">
        <v>3</v>
      </c>
      <c r="D44" s="8">
        <v>0.75972487436386404</v>
      </c>
      <c r="E44" s="8">
        <v>1207.7182970138999</v>
      </c>
      <c r="F44" s="9">
        <v>794.33248384133901</v>
      </c>
      <c r="G44" s="21">
        <v>3</v>
      </c>
      <c r="H44" s="8">
        <v>0.96666858756792096</v>
      </c>
      <c r="I44" s="8">
        <v>920.34913934948997</v>
      </c>
      <c r="J44" s="9">
        <v>597.93136239437501</v>
      </c>
      <c r="K44" s="21">
        <v>3</v>
      </c>
      <c r="L44" s="112">
        <v>0.983101</v>
      </c>
      <c r="M44" s="112">
        <v>1376.665109</v>
      </c>
      <c r="N44" s="113">
        <v>899.61578799999995</v>
      </c>
      <c r="O44" s="21" t="str">
        <f>INDEX(Plan2!$C$1:$G$21,MATCH(Scores!$B44,Plan2!$D$1:$D$21,0),1)</f>
        <v>3</v>
      </c>
      <c r="P44" s="8">
        <f>INDEX(Plan2!$C$1:$G$21,MATCH(Scores!$B44,Plan2!$D$1:$D$21,0),3)</f>
        <v>0.86749699999999996</v>
      </c>
      <c r="Q44" s="8">
        <f>INDEX(Plan2!$C$1:$G$21,MATCH(Scores!$B44,Plan2!$D$1:$D$21,0),4)</f>
        <v>2211.1261030000001</v>
      </c>
      <c r="R44" s="9">
        <f>INDEX(Plan2!$C$1:$G$21,MATCH(Scores!$B44,Plan2!$D$1:$D$21,0),5)</f>
        <v>1745.41038</v>
      </c>
      <c r="S44" s="11">
        <f t="shared" si="14"/>
        <v>0.89424786548294621</v>
      </c>
      <c r="T44" s="11">
        <f t="shared" si="15"/>
        <v>1428.9646620908475</v>
      </c>
      <c r="U44" s="13">
        <f t="shared" si="16"/>
        <v>1009.3225035589285</v>
      </c>
      <c r="V44" s="21">
        <v>3</v>
      </c>
      <c r="W44" s="8">
        <v>0.89568750983499001</v>
      </c>
      <c r="X44" s="8">
        <v>1912.3774867004499</v>
      </c>
      <c r="Y44" s="9">
        <v>1343.94972802597</v>
      </c>
    </row>
    <row r="45" spans="1:25" x14ac:dyDescent="0.25">
      <c r="A45" s="6">
        <v>17</v>
      </c>
      <c r="B45" s="7" t="s">
        <v>30</v>
      </c>
      <c r="C45" s="20">
        <v>3</v>
      </c>
      <c r="D45" s="11">
        <v>0.75972487436386404</v>
      </c>
      <c r="E45" s="11">
        <v>1207.7182970138999</v>
      </c>
      <c r="F45" s="12">
        <v>794.33248384133901</v>
      </c>
      <c r="G45" s="20">
        <v>3</v>
      </c>
      <c r="H45" s="11">
        <v>0.96666858756792096</v>
      </c>
      <c r="I45" s="11">
        <v>920.34913934948997</v>
      </c>
      <c r="J45" s="12">
        <v>597.93136239437501</v>
      </c>
      <c r="K45" s="20">
        <v>3</v>
      </c>
      <c r="L45" s="110">
        <v>0.983101</v>
      </c>
      <c r="M45" s="110">
        <v>1376.665109</v>
      </c>
      <c r="N45" s="111">
        <v>899.61578799999995</v>
      </c>
      <c r="O45" s="20" t="str">
        <f>INDEX(Plan2!$C$1:$G$21,MATCH(Scores!$B45,Plan2!$D$1:$D$21,0),1)</f>
        <v>3</v>
      </c>
      <c r="P45" s="11">
        <f>INDEX(Plan2!$C$1:$G$21,MATCH(Scores!$B45,Plan2!$D$1:$D$21,0),3)</f>
        <v>0.86749699999999996</v>
      </c>
      <c r="Q45" s="11">
        <f>INDEX(Plan2!$C$1:$G$21,MATCH(Scores!$B45,Plan2!$D$1:$D$21,0),4)</f>
        <v>2211.1261030000001</v>
      </c>
      <c r="R45" s="12">
        <f>INDEX(Plan2!$C$1:$G$21,MATCH(Scores!$B45,Plan2!$D$1:$D$21,0),5)</f>
        <v>1745.41038</v>
      </c>
      <c r="S45" s="11">
        <f t="shared" si="14"/>
        <v>0.89424786548294621</v>
      </c>
      <c r="T45" s="11">
        <f t="shared" si="15"/>
        <v>1428.9646620908475</v>
      </c>
      <c r="U45" s="13">
        <f t="shared" si="16"/>
        <v>1009.3225035589285</v>
      </c>
      <c r="V45" s="20">
        <v>3</v>
      </c>
      <c r="W45" s="11">
        <v>0.89568750983499001</v>
      </c>
      <c r="X45" s="11">
        <v>1912.3774867004499</v>
      </c>
      <c r="Y45" s="12">
        <v>1343.94972802597</v>
      </c>
    </row>
    <row r="46" spans="1:25" x14ac:dyDescent="0.25">
      <c r="A46" s="4">
        <v>18</v>
      </c>
      <c r="B46" s="5" t="s">
        <v>22</v>
      </c>
      <c r="C46" s="21">
        <v>3</v>
      </c>
      <c r="D46" s="8">
        <v>0.75972487436386404</v>
      </c>
      <c r="E46" s="8">
        <v>1207.7182970138999</v>
      </c>
      <c r="F46" s="9">
        <v>794.33248384133901</v>
      </c>
      <c r="G46" s="21">
        <v>3</v>
      </c>
      <c r="H46" s="8">
        <v>0.96666858756792096</v>
      </c>
      <c r="I46" s="8">
        <v>920.34913934948997</v>
      </c>
      <c r="J46" s="9">
        <v>597.93136239437501</v>
      </c>
      <c r="K46" s="21">
        <v>3</v>
      </c>
      <c r="L46" s="112">
        <v>0.983101</v>
      </c>
      <c r="M46" s="112">
        <v>1376.665109</v>
      </c>
      <c r="N46" s="113">
        <v>899.61578799999995</v>
      </c>
      <c r="O46" s="21" t="str">
        <f>INDEX(Plan2!$C$1:$G$21,MATCH(Scores!$B46,Plan2!$D$1:$D$21,0),1)</f>
        <v>3</v>
      </c>
      <c r="P46" s="8">
        <f>INDEX(Plan2!$C$1:$G$21,MATCH(Scores!$B46,Plan2!$D$1:$D$21,0),3)</f>
        <v>0.86749699999999996</v>
      </c>
      <c r="Q46" s="8">
        <f>INDEX(Plan2!$C$1:$G$21,MATCH(Scores!$B46,Plan2!$D$1:$D$21,0),4)</f>
        <v>2211.1261030000001</v>
      </c>
      <c r="R46" s="9">
        <f>INDEX(Plan2!$C$1:$G$21,MATCH(Scores!$B46,Plan2!$D$1:$D$21,0),5)</f>
        <v>1745.41038</v>
      </c>
      <c r="S46" s="8">
        <f t="shared" si="14"/>
        <v>0.89424786548294621</v>
      </c>
      <c r="T46" s="8">
        <f t="shared" si="15"/>
        <v>1428.9646620908475</v>
      </c>
      <c r="U46" s="10">
        <f t="shared" si="16"/>
        <v>1009.3225035589285</v>
      </c>
      <c r="V46" s="21">
        <v>3</v>
      </c>
      <c r="W46" s="8">
        <v>0.89568750983499001</v>
      </c>
      <c r="X46" s="8">
        <v>1912.3774867004499</v>
      </c>
      <c r="Y46" s="9">
        <v>1343.94972802597</v>
      </c>
    </row>
    <row r="47" spans="1:25" x14ac:dyDescent="0.25">
      <c r="A47" s="6">
        <v>19</v>
      </c>
      <c r="B47" s="7" t="s">
        <v>24</v>
      </c>
      <c r="C47" s="20">
        <v>3</v>
      </c>
      <c r="D47" s="11">
        <v>0.75972487436386404</v>
      </c>
      <c r="E47" s="11">
        <v>1207.7182970138999</v>
      </c>
      <c r="F47" s="12">
        <v>794.33248384133901</v>
      </c>
      <c r="G47" s="20">
        <v>3</v>
      </c>
      <c r="H47" s="11">
        <v>0.96666858756792096</v>
      </c>
      <c r="I47" s="11">
        <v>920.34913934948997</v>
      </c>
      <c r="J47" s="12">
        <v>597.93136239437501</v>
      </c>
      <c r="K47" s="20">
        <v>3</v>
      </c>
      <c r="L47" s="110">
        <v>0.983101</v>
      </c>
      <c r="M47" s="110">
        <v>1376.665109</v>
      </c>
      <c r="N47" s="111">
        <v>899.61578799999995</v>
      </c>
      <c r="O47" s="20" t="str">
        <f>INDEX(Plan2!$C$1:$G$21,MATCH(Scores!$B47,Plan2!$D$1:$D$21,0),1)</f>
        <v>3</v>
      </c>
      <c r="P47" s="11">
        <f>INDEX(Plan2!$C$1:$G$21,MATCH(Scores!$B47,Plan2!$D$1:$D$21,0),3)</f>
        <v>0.86749699999999996</v>
      </c>
      <c r="Q47" s="11">
        <f>INDEX(Plan2!$C$1:$G$21,MATCH(Scores!$B47,Plan2!$D$1:$D$21,0),4)</f>
        <v>2211.1261030000001</v>
      </c>
      <c r="R47" s="12">
        <f>INDEX(Plan2!$C$1:$G$21,MATCH(Scores!$B47,Plan2!$D$1:$D$21,0),5)</f>
        <v>1745.41038</v>
      </c>
      <c r="S47" s="8">
        <f t="shared" si="14"/>
        <v>0.89424786548294621</v>
      </c>
      <c r="T47" s="8">
        <f t="shared" si="15"/>
        <v>1428.9646620908475</v>
      </c>
      <c r="U47" s="10">
        <f t="shared" si="16"/>
        <v>1009.3225035589285</v>
      </c>
      <c r="V47" s="20">
        <v>3</v>
      </c>
      <c r="W47" s="11">
        <v>0.89568750983499001</v>
      </c>
      <c r="X47" s="11">
        <v>1912.3774867004499</v>
      </c>
      <c r="Y47" s="12">
        <v>1343.94972802597</v>
      </c>
    </row>
    <row r="48" spans="1:25" x14ac:dyDescent="0.25">
      <c r="A48" s="4">
        <v>20</v>
      </c>
      <c r="B48" s="5" t="s">
        <v>25</v>
      </c>
      <c r="C48" s="21">
        <v>3</v>
      </c>
      <c r="D48" s="8">
        <v>0.75972487436386404</v>
      </c>
      <c r="E48" s="8">
        <v>1207.7182970138999</v>
      </c>
      <c r="F48" s="9">
        <v>794.33248384133901</v>
      </c>
      <c r="G48" s="21">
        <v>3</v>
      </c>
      <c r="H48" s="8">
        <v>0.96666858756792096</v>
      </c>
      <c r="I48" s="8">
        <v>920.34913934948997</v>
      </c>
      <c r="J48" s="9">
        <v>597.93136239437501</v>
      </c>
      <c r="K48" s="21">
        <v>3</v>
      </c>
      <c r="L48" s="112">
        <v>0.983101</v>
      </c>
      <c r="M48" s="112">
        <v>1376.665109</v>
      </c>
      <c r="N48" s="113">
        <v>899.61578799999995</v>
      </c>
      <c r="O48" s="21" t="str">
        <f>INDEX(Plan2!$C$1:$G$21,MATCH(Scores!$B48,Plan2!$D$1:$D$21,0),1)</f>
        <v>3</v>
      </c>
      <c r="P48" s="8">
        <f>INDEX(Plan2!$C$1:$G$21,MATCH(Scores!$B48,Plan2!$D$1:$D$21,0),3)</f>
        <v>0.86749699999999996</v>
      </c>
      <c r="Q48" s="8">
        <f>INDEX(Plan2!$C$1:$G$21,MATCH(Scores!$B48,Plan2!$D$1:$D$21,0),4)</f>
        <v>2211.1261030000001</v>
      </c>
      <c r="R48" s="9">
        <f>INDEX(Plan2!$C$1:$G$21,MATCH(Scores!$B48,Plan2!$D$1:$D$21,0),5)</f>
        <v>1745.41038</v>
      </c>
      <c r="S48" s="11">
        <f t="shared" si="14"/>
        <v>0.89424786548294621</v>
      </c>
      <c r="T48" s="11">
        <f t="shared" si="15"/>
        <v>1428.9646620908475</v>
      </c>
      <c r="U48" s="13">
        <f t="shared" si="16"/>
        <v>1009.3225035589285</v>
      </c>
      <c r="V48" s="21">
        <v>3</v>
      </c>
      <c r="W48" s="8">
        <v>0.89568750983499001</v>
      </c>
      <c r="X48" s="8">
        <v>1912.3774867004499</v>
      </c>
      <c r="Y48" s="9">
        <v>1343.94972802597</v>
      </c>
    </row>
    <row r="49" spans="1:25" ht="15.75" thickBot="1" x14ac:dyDescent="0.3">
      <c r="A49" s="6">
        <v>21</v>
      </c>
      <c r="B49" s="7" t="s">
        <v>26</v>
      </c>
      <c r="C49" s="20">
        <v>3</v>
      </c>
      <c r="D49" s="11">
        <v>0.75972487436386404</v>
      </c>
      <c r="E49" s="11">
        <v>1207.7182970138999</v>
      </c>
      <c r="F49" s="12">
        <v>794.33248384133901</v>
      </c>
      <c r="G49" s="20">
        <v>3</v>
      </c>
      <c r="H49" s="11">
        <v>0.96666858756792096</v>
      </c>
      <c r="I49" s="11">
        <v>920.34913934948997</v>
      </c>
      <c r="J49" s="12">
        <v>597.93136239437501</v>
      </c>
      <c r="K49" s="20">
        <v>3</v>
      </c>
      <c r="L49" s="110">
        <v>0.983101</v>
      </c>
      <c r="M49" s="110">
        <v>1376.665109</v>
      </c>
      <c r="N49" s="111">
        <v>899.61578799999995</v>
      </c>
      <c r="O49" s="20" t="str">
        <f>INDEX(Plan2!$C$1:$G$21,MATCH(Scores!$B49,Plan2!$D$1:$D$21,0),1)</f>
        <v>3</v>
      </c>
      <c r="P49" s="11">
        <f>INDEX(Plan2!$C$1:$G$21,MATCH(Scores!$B49,Plan2!$D$1:$D$21,0),3)</f>
        <v>0.86749699999999996</v>
      </c>
      <c r="Q49" s="11">
        <f>INDEX(Plan2!$C$1:$G$21,MATCH(Scores!$B49,Plan2!$D$1:$D$21,0),4)</f>
        <v>2211.1261030000001</v>
      </c>
      <c r="R49" s="12">
        <f>INDEX(Plan2!$C$1:$G$21,MATCH(Scores!$B49,Plan2!$D$1:$D$21,0),5)</f>
        <v>1745.41038</v>
      </c>
      <c r="S49" s="14">
        <f t="shared" si="14"/>
        <v>0.89424786548294621</v>
      </c>
      <c r="T49" s="14">
        <f t="shared" si="15"/>
        <v>1428.9646620908475</v>
      </c>
      <c r="U49" s="15">
        <f t="shared" si="16"/>
        <v>1009.3225035589285</v>
      </c>
      <c r="V49" s="20">
        <v>3</v>
      </c>
      <c r="W49" s="11">
        <v>0.89568750983499001</v>
      </c>
      <c r="X49" s="11">
        <v>1912.3774867004499</v>
      </c>
      <c r="Y49" s="12">
        <v>1343.94972802597</v>
      </c>
    </row>
    <row r="50" spans="1:25" ht="15.75" thickTop="1" x14ac:dyDescent="0.25">
      <c r="A50" s="89" t="s">
        <v>28</v>
      </c>
      <c r="B50" s="89"/>
      <c r="C50" s="90"/>
      <c r="D50" s="17">
        <f>AVERAGE(D29:D49)</f>
        <v>0.88153212369547351</v>
      </c>
      <c r="E50" s="17">
        <f t="shared" ref="E50:F50" si="17">AVERAGE(E29:E49)</f>
        <v>1940.0879537264375</v>
      </c>
      <c r="F50" s="17">
        <f t="shared" si="17"/>
        <v>832.99843778970296</v>
      </c>
      <c r="G50" s="1" t="s">
        <v>28</v>
      </c>
      <c r="H50" s="17">
        <f>AVERAGE(H29:H49)</f>
        <v>0.96691294425793795</v>
      </c>
      <c r="I50" s="17">
        <f t="shared" ref="I50:J50" si="18">AVERAGE(I29:I49)</f>
        <v>1788.2025769322208</v>
      </c>
      <c r="J50" s="17">
        <f t="shared" si="18"/>
        <v>1027.6716456525919</v>
      </c>
      <c r="K50" s="1" t="s">
        <v>28</v>
      </c>
      <c r="L50" s="17">
        <f>AVERAGE(L29:L49)</f>
        <v>0.97376595238095243</v>
      </c>
      <c r="M50" s="17">
        <f t="shared" ref="M50:N50" si="19">AVERAGE(M29:M49)</f>
        <v>1519.0048974285721</v>
      </c>
      <c r="N50" s="17">
        <f t="shared" si="19"/>
        <v>980.00266504761885</v>
      </c>
      <c r="O50" s="1" t="s">
        <v>28</v>
      </c>
      <c r="P50" s="17">
        <f>AVERAGE(P29:P49)</f>
        <v>0.90510090476190486</v>
      </c>
      <c r="Q50" s="17">
        <f t="shared" ref="Q50:R50" si="20">AVERAGE(Q29:Q49)</f>
        <v>4797.9157417619053</v>
      </c>
      <c r="R50" s="17">
        <f t="shared" si="20"/>
        <v>3006.372392714286</v>
      </c>
      <c r="S50" s="17">
        <f>AVERAGE(S29:S49)</f>
        <v>0.93182798127406707</v>
      </c>
      <c r="T50" s="17">
        <f t="shared" ref="T50" si="21">AVERAGE(T29:T49)</f>
        <v>2511.3027924622825</v>
      </c>
      <c r="U50" s="17">
        <f t="shared" ref="U50" si="22">AVERAGE(U29:U49)</f>
        <v>1461.7612853010498</v>
      </c>
      <c r="V50" s="17" t="s">
        <v>28</v>
      </c>
      <c r="W50" s="17">
        <f>AVERAGE(W29:W49)</f>
        <v>0.88032029527630962</v>
      </c>
      <c r="X50" s="17">
        <f t="shared" ref="X50:Y50" si="23">AVERAGE(X29:X49)</f>
        <v>4170.033763245151</v>
      </c>
      <c r="Y50" s="17">
        <f t="shared" si="23"/>
        <v>1605.137265661574</v>
      </c>
    </row>
    <row r="51" spans="1:25" hidden="1" x14ac:dyDescent="0.25"/>
    <row r="52" spans="1:25" ht="15.75" hidden="1" thickTop="1" x14ac:dyDescent="0.25">
      <c r="A52" s="91" t="s">
        <v>7</v>
      </c>
      <c r="B52" s="89" t="s">
        <v>50</v>
      </c>
      <c r="C52" s="88" t="s">
        <v>0</v>
      </c>
      <c r="D52" s="89"/>
      <c r="E52" s="89"/>
      <c r="F52" s="89"/>
      <c r="G52" s="88" t="s">
        <v>4</v>
      </c>
      <c r="H52" s="89"/>
      <c r="I52" s="89"/>
      <c r="J52" s="89"/>
      <c r="K52" s="88" t="s">
        <v>5</v>
      </c>
      <c r="L52" s="89"/>
      <c r="M52" s="89"/>
      <c r="N52" s="89"/>
      <c r="O52" s="88" t="s">
        <v>6</v>
      </c>
      <c r="P52" s="89"/>
      <c r="Q52" s="89"/>
      <c r="R52" s="89"/>
      <c r="S52" s="88" t="s">
        <v>29</v>
      </c>
      <c r="T52" s="89"/>
      <c r="U52" s="89"/>
      <c r="V52" s="82"/>
      <c r="W52" s="89" t="s">
        <v>31</v>
      </c>
      <c r="X52" s="89"/>
      <c r="Y52" s="90"/>
    </row>
    <row r="53" spans="1:25" hidden="1" x14ac:dyDescent="0.25">
      <c r="A53" s="92"/>
      <c r="B53" s="93"/>
      <c r="C53" s="80" t="s">
        <v>32</v>
      </c>
      <c r="D53" s="81" t="s">
        <v>1</v>
      </c>
      <c r="E53" s="81" t="s">
        <v>2</v>
      </c>
      <c r="F53" s="3" t="s">
        <v>3</v>
      </c>
      <c r="G53" s="80" t="s">
        <v>32</v>
      </c>
      <c r="H53" s="81" t="s">
        <v>1</v>
      </c>
      <c r="I53" s="81" t="s">
        <v>2</v>
      </c>
      <c r="J53" s="3" t="s">
        <v>3</v>
      </c>
      <c r="K53" s="80" t="s">
        <v>32</v>
      </c>
      <c r="L53" s="81" t="s">
        <v>1</v>
      </c>
      <c r="M53" s="81" t="s">
        <v>2</v>
      </c>
      <c r="N53" s="1" t="s">
        <v>3</v>
      </c>
      <c r="O53" s="80" t="s">
        <v>32</v>
      </c>
      <c r="P53" s="81" t="s">
        <v>1</v>
      </c>
      <c r="Q53" s="81" t="s">
        <v>2</v>
      </c>
      <c r="R53" s="1" t="s">
        <v>3</v>
      </c>
      <c r="S53" s="81" t="s">
        <v>1</v>
      </c>
      <c r="T53" s="81" t="s">
        <v>2</v>
      </c>
      <c r="U53" s="1" t="s">
        <v>3</v>
      </c>
      <c r="V53" s="81" t="s">
        <v>32</v>
      </c>
      <c r="W53" s="81" t="s">
        <v>1</v>
      </c>
      <c r="X53" s="81" t="s">
        <v>2</v>
      </c>
      <c r="Y53" s="1" t="s">
        <v>3</v>
      </c>
    </row>
    <row r="54" spans="1:25" hidden="1" x14ac:dyDescent="0.25">
      <c r="A54" s="6">
        <v>1</v>
      </c>
      <c r="B54" s="7" t="s">
        <v>14</v>
      </c>
      <c r="C54" s="20">
        <v>0</v>
      </c>
      <c r="D54" s="11">
        <v>0.97169581481513101</v>
      </c>
      <c r="E54" s="11">
        <v>3757.3864359223298</v>
      </c>
      <c r="F54" s="12">
        <v>1214.78057185495</v>
      </c>
      <c r="G54" s="20">
        <v>0</v>
      </c>
      <c r="H54" s="11">
        <v>0.98271960514234302</v>
      </c>
      <c r="I54" s="11">
        <v>3578.3508307551901</v>
      </c>
      <c r="J54" s="12">
        <v>1863.9171386276901</v>
      </c>
      <c r="K54" s="20">
        <v>0</v>
      </c>
      <c r="L54" s="11">
        <v>0.99655727963215002</v>
      </c>
      <c r="M54" s="11">
        <v>2409.3988260179499</v>
      </c>
      <c r="N54" s="12">
        <v>1387.43279992659</v>
      </c>
      <c r="O54" s="20">
        <v>0</v>
      </c>
      <c r="P54" s="11">
        <v>0.98288245016851505</v>
      </c>
      <c r="Q54" s="11">
        <v>10732.5179773543</v>
      </c>
      <c r="R54" s="12">
        <v>5800.2363531370002</v>
      </c>
      <c r="S54" s="11">
        <f t="shared" ref="S54:S74" si="24">AVERAGE(D54,H54,L54,P54)</f>
        <v>0.98346378743953478</v>
      </c>
      <c r="T54" s="11">
        <f t="shared" ref="T54:T74" si="25">AVERAGE(E54,I54,M54,Q54)</f>
        <v>5119.4135175124429</v>
      </c>
      <c r="U54" s="13">
        <f t="shared" ref="U54:U74" si="26">AVERAGE(F54,J54,N54,R54)</f>
        <v>2566.5917158865577</v>
      </c>
      <c r="V54" s="20">
        <v>0</v>
      </c>
      <c r="W54" s="11">
        <v>0.93078461141137303</v>
      </c>
      <c r="X54" s="11">
        <v>8808.1742481893507</v>
      </c>
      <c r="Y54" s="12">
        <v>3527.84204033275</v>
      </c>
    </row>
    <row r="55" spans="1:25" hidden="1" x14ac:dyDescent="0.25">
      <c r="A55" s="4">
        <v>2</v>
      </c>
      <c r="B55" s="5" t="s">
        <v>15</v>
      </c>
      <c r="C55" s="21">
        <v>0</v>
      </c>
      <c r="D55" s="8">
        <v>0.97169581481513101</v>
      </c>
      <c r="E55" s="8">
        <v>3757.3864359223298</v>
      </c>
      <c r="F55" s="9">
        <v>1214.78057185495</v>
      </c>
      <c r="G55" s="21">
        <v>0</v>
      </c>
      <c r="H55" s="8">
        <v>0.98271960514234302</v>
      </c>
      <c r="I55" s="8">
        <v>3578.3508307551901</v>
      </c>
      <c r="J55" s="9">
        <v>1863.9171386276901</v>
      </c>
      <c r="K55" s="21">
        <v>0</v>
      </c>
      <c r="L55" s="8">
        <v>0.99655727963215002</v>
      </c>
      <c r="M55" s="8">
        <v>2409.3988260179499</v>
      </c>
      <c r="N55" s="9">
        <v>1387.43279992659</v>
      </c>
      <c r="O55" s="21">
        <v>0</v>
      </c>
      <c r="P55" s="8">
        <v>0.98288245016851505</v>
      </c>
      <c r="Q55" s="8">
        <v>10732.5179773543</v>
      </c>
      <c r="R55" s="9">
        <v>5800.2363531370002</v>
      </c>
      <c r="S55" s="8">
        <f t="shared" si="24"/>
        <v>0.98346378743953478</v>
      </c>
      <c r="T55" s="8">
        <f t="shared" si="25"/>
        <v>5119.4135175124429</v>
      </c>
      <c r="U55" s="10">
        <f t="shared" si="26"/>
        <v>2566.5917158865577</v>
      </c>
      <c r="V55" s="21">
        <v>0</v>
      </c>
      <c r="W55" s="8">
        <v>0.93078461141137303</v>
      </c>
      <c r="X55" s="8">
        <v>8808.1742481893507</v>
      </c>
      <c r="Y55" s="9">
        <v>3527.84204033275</v>
      </c>
    </row>
    <row r="56" spans="1:25" hidden="1" x14ac:dyDescent="0.25">
      <c r="A56" s="6">
        <v>3</v>
      </c>
      <c r="B56" s="7" t="s">
        <v>19</v>
      </c>
      <c r="C56" s="20">
        <v>0</v>
      </c>
      <c r="D56" s="11">
        <v>0.97169581481513101</v>
      </c>
      <c r="E56" s="11">
        <v>3757.3864359223298</v>
      </c>
      <c r="F56" s="12">
        <v>1214.78057185495</v>
      </c>
      <c r="G56" s="20">
        <v>0</v>
      </c>
      <c r="H56" s="11">
        <v>0.98271960514234302</v>
      </c>
      <c r="I56" s="11">
        <v>3578.3508307551901</v>
      </c>
      <c r="J56" s="12">
        <v>1863.9171386276901</v>
      </c>
      <c r="K56" s="20">
        <v>0</v>
      </c>
      <c r="L56" s="11">
        <v>0.99655727963215002</v>
      </c>
      <c r="M56" s="11">
        <v>2409.3988260179499</v>
      </c>
      <c r="N56" s="12">
        <v>1387.43279992659</v>
      </c>
      <c r="O56" s="20">
        <v>0</v>
      </c>
      <c r="P56" s="11">
        <v>0.98288245016851505</v>
      </c>
      <c r="Q56" s="11">
        <v>10732.5179773543</v>
      </c>
      <c r="R56" s="12">
        <v>5800.2363531370002</v>
      </c>
      <c r="S56" s="8">
        <f t="shared" si="24"/>
        <v>0.98346378743953478</v>
      </c>
      <c r="T56" s="8">
        <f t="shared" si="25"/>
        <v>5119.4135175124429</v>
      </c>
      <c r="U56" s="10">
        <f t="shared" si="26"/>
        <v>2566.5917158865577</v>
      </c>
      <c r="V56" s="20">
        <v>8</v>
      </c>
      <c r="W56" s="11">
        <v>0.80566888759353905</v>
      </c>
      <c r="X56" s="11">
        <v>1429.7775727350299</v>
      </c>
      <c r="Y56" s="12">
        <v>1198.3170078099299</v>
      </c>
    </row>
    <row r="57" spans="1:25" hidden="1" x14ac:dyDescent="0.25">
      <c r="A57" s="4">
        <v>4</v>
      </c>
      <c r="B57" s="5" t="s">
        <v>21</v>
      </c>
      <c r="C57" s="21">
        <v>0</v>
      </c>
      <c r="D57" s="8">
        <v>0.97169581481513101</v>
      </c>
      <c r="E57" s="8">
        <v>3757.3864359223298</v>
      </c>
      <c r="F57" s="9">
        <v>1214.78057185495</v>
      </c>
      <c r="G57" s="21">
        <v>0</v>
      </c>
      <c r="H57" s="8">
        <v>0.98271960514234302</v>
      </c>
      <c r="I57" s="8">
        <v>3578.3508307551901</v>
      </c>
      <c r="J57" s="9">
        <v>1863.9171386276901</v>
      </c>
      <c r="K57" s="21">
        <v>0</v>
      </c>
      <c r="L57" s="8">
        <v>0.99655727963215002</v>
      </c>
      <c r="M57" s="8">
        <v>2409.3988260179499</v>
      </c>
      <c r="N57" s="9">
        <v>1387.43279992659</v>
      </c>
      <c r="O57" s="21">
        <v>0</v>
      </c>
      <c r="P57" s="8">
        <v>0.98288245016851505</v>
      </c>
      <c r="Q57" s="8">
        <v>10732.5179773543</v>
      </c>
      <c r="R57" s="9">
        <v>5800.2363531370002</v>
      </c>
      <c r="S57" s="8">
        <f t="shared" si="24"/>
        <v>0.98346378743953478</v>
      </c>
      <c r="T57" s="8">
        <f t="shared" si="25"/>
        <v>5119.4135175124429</v>
      </c>
      <c r="U57" s="10">
        <f t="shared" si="26"/>
        <v>2566.5917158865577</v>
      </c>
      <c r="V57" s="21">
        <v>0</v>
      </c>
      <c r="W57" s="8">
        <v>0.93078461141137303</v>
      </c>
      <c r="X57" s="8">
        <v>8808.1742481893507</v>
      </c>
      <c r="Y57" s="9">
        <v>3527.84204033275</v>
      </c>
    </row>
    <row r="58" spans="1:25" hidden="1" x14ac:dyDescent="0.25">
      <c r="A58" s="6">
        <v>5</v>
      </c>
      <c r="B58" s="7" t="s">
        <v>27</v>
      </c>
      <c r="C58" s="20">
        <v>0</v>
      </c>
      <c r="D58" s="11">
        <v>0.97169581481513101</v>
      </c>
      <c r="E58" s="11">
        <v>3757.3864359223298</v>
      </c>
      <c r="F58" s="12">
        <v>1214.78057185495</v>
      </c>
      <c r="G58" s="20">
        <v>0</v>
      </c>
      <c r="H58" s="11">
        <v>0.98271960514234302</v>
      </c>
      <c r="I58" s="11">
        <v>3578.3508307551901</v>
      </c>
      <c r="J58" s="12">
        <v>1863.9171386276901</v>
      </c>
      <c r="K58" s="20">
        <v>0</v>
      </c>
      <c r="L58" s="11">
        <v>0.99655727963215002</v>
      </c>
      <c r="M58" s="11">
        <v>2409.3988260179499</v>
      </c>
      <c r="N58" s="12">
        <v>1387.43279992659</v>
      </c>
      <c r="O58" s="20">
        <v>0</v>
      </c>
      <c r="P58" s="11">
        <v>0.98288245016851505</v>
      </c>
      <c r="Q58" s="11">
        <v>10732.5179773543</v>
      </c>
      <c r="R58" s="12">
        <v>5800.2363531370002</v>
      </c>
      <c r="S58" s="11">
        <f t="shared" si="24"/>
        <v>0.98346378743953478</v>
      </c>
      <c r="T58" s="11">
        <f t="shared" si="25"/>
        <v>5119.4135175124429</v>
      </c>
      <c r="U58" s="13">
        <f t="shared" si="26"/>
        <v>2566.5917158865577</v>
      </c>
      <c r="V58" s="20">
        <v>0</v>
      </c>
      <c r="W58" s="11">
        <v>0.93078461141137303</v>
      </c>
      <c r="X58" s="11">
        <v>8808.1742481893507</v>
      </c>
      <c r="Y58" s="12">
        <v>3527.84204033275</v>
      </c>
    </row>
    <row r="59" spans="1:25" hidden="1" x14ac:dyDescent="0.25">
      <c r="A59" s="4">
        <v>6</v>
      </c>
      <c r="B59" s="5" t="s">
        <v>8</v>
      </c>
      <c r="C59" s="21">
        <v>0</v>
      </c>
      <c r="D59" s="8">
        <v>0.97169581481513101</v>
      </c>
      <c r="E59" s="8">
        <v>3757.3864359223298</v>
      </c>
      <c r="F59" s="9">
        <v>1214.78057185495</v>
      </c>
      <c r="G59" s="21">
        <v>0</v>
      </c>
      <c r="H59" s="8">
        <v>0.98271960514234302</v>
      </c>
      <c r="I59" s="8">
        <v>3578.3508307551901</v>
      </c>
      <c r="J59" s="9">
        <v>1863.9171386276901</v>
      </c>
      <c r="K59" s="21">
        <v>0</v>
      </c>
      <c r="L59" s="8">
        <v>0.99655727963215002</v>
      </c>
      <c r="M59" s="8">
        <v>2409.3988260179499</v>
      </c>
      <c r="N59" s="9">
        <v>1387.43279992659</v>
      </c>
      <c r="O59" s="21">
        <v>0</v>
      </c>
      <c r="P59" s="8">
        <v>0.98288245016851505</v>
      </c>
      <c r="Q59" s="8">
        <v>10732.5179773543</v>
      </c>
      <c r="R59" s="9">
        <v>5800.2363531370002</v>
      </c>
      <c r="S59" s="8">
        <f t="shared" si="24"/>
        <v>0.98346378743953478</v>
      </c>
      <c r="T59" s="8">
        <f t="shared" si="25"/>
        <v>5119.4135175124429</v>
      </c>
      <c r="U59" s="10">
        <f t="shared" si="26"/>
        <v>2566.5917158865577</v>
      </c>
      <c r="V59" s="21">
        <v>0</v>
      </c>
      <c r="W59" s="8">
        <v>0.93078461141137303</v>
      </c>
      <c r="X59" s="8">
        <v>8808.1742481893507</v>
      </c>
      <c r="Y59" s="9">
        <v>3527.84204033275</v>
      </c>
    </row>
    <row r="60" spans="1:25" hidden="1" x14ac:dyDescent="0.25">
      <c r="A60" s="6">
        <v>7</v>
      </c>
      <c r="B60" s="7" t="s">
        <v>11</v>
      </c>
      <c r="C60" s="20">
        <v>2</v>
      </c>
      <c r="D60" s="11">
        <v>0.99035243967690401</v>
      </c>
      <c r="E60" s="11">
        <v>313.25264279955599</v>
      </c>
      <c r="F60" s="12">
        <v>253.658281368102</v>
      </c>
      <c r="G60" s="20">
        <v>2</v>
      </c>
      <c r="H60" s="11">
        <v>0.97900975659721801</v>
      </c>
      <c r="I60" s="11">
        <v>442.73201600544201</v>
      </c>
      <c r="J60" s="12">
        <v>365.91923280423202</v>
      </c>
      <c r="K60" s="20">
        <v>2</v>
      </c>
      <c r="L60" s="11">
        <v>0.94454451387187499</v>
      </c>
      <c r="M60" s="11">
        <v>860.59442649926802</v>
      </c>
      <c r="N60" s="12">
        <v>737.28508187249201</v>
      </c>
      <c r="O60" s="20">
        <v>2</v>
      </c>
      <c r="P60" s="11">
        <v>0.95653674596626403</v>
      </c>
      <c r="Q60" s="11">
        <v>1523.44888469735</v>
      </c>
      <c r="R60" s="12">
        <v>1235.70052259248</v>
      </c>
      <c r="S60" s="11">
        <f t="shared" si="24"/>
        <v>0.96761086402806529</v>
      </c>
      <c r="T60" s="11">
        <f t="shared" si="25"/>
        <v>785.00699250040395</v>
      </c>
      <c r="U60" s="13">
        <f t="shared" si="26"/>
        <v>648.14077965932654</v>
      </c>
      <c r="V60" s="20">
        <v>7</v>
      </c>
      <c r="W60" s="11">
        <v>0.87784760231223902</v>
      </c>
      <c r="X60" s="11">
        <v>1965.09424676817</v>
      </c>
      <c r="Y60" s="12">
        <v>1418.2969699456601</v>
      </c>
    </row>
    <row r="61" spans="1:25" hidden="1" x14ac:dyDescent="0.25">
      <c r="A61" s="4">
        <v>8</v>
      </c>
      <c r="B61" s="5" t="s">
        <v>17</v>
      </c>
      <c r="C61" s="21">
        <v>2</v>
      </c>
      <c r="D61" s="8">
        <v>0.99035243967690401</v>
      </c>
      <c r="E61" s="8">
        <v>313.25264279955599</v>
      </c>
      <c r="F61" s="9">
        <v>253.658281368102</v>
      </c>
      <c r="G61" s="21">
        <v>2</v>
      </c>
      <c r="H61" s="8">
        <v>0.97900975659721801</v>
      </c>
      <c r="I61" s="8">
        <v>442.73201600544201</v>
      </c>
      <c r="J61" s="9">
        <v>365.91923280423202</v>
      </c>
      <c r="K61" s="21">
        <v>2</v>
      </c>
      <c r="L61" s="8">
        <v>0.94454451387187499</v>
      </c>
      <c r="M61" s="8">
        <v>860.59442649926802</v>
      </c>
      <c r="N61" s="9">
        <v>737.28508187249201</v>
      </c>
      <c r="O61" s="21">
        <v>2</v>
      </c>
      <c r="P61" s="8">
        <v>0.95653674596626403</v>
      </c>
      <c r="Q61" s="8">
        <v>1523.44888469735</v>
      </c>
      <c r="R61" s="9">
        <v>1235.70052259248</v>
      </c>
      <c r="S61" s="8">
        <f t="shared" si="24"/>
        <v>0.96761086402806529</v>
      </c>
      <c r="T61" s="8">
        <f t="shared" si="25"/>
        <v>785.00699250040395</v>
      </c>
      <c r="U61" s="10">
        <f t="shared" si="26"/>
        <v>648.14077965932654</v>
      </c>
      <c r="V61" s="21">
        <v>1</v>
      </c>
      <c r="W61" s="8">
        <v>0.76300647480070805</v>
      </c>
      <c r="X61" s="8">
        <v>1168.1910489874199</v>
      </c>
      <c r="Y61" s="9">
        <v>963.13507910607905</v>
      </c>
    </row>
    <row r="62" spans="1:25" hidden="1" x14ac:dyDescent="0.25">
      <c r="A62" s="6">
        <v>9</v>
      </c>
      <c r="B62" s="7" t="s">
        <v>10</v>
      </c>
      <c r="C62" s="20">
        <v>2</v>
      </c>
      <c r="D62" s="11">
        <v>0.99035243967690401</v>
      </c>
      <c r="E62" s="11">
        <v>313.25264279955599</v>
      </c>
      <c r="F62" s="12">
        <v>253.658281368102</v>
      </c>
      <c r="G62" s="20">
        <v>2</v>
      </c>
      <c r="H62" s="11">
        <v>0.97900975659721801</v>
      </c>
      <c r="I62" s="11">
        <v>442.73201600544201</v>
      </c>
      <c r="J62" s="12">
        <v>365.91923280423202</v>
      </c>
      <c r="K62" s="20">
        <v>2</v>
      </c>
      <c r="L62" s="11">
        <v>0.94454451387187499</v>
      </c>
      <c r="M62" s="11">
        <v>860.59442649926802</v>
      </c>
      <c r="N62" s="12">
        <v>737.28508187249201</v>
      </c>
      <c r="O62" s="20">
        <v>2</v>
      </c>
      <c r="P62" s="11">
        <v>0.95653674596626403</v>
      </c>
      <c r="Q62" s="11">
        <v>1523.44888469735</v>
      </c>
      <c r="R62" s="12">
        <v>1235.70052259248</v>
      </c>
      <c r="S62" s="11">
        <f t="shared" si="24"/>
        <v>0.96761086402806529</v>
      </c>
      <c r="T62" s="11">
        <f t="shared" si="25"/>
        <v>785.00699250040395</v>
      </c>
      <c r="U62" s="13">
        <f t="shared" si="26"/>
        <v>648.14077965932654</v>
      </c>
      <c r="V62" s="20">
        <v>7</v>
      </c>
      <c r="W62" s="11">
        <v>0.87784760231223902</v>
      </c>
      <c r="X62" s="11">
        <v>1965.09424676817</v>
      </c>
      <c r="Y62" s="12">
        <v>1418.2969699456601</v>
      </c>
    </row>
    <row r="63" spans="1:25" hidden="1" x14ac:dyDescent="0.25">
      <c r="A63" s="4">
        <v>10</v>
      </c>
      <c r="B63" s="5" t="s">
        <v>12</v>
      </c>
      <c r="C63" s="21">
        <v>4</v>
      </c>
      <c r="D63" s="8">
        <v>-3.5338356007192699E-2</v>
      </c>
      <c r="E63" s="8">
        <v>248.765107201803</v>
      </c>
      <c r="F63" s="9">
        <v>156.937075455181</v>
      </c>
      <c r="G63" s="21">
        <v>4</v>
      </c>
      <c r="H63" s="8">
        <v>6.0732644130193303E-2</v>
      </c>
      <c r="I63" s="8">
        <v>352.14483337702399</v>
      </c>
      <c r="J63" s="9">
        <v>326.27727777777699</v>
      </c>
      <c r="K63" s="21">
        <v>4</v>
      </c>
      <c r="L63" s="8">
        <v>-0.28346747547953499</v>
      </c>
      <c r="M63" s="8">
        <v>444.178590581214</v>
      </c>
      <c r="N63" s="9">
        <v>388.17922923219697</v>
      </c>
      <c r="O63" s="21">
        <v>4</v>
      </c>
      <c r="P63" s="8">
        <v>-0.65690304489274998</v>
      </c>
      <c r="Q63" s="8">
        <v>1852.1479595717899</v>
      </c>
      <c r="R63" s="9">
        <v>1449.5033670033599</v>
      </c>
      <c r="S63" s="8">
        <f t="shared" si="24"/>
        <v>-0.22874405806232109</v>
      </c>
      <c r="T63" s="8">
        <f t="shared" si="25"/>
        <v>724.30912268295765</v>
      </c>
      <c r="U63" s="10">
        <f t="shared" si="26"/>
        <v>580.22423736712869</v>
      </c>
      <c r="V63" s="21">
        <v>4</v>
      </c>
      <c r="W63" s="8">
        <v>0.49102298946484302</v>
      </c>
      <c r="X63" s="8">
        <v>840.31833866727902</v>
      </c>
      <c r="Y63" s="9">
        <v>610.61969437712696</v>
      </c>
    </row>
    <row r="64" spans="1:25" hidden="1" x14ac:dyDescent="0.25">
      <c r="A64" s="6">
        <v>11</v>
      </c>
      <c r="B64" s="7" t="s">
        <v>20</v>
      </c>
      <c r="C64" s="20">
        <v>3</v>
      </c>
      <c r="D64" s="11">
        <v>0.80671539784162605</v>
      </c>
      <c r="E64" s="11">
        <v>2871.2350644088601</v>
      </c>
      <c r="F64" s="12">
        <v>1651.2888227513199</v>
      </c>
      <c r="G64" s="20">
        <v>3</v>
      </c>
      <c r="H64" s="11">
        <v>0.93799575542700797</v>
      </c>
      <c r="I64" s="11">
        <v>1647.8769491911501</v>
      </c>
      <c r="J64" s="12">
        <v>1060.4461019350999</v>
      </c>
      <c r="K64" s="20">
        <v>3</v>
      </c>
      <c r="L64" s="11">
        <v>0.84814816302041995</v>
      </c>
      <c r="M64" s="11">
        <v>1593.8251138671301</v>
      </c>
      <c r="N64" s="12">
        <v>882.89100529100494</v>
      </c>
      <c r="O64" s="20">
        <v>3</v>
      </c>
      <c r="P64" s="11">
        <v>0.92906837162274103</v>
      </c>
      <c r="Q64" s="11">
        <v>2309.11512482742</v>
      </c>
      <c r="R64" s="12">
        <v>1879.2061628400299</v>
      </c>
      <c r="S64" s="11">
        <f t="shared" si="24"/>
        <v>0.88048192197794872</v>
      </c>
      <c r="T64" s="11">
        <f t="shared" si="25"/>
        <v>2105.5130630736403</v>
      </c>
      <c r="U64" s="13">
        <f t="shared" si="26"/>
        <v>1368.4580232043636</v>
      </c>
      <c r="V64" s="20">
        <v>2</v>
      </c>
      <c r="W64" s="11">
        <v>0.913004688675915</v>
      </c>
      <c r="X64" s="11">
        <v>1996.6552531986699</v>
      </c>
      <c r="Y64" s="12">
        <v>1307.20713581516</v>
      </c>
    </row>
    <row r="65" spans="1:25" hidden="1" x14ac:dyDescent="0.25">
      <c r="A65" s="4">
        <v>12</v>
      </c>
      <c r="B65" s="5" t="s">
        <v>9</v>
      </c>
      <c r="C65" s="21">
        <v>3</v>
      </c>
      <c r="D65" s="8">
        <v>0.80671539784162605</v>
      </c>
      <c r="E65" s="8">
        <v>2871.2350644088601</v>
      </c>
      <c r="F65" s="9">
        <v>1651.2888227513199</v>
      </c>
      <c r="G65" s="21">
        <v>3</v>
      </c>
      <c r="H65" s="8">
        <v>0.93799575542700797</v>
      </c>
      <c r="I65" s="8">
        <v>1647.8769491911501</v>
      </c>
      <c r="J65" s="9">
        <v>1060.4461019350999</v>
      </c>
      <c r="K65" s="21">
        <v>3</v>
      </c>
      <c r="L65" s="8">
        <v>0.84814816302041995</v>
      </c>
      <c r="M65" s="8">
        <v>1593.8251138671301</v>
      </c>
      <c r="N65" s="9">
        <v>882.89100529100494</v>
      </c>
      <c r="O65" s="21">
        <v>3</v>
      </c>
      <c r="P65" s="8">
        <v>0.92906837162274103</v>
      </c>
      <c r="Q65" s="8">
        <v>2309.11512482742</v>
      </c>
      <c r="R65" s="9">
        <v>1879.2061628400299</v>
      </c>
      <c r="S65" s="8">
        <f t="shared" si="24"/>
        <v>0.88048192197794872</v>
      </c>
      <c r="T65" s="8">
        <f t="shared" si="25"/>
        <v>2105.5130630736403</v>
      </c>
      <c r="U65" s="10">
        <f t="shared" si="26"/>
        <v>1368.4580232043636</v>
      </c>
      <c r="V65" s="21">
        <v>2</v>
      </c>
      <c r="W65" s="8">
        <v>0.913004688675915</v>
      </c>
      <c r="X65" s="8">
        <v>1996.6552531986699</v>
      </c>
      <c r="Y65" s="9">
        <v>1307.20713581516</v>
      </c>
    </row>
    <row r="66" spans="1:25" hidden="1" x14ac:dyDescent="0.25">
      <c r="A66" s="6">
        <v>13</v>
      </c>
      <c r="B66" s="7" t="s">
        <v>23</v>
      </c>
      <c r="C66" s="20">
        <v>3</v>
      </c>
      <c r="D66" s="11">
        <v>0.80671539784162605</v>
      </c>
      <c r="E66" s="11">
        <v>2871.2350644088601</v>
      </c>
      <c r="F66" s="12">
        <v>1651.2888227513199</v>
      </c>
      <c r="G66" s="20">
        <v>3</v>
      </c>
      <c r="H66" s="11">
        <v>0.93799575542700797</v>
      </c>
      <c r="I66" s="11">
        <v>1647.8769491911501</v>
      </c>
      <c r="J66" s="12">
        <v>1060.4461019350999</v>
      </c>
      <c r="K66" s="20">
        <v>3</v>
      </c>
      <c r="L66" s="11">
        <v>0.84814816302041995</v>
      </c>
      <c r="M66" s="11">
        <v>1593.8251138671301</v>
      </c>
      <c r="N66" s="12">
        <v>882.89100529100494</v>
      </c>
      <c r="O66" s="20">
        <v>3</v>
      </c>
      <c r="P66" s="11">
        <v>0.92906837162274103</v>
      </c>
      <c r="Q66" s="11">
        <v>2309.11512482742</v>
      </c>
      <c r="R66" s="12">
        <v>1879.2061628400299</v>
      </c>
      <c r="S66" s="11">
        <f t="shared" si="24"/>
        <v>0.88048192197794872</v>
      </c>
      <c r="T66" s="11">
        <f t="shared" si="25"/>
        <v>2105.5130630736403</v>
      </c>
      <c r="U66" s="13">
        <f t="shared" si="26"/>
        <v>1368.4580232043636</v>
      </c>
      <c r="V66" s="20">
        <v>2</v>
      </c>
      <c r="W66" s="11">
        <v>0.913004688675915</v>
      </c>
      <c r="X66" s="11">
        <v>1996.6552531986699</v>
      </c>
      <c r="Y66" s="12">
        <v>1307.20713581516</v>
      </c>
    </row>
    <row r="67" spans="1:25" hidden="1" x14ac:dyDescent="0.25">
      <c r="A67" s="4">
        <v>14</v>
      </c>
      <c r="B67" s="5" t="s">
        <v>13</v>
      </c>
      <c r="C67" s="21">
        <v>1</v>
      </c>
      <c r="D67" s="8">
        <v>0.93941396392146004</v>
      </c>
      <c r="E67" s="8">
        <v>700.05777652526103</v>
      </c>
      <c r="F67" s="9">
        <v>450.52712364529498</v>
      </c>
      <c r="G67" s="21">
        <v>1</v>
      </c>
      <c r="H67" s="8">
        <v>0.97733103701317403</v>
      </c>
      <c r="I67" s="8">
        <v>840.966050567504</v>
      </c>
      <c r="J67" s="9">
        <v>618.726945321681</v>
      </c>
      <c r="K67" s="21">
        <v>1</v>
      </c>
      <c r="L67" s="8">
        <v>0.98539471138752299</v>
      </c>
      <c r="M67" s="8">
        <v>1419.1082604497899</v>
      </c>
      <c r="N67" s="9">
        <v>863.85606360679299</v>
      </c>
      <c r="O67" s="21">
        <v>1</v>
      </c>
      <c r="P67" s="8">
        <v>0.87767625408604699</v>
      </c>
      <c r="Q67" s="8">
        <v>1960.95237622625</v>
      </c>
      <c r="R67" s="9">
        <v>1588.2005624291101</v>
      </c>
      <c r="S67" s="8">
        <f t="shared" si="24"/>
        <v>0.94495399160205096</v>
      </c>
      <c r="T67" s="8">
        <f t="shared" si="25"/>
        <v>1230.2711159422013</v>
      </c>
      <c r="U67" s="10">
        <f t="shared" si="26"/>
        <v>880.32767375071967</v>
      </c>
      <c r="V67" s="21">
        <v>3</v>
      </c>
      <c r="W67" s="8">
        <v>0.88271847369992196</v>
      </c>
      <c r="X67" s="8">
        <v>1986.7440638447699</v>
      </c>
      <c r="Y67" s="9">
        <v>1496.4463109790399</v>
      </c>
    </row>
    <row r="68" spans="1:25" hidden="1" x14ac:dyDescent="0.25">
      <c r="A68" s="6">
        <v>15</v>
      </c>
      <c r="B68" s="7" t="s">
        <v>16</v>
      </c>
      <c r="C68" s="20">
        <v>1</v>
      </c>
      <c r="D68" s="11">
        <v>0.93941396392146004</v>
      </c>
      <c r="E68" s="11">
        <v>700.05777652526103</v>
      </c>
      <c r="F68" s="12">
        <v>450.52712364529498</v>
      </c>
      <c r="G68" s="20">
        <v>1</v>
      </c>
      <c r="H68" s="11">
        <v>0.97733103701317403</v>
      </c>
      <c r="I68" s="11">
        <v>840.966050567504</v>
      </c>
      <c r="J68" s="12">
        <v>618.726945321681</v>
      </c>
      <c r="K68" s="20">
        <v>1</v>
      </c>
      <c r="L68" s="11">
        <v>0.98539471138752299</v>
      </c>
      <c r="M68" s="11">
        <v>1419.1082604497899</v>
      </c>
      <c r="N68" s="12">
        <v>863.85606360679299</v>
      </c>
      <c r="O68" s="20">
        <v>1</v>
      </c>
      <c r="P68" s="11">
        <v>0.87767625408604699</v>
      </c>
      <c r="Q68" s="11">
        <v>1960.95237622625</v>
      </c>
      <c r="R68" s="12">
        <v>1588.2005624291101</v>
      </c>
      <c r="S68" s="11">
        <f t="shared" si="24"/>
        <v>0.94495399160205096</v>
      </c>
      <c r="T68" s="11">
        <f t="shared" si="25"/>
        <v>1230.2711159422013</v>
      </c>
      <c r="U68" s="13">
        <f t="shared" si="26"/>
        <v>880.32767375071967</v>
      </c>
      <c r="V68" s="20">
        <v>3</v>
      </c>
      <c r="W68" s="11">
        <v>0.88271847369992196</v>
      </c>
      <c r="X68" s="11">
        <v>1986.7440638447699</v>
      </c>
      <c r="Y68" s="12">
        <v>1496.4463109790399</v>
      </c>
    </row>
    <row r="69" spans="1:25" hidden="1" x14ac:dyDescent="0.25">
      <c r="A69" s="4">
        <v>16</v>
      </c>
      <c r="B69" s="5" t="s">
        <v>18</v>
      </c>
      <c r="C69" s="21">
        <v>1</v>
      </c>
      <c r="D69" s="8">
        <v>0.93941396392146004</v>
      </c>
      <c r="E69" s="8">
        <v>700.05777652526103</v>
      </c>
      <c r="F69" s="9">
        <v>450.52712364529498</v>
      </c>
      <c r="G69" s="21">
        <v>1</v>
      </c>
      <c r="H69" s="8">
        <v>0.97733103701317403</v>
      </c>
      <c r="I69" s="8">
        <v>840.966050567504</v>
      </c>
      <c r="J69" s="9">
        <v>618.726945321681</v>
      </c>
      <c r="K69" s="21">
        <v>1</v>
      </c>
      <c r="L69" s="8">
        <v>0.98539471138752299</v>
      </c>
      <c r="M69" s="8">
        <v>1419.1082604497899</v>
      </c>
      <c r="N69" s="9">
        <v>863.85606360679299</v>
      </c>
      <c r="O69" s="21">
        <v>1</v>
      </c>
      <c r="P69" s="8">
        <v>0.87767625408604699</v>
      </c>
      <c r="Q69" s="8">
        <v>1960.95237622625</v>
      </c>
      <c r="R69" s="9">
        <v>1588.2005624291101</v>
      </c>
      <c r="S69" s="11">
        <f t="shared" si="24"/>
        <v>0.94495399160205096</v>
      </c>
      <c r="T69" s="11">
        <f t="shared" si="25"/>
        <v>1230.2711159422013</v>
      </c>
      <c r="U69" s="13">
        <f t="shared" si="26"/>
        <v>880.32767375071967</v>
      </c>
      <c r="V69" s="21">
        <v>3</v>
      </c>
      <c r="W69" s="8">
        <v>0.88271847369992196</v>
      </c>
      <c r="X69" s="8">
        <v>1986.7440638447699</v>
      </c>
      <c r="Y69" s="9">
        <v>1496.4463109790399</v>
      </c>
    </row>
    <row r="70" spans="1:25" hidden="1" x14ac:dyDescent="0.25">
      <c r="A70" s="6">
        <v>17</v>
      </c>
      <c r="B70" s="7" t="s">
        <v>30</v>
      </c>
      <c r="C70" s="20">
        <v>1</v>
      </c>
      <c r="D70" s="11">
        <v>0.93941396392146004</v>
      </c>
      <c r="E70" s="11">
        <v>700.05777652526103</v>
      </c>
      <c r="F70" s="12">
        <v>450.52712364529498</v>
      </c>
      <c r="G70" s="20">
        <v>1</v>
      </c>
      <c r="H70" s="11">
        <v>0.97733103701317403</v>
      </c>
      <c r="I70" s="11">
        <v>840.966050567504</v>
      </c>
      <c r="J70" s="12">
        <v>618.726945321681</v>
      </c>
      <c r="K70" s="20">
        <v>1</v>
      </c>
      <c r="L70" s="11">
        <v>0.98539471138752299</v>
      </c>
      <c r="M70" s="11">
        <v>1419.1082604497899</v>
      </c>
      <c r="N70" s="12">
        <v>863.85606360679299</v>
      </c>
      <c r="O70" s="20">
        <v>1</v>
      </c>
      <c r="P70" s="11">
        <v>0.87767625408604699</v>
      </c>
      <c r="Q70" s="11">
        <v>1960.95237622625</v>
      </c>
      <c r="R70" s="12">
        <v>1588.2005624291101</v>
      </c>
      <c r="S70" s="11">
        <f t="shared" si="24"/>
        <v>0.94495399160205096</v>
      </c>
      <c r="T70" s="11">
        <f t="shared" si="25"/>
        <v>1230.2711159422013</v>
      </c>
      <c r="U70" s="13">
        <f t="shared" si="26"/>
        <v>880.32767375071967</v>
      </c>
      <c r="V70" s="20">
        <v>3</v>
      </c>
      <c r="W70" s="11">
        <v>0.88271847369992196</v>
      </c>
      <c r="X70" s="11">
        <v>1986.7440638447699</v>
      </c>
      <c r="Y70" s="12">
        <v>1496.4463109790399</v>
      </c>
    </row>
    <row r="71" spans="1:25" hidden="1" x14ac:dyDescent="0.25">
      <c r="A71" s="4">
        <v>18</v>
      </c>
      <c r="B71" s="5" t="s">
        <v>22</v>
      </c>
      <c r="C71" s="21">
        <v>5</v>
      </c>
      <c r="D71" s="8">
        <v>-0.32787344483295899</v>
      </c>
      <c r="E71" s="8">
        <v>283.53540617853702</v>
      </c>
      <c r="F71" s="9">
        <v>206.640210891886</v>
      </c>
      <c r="G71" s="21">
        <v>5</v>
      </c>
      <c r="H71" s="8">
        <v>-0.11059868758989801</v>
      </c>
      <c r="I71" s="8">
        <v>605.931512488115</v>
      </c>
      <c r="J71" s="9">
        <v>415.99932009541402</v>
      </c>
      <c r="K71" s="21">
        <v>5</v>
      </c>
      <c r="L71" s="8">
        <v>-0.76467830910781498</v>
      </c>
      <c r="M71" s="8">
        <v>483.064069300705</v>
      </c>
      <c r="N71" s="9">
        <v>439.727188644688</v>
      </c>
      <c r="O71" s="21">
        <v>5</v>
      </c>
      <c r="P71" s="8">
        <v>0</v>
      </c>
      <c r="Q71" s="8">
        <v>749.11833595867097</v>
      </c>
      <c r="R71" s="9">
        <v>470.92728487261797</v>
      </c>
      <c r="S71" s="8">
        <f t="shared" si="24"/>
        <v>-0.30078761038266799</v>
      </c>
      <c r="T71" s="8">
        <f t="shared" si="25"/>
        <v>530.41233098150701</v>
      </c>
      <c r="U71" s="10">
        <f t="shared" si="26"/>
        <v>383.32350112615148</v>
      </c>
      <c r="V71" s="21">
        <v>5</v>
      </c>
      <c r="W71" s="8">
        <v>0.85043707638138</v>
      </c>
      <c r="X71" s="8">
        <v>690.63983224931303</v>
      </c>
      <c r="Y71" s="9">
        <v>547.91899725853602</v>
      </c>
    </row>
    <row r="72" spans="1:25" hidden="1" x14ac:dyDescent="0.25">
      <c r="A72" s="6">
        <v>19</v>
      </c>
      <c r="B72" s="7" t="s">
        <v>24</v>
      </c>
      <c r="C72" s="20">
        <v>1</v>
      </c>
      <c r="D72" s="11">
        <v>0.93941396392146004</v>
      </c>
      <c r="E72" s="11">
        <v>700.05777652526103</v>
      </c>
      <c r="F72" s="12">
        <v>450.52712364529498</v>
      </c>
      <c r="G72" s="20">
        <v>1</v>
      </c>
      <c r="H72" s="11">
        <v>0.97733103701317403</v>
      </c>
      <c r="I72" s="11">
        <v>840.966050567504</v>
      </c>
      <c r="J72" s="12">
        <v>618.726945321681</v>
      </c>
      <c r="K72" s="20">
        <v>1</v>
      </c>
      <c r="L72" s="11">
        <v>0.98539471138752299</v>
      </c>
      <c r="M72" s="11">
        <v>1419.1082604497899</v>
      </c>
      <c r="N72" s="12">
        <v>863.85606360679299</v>
      </c>
      <c r="O72" s="20">
        <v>1</v>
      </c>
      <c r="P72" s="11">
        <v>0.87767625408604699</v>
      </c>
      <c r="Q72" s="11">
        <v>1960.95237622625</v>
      </c>
      <c r="R72" s="12">
        <v>1588.2005624291101</v>
      </c>
      <c r="S72" s="8">
        <f t="shared" si="24"/>
        <v>0.94495399160205096</v>
      </c>
      <c r="T72" s="8">
        <f t="shared" si="25"/>
        <v>1230.2711159422013</v>
      </c>
      <c r="U72" s="10">
        <f t="shared" si="26"/>
        <v>880.32767375071967</v>
      </c>
      <c r="V72" s="20">
        <v>3</v>
      </c>
      <c r="W72" s="11">
        <v>0.88271847369992196</v>
      </c>
      <c r="X72" s="11">
        <v>1986.7440638447699</v>
      </c>
      <c r="Y72" s="12">
        <v>1496.4463109790399</v>
      </c>
    </row>
    <row r="73" spans="1:25" hidden="1" x14ac:dyDescent="0.25">
      <c r="A73" s="4">
        <v>20</v>
      </c>
      <c r="B73" s="5" t="s">
        <v>25</v>
      </c>
      <c r="C73" s="21">
        <v>1</v>
      </c>
      <c r="D73" s="8">
        <v>0.93941396392146004</v>
      </c>
      <c r="E73" s="8">
        <v>700.05777652526103</v>
      </c>
      <c r="F73" s="9">
        <v>450.52712364529498</v>
      </c>
      <c r="G73" s="21">
        <v>1</v>
      </c>
      <c r="H73" s="8">
        <v>0.97733103701317403</v>
      </c>
      <c r="I73" s="8">
        <v>840.966050567504</v>
      </c>
      <c r="J73" s="9">
        <v>618.726945321681</v>
      </c>
      <c r="K73" s="21">
        <v>1</v>
      </c>
      <c r="L73" s="8">
        <v>0.98539471138752299</v>
      </c>
      <c r="M73" s="8">
        <v>1419.1082604497899</v>
      </c>
      <c r="N73" s="9">
        <v>863.85606360679299</v>
      </c>
      <c r="O73" s="21">
        <v>1</v>
      </c>
      <c r="P73" s="8">
        <v>0.87767625408604699</v>
      </c>
      <c r="Q73" s="8">
        <v>1960.95237622625</v>
      </c>
      <c r="R73" s="9">
        <v>1588.2005624291101</v>
      </c>
      <c r="S73" s="11">
        <f t="shared" si="24"/>
        <v>0.94495399160205096</v>
      </c>
      <c r="T73" s="11">
        <f t="shared" si="25"/>
        <v>1230.2711159422013</v>
      </c>
      <c r="U73" s="13">
        <f t="shared" si="26"/>
        <v>880.32767375071967</v>
      </c>
      <c r="V73" s="21">
        <v>3</v>
      </c>
      <c r="W73" s="8">
        <v>0.88271847369992196</v>
      </c>
      <c r="X73" s="8">
        <v>1986.7440638447699</v>
      </c>
      <c r="Y73" s="9">
        <v>1496.4463109790399</v>
      </c>
    </row>
    <row r="74" spans="1:25" ht="15.75" hidden="1" thickBot="1" x14ac:dyDescent="0.3">
      <c r="A74" s="6">
        <v>21</v>
      </c>
      <c r="B74" s="7" t="s">
        <v>26</v>
      </c>
      <c r="C74" s="20">
        <v>6</v>
      </c>
      <c r="D74" s="11">
        <v>0.61341382395911404</v>
      </c>
      <c r="E74" s="11">
        <v>388.91280672207398</v>
      </c>
      <c r="F74" s="12">
        <v>327.17339105339101</v>
      </c>
      <c r="G74" s="20">
        <v>6</v>
      </c>
      <c r="H74" s="11">
        <v>0.64054630101816201</v>
      </c>
      <c r="I74" s="11">
        <v>16.087469138025501</v>
      </c>
      <c r="J74" s="12">
        <v>8.6112406197910403</v>
      </c>
      <c r="K74" s="20">
        <v>6</v>
      </c>
      <c r="L74" s="11">
        <v>-1.2265852499385901</v>
      </c>
      <c r="M74" s="11">
        <v>596.00377887577497</v>
      </c>
      <c r="N74" s="12">
        <v>492.25180606430598</v>
      </c>
      <c r="O74" s="20">
        <v>6</v>
      </c>
      <c r="P74" s="11">
        <v>-2.8987477243303501</v>
      </c>
      <c r="Q74" s="11">
        <v>1479.78209607242</v>
      </c>
      <c r="R74" s="12">
        <v>1303.2232129183501</v>
      </c>
      <c r="S74" s="14">
        <f t="shared" si="24"/>
        <v>-0.71784321232291604</v>
      </c>
      <c r="T74" s="14">
        <f t="shared" si="25"/>
        <v>620.19653770207356</v>
      </c>
      <c r="U74" s="15">
        <f t="shared" si="26"/>
        <v>532.8149126639596</v>
      </c>
      <c r="V74" s="20">
        <v>6</v>
      </c>
      <c r="W74" s="11">
        <v>0.61235251166395399</v>
      </c>
      <c r="X74" s="11">
        <v>1656.40629735834</v>
      </c>
      <c r="Y74" s="12">
        <v>1377.73380704493</v>
      </c>
    </row>
    <row r="75" spans="1:25" ht="15.75" hidden="1" thickTop="1" x14ac:dyDescent="0.25">
      <c r="A75" s="89" t="s">
        <v>28</v>
      </c>
      <c r="B75" s="89"/>
      <c r="C75" s="90"/>
      <c r="D75" s="17">
        <f>AVERAGE(D54:D74)</f>
        <v>0.81466972419495731</v>
      </c>
      <c r="E75" s="17">
        <f t="shared" ref="E75:F75" si="27">AVERAGE(E54:E74)</f>
        <v>1772.3496055434855</v>
      </c>
      <c r="F75" s="17">
        <f t="shared" si="27"/>
        <v>780.83038870286634</v>
      </c>
      <c r="G75" s="1" t="s">
        <v>28</v>
      </c>
      <c r="H75" s="17">
        <f>AVERAGE(H54:H74)</f>
        <v>0.86200003078877308</v>
      </c>
      <c r="I75" s="17">
        <f t="shared" ref="I75:J75" si="28">AVERAGE(I54:I74)</f>
        <v>1607.7091427871003</v>
      </c>
      <c r="J75" s="17">
        <f t="shared" si="28"/>
        <v>948.84992125748545</v>
      </c>
      <c r="K75" s="1" t="s">
        <v>28</v>
      </c>
      <c r="L75" s="17">
        <f>AVERAGE(L54:L74)</f>
        <v>0.71405042582233258</v>
      </c>
      <c r="M75" s="17">
        <f t="shared" ref="M75:N75" si="29">AVERAGE(M54:M74)</f>
        <v>1517.026075174444</v>
      </c>
      <c r="N75" s="17">
        <f t="shared" si="29"/>
        <v>937.54379364914178</v>
      </c>
      <c r="O75" s="1" t="s">
        <v>28</v>
      </c>
      <c r="P75" s="17">
        <f>AVERAGE(P54:P74)</f>
        <v>0.63164365757482321</v>
      </c>
      <c r="Q75" s="17">
        <f t="shared" ref="Q75:R75" si="30">AVERAGE(Q54:Q74)</f>
        <v>4368.5505972219298</v>
      </c>
      <c r="R75" s="17">
        <f t="shared" si="30"/>
        <v>2709.4759721185019</v>
      </c>
      <c r="S75" s="17">
        <f>AVERAGE(S54:S74)</f>
        <v>0.75559095959522138</v>
      </c>
      <c r="T75" s="17">
        <f t="shared" ref="T75:U75" si="31">AVERAGE(T54:T74)</f>
        <v>2316.4088551817399</v>
      </c>
      <c r="U75" s="17">
        <f t="shared" si="31"/>
        <v>1344.1750189319985</v>
      </c>
      <c r="V75" s="17" t="s">
        <v>28</v>
      </c>
      <c r="W75" s="17">
        <f>AVERAGE(W54:W74)</f>
        <v>0.85559195761014506</v>
      </c>
      <c r="X75" s="17">
        <f t="shared" ref="X75:Y75" si="32">AVERAGE(X54:X74)</f>
        <v>3412.7058555783387</v>
      </c>
      <c r="Y75" s="17">
        <f t="shared" si="32"/>
        <v>1813.039428593876</v>
      </c>
    </row>
    <row r="76" spans="1:25" ht="15.75" thickBot="1" x14ac:dyDescent="0.3"/>
    <row r="77" spans="1:25" ht="15.75" thickTop="1" x14ac:dyDescent="0.25">
      <c r="A77" s="91" t="s">
        <v>7</v>
      </c>
      <c r="B77" s="89" t="s">
        <v>50</v>
      </c>
      <c r="C77" s="88" t="s">
        <v>34</v>
      </c>
      <c r="D77" s="89"/>
      <c r="E77" s="89"/>
      <c r="F77" s="89"/>
      <c r="G77" s="88" t="s">
        <v>35</v>
      </c>
      <c r="H77" s="89"/>
      <c r="I77" s="89"/>
      <c r="J77" s="89"/>
      <c r="K77" s="88" t="s">
        <v>36</v>
      </c>
      <c r="L77" s="89"/>
      <c r="M77" s="89"/>
      <c r="N77" s="89"/>
      <c r="O77" s="88" t="s">
        <v>37</v>
      </c>
      <c r="P77" s="89"/>
      <c r="Q77" s="89"/>
      <c r="R77" s="89"/>
      <c r="S77" s="88" t="s">
        <v>29</v>
      </c>
      <c r="T77" s="89"/>
      <c r="U77" s="89"/>
      <c r="V77" s="28" t="s">
        <v>33</v>
      </c>
      <c r="W77" s="29"/>
      <c r="X77" s="29"/>
      <c r="Y77" s="29"/>
    </row>
    <row r="78" spans="1:25" x14ac:dyDescent="0.25">
      <c r="A78" s="92"/>
      <c r="B78" s="93"/>
      <c r="C78" s="2" t="s">
        <v>32</v>
      </c>
      <c r="D78" s="22" t="s">
        <v>1</v>
      </c>
      <c r="E78" s="22" t="s">
        <v>2</v>
      </c>
      <c r="F78" s="3" t="s">
        <v>3</v>
      </c>
      <c r="G78" s="2" t="s">
        <v>32</v>
      </c>
      <c r="H78" s="22" t="s">
        <v>1</v>
      </c>
      <c r="I78" s="22" t="s">
        <v>2</v>
      </c>
      <c r="J78" s="3" t="s">
        <v>3</v>
      </c>
      <c r="K78" s="2" t="s">
        <v>32</v>
      </c>
      <c r="L78" s="22" t="s">
        <v>1</v>
      </c>
      <c r="M78" s="22" t="s">
        <v>2</v>
      </c>
      <c r="N78" s="3" t="s">
        <v>3</v>
      </c>
      <c r="O78" s="2" t="s">
        <v>32</v>
      </c>
      <c r="P78" s="22" t="s">
        <v>1</v>
      </c>
      <c r="Q78" s="22" t="s">
        <v>2</v>
      </c>
      <c r="R78" s="3" t="s">
        <v>3</v>
      </c>
      <c r="S78" s="22" t="s">
        <v>1</v>
      </c>
      <c r="T78" s="22" t="s">
        <v>2</v>
      </c>
      <c r="U78" s="1" t="s">
        <v>3</v>
      </c>
      <c r="V78" s="2" t="s">
        <v>32</v>
      </c>
      <c r="W78" s="22" t="s">
        <v>1</v>
      </c>
      <c r="X78" s="22" t="s">
        <v>2</v>
      </c>
      <c r="Y78" s="3" t="s">
        <v>3</v>
      </c>
    </row>
    <row r="79" spans="1:25" x14ac:dyDescent="0.25">
      <c r="A79" s="6">
        <v>1</v>
      </c>
      <c r="B79" s="7" t="s">
        <v>14</v>
      </c>
      <c r="C79" s="20">
        <v>0</v>
      </c>
      <c r="D79" s="25">
        <v>0.19997228447628701</v>
      </c>
      <c r="E79" s="25">
        <v>301.790795921354</v>
      </c>
      <c r="F79" s="24">
        <v>245.35901098900999</v>
      </c>
      <c r="G79" s="20">
        <v>0</v>
      </c>
      <c r="H79" s="25">
        <v>-1.9093362312703499</v>
      </c>
      <c r="I79" s="25">
        <v>680.089502071531</v>
      </c>
      <c r="J79" s="24">
        <v>532.99581625622898</v>
      </c>
      <c r="K79" s="20">
        <v>0</v>
      </c>
      <c r="L79" s="25">
        <v>-3.0408706254904398</v>
      </c>
      <c r="M79" s="25">
        <v>813.59672654957899</v>
      </c>
      <c r="N79" s="24">
        <v>766.50361179715298</v>
      </c>
      <c r="O79" s="20">
        <v>0</v>
      </c>
      <c r="P79" s="25">
        <v>-6.1016987102028502</v>
      </c>
      <c r="Q79" s="25">
        <v>5114.5706914197499</v>
      </c>
      <c r="R79" s="24">
        <v>3528.01985286023</v>
      </c>
      <c r="S79" s="41">
        <f t="shared" ref="S79:S99" si="33">AVERAGE(D79,H79,L79,P79)</f>
        <v>-2.7129833206218383</v>
      </c>
      <c r="T79" s="25">
        <f t="shared" ref="T79:T99" si="34">AVERAGE(E79,I79,M79,Q79)</f>
        <v>1727.5119289905535</v>
      </c>
      <c r="U79" s="25">
        <f t="shared" ref="U79:U99" si="35">AVERAGE(F79,J79,N79,R79)</f>
        <v>1268.2195729756554</v>
      </c>
      <c r="V79" s="20">
        <v>0</v>
      </c>
      <c r="W79" s="25">
        <v>-3.48853630322736</v>
      </c>
      <c r="X79" s="25">
        <v>82849.053474272805</v>
      </c>
      <c r="Y79" s="24">
        <v>73503.174189258396</v>
      </c>
    </row>
    <row r="80" spans="1:25" x14ac:dyDescent="0.25">
      <c r="A80" s="4">
        <v>2</v>
      </c>
      <c r="B80" s="5" t="s">
        <v>15</v>
      </c>
      <c r="C80" s="21">
        <v>0</v>
      </c>
      <c r="D80" s="26">
        <v>-50.486478087944597</v>
      </c>
      <c r="E80" s="26">
        <v>1183.72696439832</v>
      </c>
      <c r="F80" s="27">
        <v>1038.74924632339</v>
      </c>
      <c r="G80" s="21">
        <v>0</v>
      </c>
      <c r="H80" s="26">
        <v>-8.8097721744284208</v>
      </c>
      <c r="I80" s="26">
        <v>718.71606424094205</v>
      </c>
      <c r="J80" s="27">
        <v>658.56056940261703</v>
      </c>
      <c r="K80" s="21">
        <v>0</v>
      </c>
      <c r="L80" s="26">
        <v>-6.57266399707808</v>
      </c>
      <c r="M80" s="26">
        <v>1221.6238724489299</v>
      </c>
      <c r="N80" s="27">
        <v>1152.3689375394099</v>
      </c>
      <c r="O80" s="21">
        <v>0</v>
      </c>
      <c r="P80" s="26">
        <v>-1.9710868225868301</v>
      </c>
      <c r="Q80" s="26">
        <v>2057.2211067992098</v>
      </c>
      <c r="R80" s="27">
        <v>1469.91701081016</v>
      </c>
      <c r="S80" s="42">
        <f t="shared" si="33"/>
        <v>-16.960000270509482</v>
      </c>
      <c r="T80" s="26">
        <f t="shared" si="34"/>
        <v>1295.3220019718506</v>
      </c>
      <c r="U80" s="26">
        <f t="shared" si="35"/>
        <v>1079.8989410188942</v>
      </c>
      <c r="V80" s="21">
        <v>0</v>
      </c>
      <c r="W80" s="26">
        <v>-332.06545761191398</v>
      </c>
      <c r="X80" s="26">
        <v>16191.7485300929</v>
      </c>
      <c r="Y80" s="27">
        <v>15756.0967627998</v>
      </c>
    </row>
    <row r="81" spans="1:25" x14ac:dyDescent="0.25">
      <c r="A81" s="6">
        <v>3</v>
      </c>
      <c r="B81" s="7" t="s">
        <v>19</v>
      </c>
      <c r="C81" s="20">
        <v>0</v>
      </c>
      <c r="D81" s="25">
        <v>-113.747405879003</v>
      </c>
      <c r="E81" s="25">
        <v>1816.5832111731199</v>
      </c>
      <c r="F81" s="24">
        <v>1770.6138636363601</v>
      </c>
      <c r="G81" s="20">
        <v>0</v>
      </c>
      <c r="H81" s="25">
        <v>-15.312340313515</v>
      </c>
      <c r="I81" s="25">
        <v>2021.88533589808</v>
      </c>
      <c r="J81" s="24">
        <v>1837.4662744053301</v>
      </c>
      <c r="K81" s="20">
        <v>0</v>
      </c>
      <c r="L81" s="25">
        <v>-172.44285081772699</v>
      </c>
      <c r="M81" s="25">
        <v>9438.5001435806898</v>
      </c>
      <c r="N81" s="24">
        <v>2724.0844444444401</v>
      </c>
      <c r="O81" s="20">
        <v>0</v>
      </c>
      <c r="P81" s="25">
        <v>-342.759416596694</v>
      </c>
      <c r="Q81" s="25">
        <v>23091.981444319401</v>
      </c>
      <c r="R81" s="24">
        <v>21798.7969734092</v>
      </c>
      <c r="S81" s="41">
        <f t="shared" si="33"/>
        <v>-161.06550340173476</v>
      </c>
      <c r="T81" s="25">
        <f t="shared" si="34"/>
        <v>9092.2375337428239</v>
      </c>
      <c r="U81" s="25">
        <f t="shared" si="35"/>
        <v>7032.7403889738325</v>
      </c>
      <c r="V81" s="20">
        <v>0</v>
      </c>
      <c r="W81" s="25">
        <v>0.114336864794746</v>
      </c>
      <c r="X81" s="25">
        <v>2122.5853181909301</v>
      </c>
      <c r="Y81" s="24">
        <v>1667.0735155423799</v>
      </c>
    </row>
    <row r="82" spans="1:25" x14ac:dyDescent="0.25">
      <c r="A82" s="4">
        <v>4</v>
      </c>
      <c r="B82" s="5" t="s">
        <v>21</v>
      </c>
      <c r="C82" s="21">
        <v>0</v>
      </c>
      <c r="D82" s="26">
        <v>-2050.4001221687199</v>
      </c>
      <c r="E82" s="26">
        <v>14040.4405889588</v>
      </c>
      <c r="F82" s="27">
        <v>14027.946878017599</v>
      </c>
      <c r="G82" s="21">
        <v>0</v>
      </c>
      <c r="H82" s="26">
        <v>-196.94089887643401</v>
      </c>
      <c r="I82" s="26">
        <v>28514.785836185401</v>
      </c>
      <c r="J82" s="27">
        <v>28311.523162895901</v>
      </c>
      <c r="K82" s="21">
        <v>0</v>
      </c>
      <c r="L82" s="26">
        <v>-1290.8861016729199</v>
      </c>
      <c r="M82" s="26">
        <v>21247.297403783701</v>
      </c>
      <c r="N82" s="27">
        <v>21086.955038439301</v>
      </c>
      <c r="O82" s="21">
        <v>0</v>
      </c>
      <c r="P82" s="26">
        <v>-453.73926624034601</v>
      </c>
      <c r="Q82" s="26">
        <v>48255.887995962803</v>
      </c>
      <c r="R82" s="27">
        <v>47856.385591706799</v>
      </c>
      <c r="S82" s="42">
        <f t="shared" si="33"/>
        <v>-997.99159723960486</v>
      </c>
      <c r="T82" s="26">
        <f t="shared" si="34"/>
        <v>28014.602956222676</v>
      </c>
      <c r="U82" s="26">
        <f t="shared" si="35"/>
        <v>27820.702667764897</v>
      </c>
      <c r="V82" s="21">
        <v>0</v>
      </c>
      <c r="W82" s="26">
        <v>-1.14593586281537</v>
      </c>
      <c r="X82" s="26">
        <v>1266.06526297598</v>
      </c>
      <c r="Y82" s="27">
        <v>1117.06391794505</v>
      </c>
    </row>
    <row r="83" spans="1:25" x14ac:dyDescent="0.25">
      <c r="A83" s="6">
        <v>5</v>
      </c>
      <c r="B83" s="7" t="s">
        <v>27</v>
      </c>
      <c r="C83" s="20">
        <v>0</v>
      </c>
      <c r="D83" s="25">
        <v>-1.2274561674962099</v>
      </c>
      <c r="E83" s="25">
        <v>527.08789404815002</v>
      </c>
      <c r="F83" s="24">
        <v>448.43639383830401</v>
      </c>
      <c r="G83" s="20">
        <v>0</v>
      </c>
      <c r="H83" s="25">
        <v>-10.804990030685</v>
      </c>
      <c r="I83" s="25">
        <v>783.37130516449997</v>
      </c>
      <c r="J83" s="24">
        <v>744.35895128443099</v>
      </c>
      <c r="K83" s="20">
        <v>0</v>
      </c>
      <c r="L83" s="25">
        <v>-55.189796389784</v>
      </c>
      <c r="M83" s="25">
        <v>1829.3792147900399</v>
      </c>
      <c r="N83" s="24">
        <v>1784.45510409239</v>
      </c>
      <c r="O83" s="20">
        <v>0</v>
      </c>
      <c r="P83" s="25">
        <v>-1.4420308934582799</v>
      </c>
      <c r="Q83" s="25">
        <v>2150.7406958975798</v>
      </c>
      <c r="R83" s="24">
        <v>1549.07359307359</v>
      </c>
      <c r="S83" s="41">
        <f t="shared" si="33"/>
        <v>-17.166068370355873</v>
      </c>
      <c r="T83" s="25">
        <f t="shared" si="34"/>
        <v>1322.6447774750675</v>
      </c>
      <c r="U83" s="25">
        <f t="shared" si="35"/>
        <v>1131.5810105721787</v>
      </c>
      <c r="V83" s="20">
        <v>0</v>
      </c>
      <c r="W83" s="25">
        <v>0.448011796013223</v>
      </c>
      <c r="X83" s="25">
        <v>1436.4610111444499</v>
      </c>
      <c r="Y83" s="24">
        <v>1080.9282566608499</v>
      </c>
    </row>
    <row r="84" spans="1:25" x14ac:dyDescent="0.25">
      <c r="A84" s="4">
        <v>6</v>
      </c>
      <c r="B84" s="5" t="s">
        <v>8</v>
      </c>
      <c r="C84" s="21">
        <v>0</v>
      </c>
      <c r="D84" s="26">
        <v>-120.344336379975</v>
      </c>
      <c r="E84" s="26">
        <v>51544.862732253197</v>
      </c>
      <c r="F84" s="27">
        <v>51332.290387301597</v>
      </c>
      <c r="G84" s="21">
        <v>0</v>
      </c>
      <c r="H84" s="26">
        <v>-35.574849545996003</v>
      </c>
      <c r="I84" s="26">
        <v>64218.4678650879</v>
      </c>
      <c r="J84" s="27">
        <v>63416.459486147098</v>
      </c>
      <c r="K84" s="21">
        <v>0</v>
      </c>
      <c r="L84" s="26">
        <v>-304.454857818785</v>
      </c>
      <c r="M84" s="26">
        <v>95287.740355252507</v>
      </c>
      <c r="N84" s="27">
        <v>95132.146484147801</v>
      </c>
      <c r="O84" s="21">
        <v>0</v>
      </c>
      <c r="P84" s="26">
        <v>-60.2681678473338</v>
      </c>
      <c r="Q84" s="26">
        <v>187783.29688085601</v>
      </c>
      <c r="R84" s="27">
        <v>186213.26031040601</v>
      </c>
      <c r="S84" s="42">
        <f t="shared" si="33"/>
        <v>-130.16055289802244</v>
      </c>
      <c r="T84" s="26">
        <f t="shared" si="34"/>
        <v>99708.591958362405</v>
      </c>
      <c r="U84" s="26">
        <f t="shared" si="35"/>
        <v>99023.539167000621</v>
      </c>
      <c r="V84" s="21">
        <v>0</v>
      </c>
      <c r="W84" s="26">
        <v>0.40880970965164598</v>
      </c>
      <c r="X84" s="26">
        <v>2522.0942491475998</v>
      </c>
      <c r="Y84" s="27">
        <v>1967.09056697555</v>
      </c>
    </row>
    <row r="85" spans="1:25" x14ac:dyDescent="0.25">
      <c r="A85" s="6">
        <v>7</v>
      </c>
      <c r="B85" s="7" t="s">
        <v>11</v>
      </c>
      <c r="C85" s="20">
        <v>1</v>
      </c>
      <c r="D85" s="25">
        <v>-5.0058006734280101</v>
      </c>
      <c r="E85" s="25">
        <v>1286.5168391454799</v>
      </c>
      <c r="F85" s="24">
        <v>1192.4059551892501</v>
      </c>
      <c r="G85" s="20">
        <v>1</v>
      </c>
      <c r="H85" s="25">
        <v>-45.199496644001002</v>
      </c>
      <c r="I85" s="25">
        <v>2156.8617875580399</v>
      </c>
      <c r="J85" s="24">
        <v>2136.84388888888</v>
      </c>
      <c r="K85" s="20">
        <v>1</v>
      </c>
      <c r="L85" s="25">
        <v>-4.91683210652804</v>
      </c>
      <c r="M85" s="25">
        <v>2544.0613972528699</v>
      </c>
      <c r="N85" s="24">
        <v>2351.9199799121802</v>
      </c>
      <c r="O85" s="20">
        <v>1</v>
      </c>
      <c r="P85" s="25">
        <v>-5.1895148617340796</v>
      </c>
      <c r="Q85" s="25">
        <v>2845.6704544838099</v>
      </c>
      <c r="R85" s="24">
        <v>2591.9366334356</v>
      </c>
      <c r="S85" s="41">
        <f t="shared" si="33"/>
        <v>-15.077911071422784</v>
      </c>
      <c r="T85" s="25">
        <f t="shared" si="34"/>
        <v>2208.2776196100499</v>
      </c>
      <c r="U85" s="25">
        <f t="shared" si="35"/>
        <v>2068.2766143564777</v>
      </c>
      <c r="V85" s="20">
        <v>1</v>
      </c>
      <c r="W85" s="25">
        <v>0.54232244429629195</v>
      </c>
      <c r="X85" s="25">
        <v>1699.2346107927201</v>
      </c>
      <c r="Y85" s="24">
        <v>1364.1191071913499</v>
      </c>
    </row>
    <row r="86" spans="1:25" x14ac:dyDescent="0.25">
      <c r="A86" s="4">
        <v>8</v>
      </c>
      <c r="B86" s="5" t="s">
        <v>17</v>
      </c>
      <c r="C86" s="21">
        <v>1</v>
      </c>
      <c r="D86" s="26">
        <v>-20.067795423526199</v>
      </c>
      <c r="E86" s="26">
        <v>1334.29728875774</v>
      </c>
      <c r="F86" s="27">
        <v>1295.1456973340501</v>
      </c>
      <c r="G86" s="21">
        <v>1</v>
      </c>
      <c r="H86" s="26">
        <v>-28.556836189305901</v>
      </c>
      <c r="I86" s="26">
        <v>1990.95326897834</v>
      </c>
      <c r="J86" s="27">
        <v>1958.8593333333299</v>
      </c>
      <c r="K86" s="21">
        <v>1</v>
      </c>
      <c r="L86" s="26">
        <v>-17.566236715253201</v>
      </c>
      <c r="M86" s="26">
        <v>2312.56501665633</v>
      </c>
      <c r="N86" s="27">
        <v>2230.8299874714799</v>
      </c>
      <c r="O86" s="21">
        <v>1</v>
      </c>
      <c r="P86" s="26">
        <v>-2.01725366153314</v>
      </c>
      <c r="Q86" s="26">
        <v>2414.5387524591501</v>
      </c>
      <c r="R86" s="27">
        <v>2053.6393772893698</v>
      </c>
      <c r="S86" s="42">
        <f t="shared" si="33"/>
        <v>-17.052030497404612</v>
      </c>
      <c r="T86" s="26">
        <f t="shared" si="34"/>
        <v>2013.0885817128901</v>
      </c>
      <c r="U86" s="26">
        <f t="shared" si="35"/>
        <v>1884.6185988570573</v>
      </c>
      <c r="V86" s="21">
        <v>1</v>
      </c>
      <c r="W86" s="26">
        <v>0.25466525927294797</v>
      </c>
      <c r="X86" s="26">
        <v>2243.1456700898402</v>
      </c>
      <c r="Y86" s="27">
        <v>1899.02411399937</v>
      </c>
    </row>
    <row r="87" spans="1:25" x14ac:dyDescent="0.25">
      <c r="A87" s="6">
        <v>9</v>
      </c>
      <c r="B87" s="7" t="s">
        <v>10</v>
      </c>
      <c r="C87" s="20">
        <v>1</v>
      </c>
      <c r="D87" s="25">
        <v>-75.339045064898698</v>
      </c>
      <c r="E87" s="25">
        <v>6545.8210281054198</v>
      </c>
      <c r="F87" s="24">
        <v>6500.8731920678501</v>
      </c>
      <c r="G87" s="20">
        <v>1</v>
      </c>
      <c r="H87" s="25">
        <v>-124.16582833694</v>
      </c>
      <c r="I87" s="25">
        <v>4752.7033563683599</v>
      </c>
      <c r="J87" s="24">
        <v>4732.1004999999996</v>
      </c>
      <c r="K87" s="20">
        <v>1</v>
      </c>
      <c r="L87" s="25">
        <v>-52.227183693728399</v>
      </c>
      <c r="M87" s="25">
        <v>6727.8053123302798</v>
      </c>
      <c r="N87" s="24">
        <v>6650.9615601343103</v>
      </c>
      <c r="O87" s="20">
        <v>1</v>
      </c>
      <c r="P87" s="25">
        <v>-26.423113075346102</v>
      </c>
      <c r="Q87" s="25">
        <v>14128.615665502901</v>
      </c>
      <c r="R87" s="24">
        <v>13857.5664035756</v>
      </c>
      <c r="S87" s="41">
        <f t="shared" si="33"/>
        <v>-69.538792542728302</v>
      </c>
      <c r="T87" s="25">
        <f t="shared" si="34"/>
        <v>8038.7363405767401</v>
      </c>
      <c r="U87" s="25">
        <f t="shared" si="35"/>
        <v>7935.3754139444391</v>
      </c>
      <c r="V87" s="20">
        <v>1</v>
      </c>
      <c r="W87" s="25">
        <v>-0.74756201418262502</v>
      </c>
      <c r="X87" s="25">
        <v>7333.8659354595602</v>
      </c>
      <c r="Y87" s="24">
        <v>6300.7545193559699</v>
      </c>
    </row>
    <row r="88" spans="1:25" x14ac:dyDescent="0.25">
      <c r="A88" s="4">
        <v>10</v>
      </c>
      <c r="B88" s="5" t="s">
        <v>12</v>
      </c>
      <c r="C88" s="21">
        <v>2</v>
      </c>
      <c r="D88" s="26">
        <v>-16.984287996496899</v>
      </c>
      <c r="E88" s="26">
        <v>915.22617975639002</v>
      </c>
      <c r="F88" s="27">
        <v>748.55219084248995</v>
      </c>
      <c r="G88" s="21">
        <v>2</v>
      </c>
      <c r="H88" s="26">
        <v>-5.3686670421715501</v>
      </c>
      <c r="I88" s="26">
        <v>975.09115389651299</v>
      </c>
      <c r="J88" s="27">
        <v>826.88870735930698</v>
      </c>
      <c r="K88" s="21">
        <v>2</v>
      </c>
      <c r="L88" s="26">
        <v>-3.1375966474196</v>
      </c>
      <c r="M88" s="26">
        <v>745.36745653322896</v>
      </c>
      <c r="N88" s="27">
        <v>565.81340326340296</v>
      </c>
      <c r="O88" s="21">
        <v>2</v>
      </c>
      <c r="P88" s="26">
        <v>-3.4330656576344301</v>
      </c>
      <c r="Q88" s="26">
        <v>4223.5833372056204</v>
      </c>
      <c r="R88" s="27">
        <v>3032.01476715744</v>
      </c>
      <c r="S88" s="42">
        <f t="shared" si="33"/>
        <v>-7.2309043359306191</v>
      </c>
      <c r="T88" s="26">
        <f t="shared" si="34"/>
        <v>1714.8170318479381</v>
      </c>
      <c r="U88" s="26">
        <f t="shared" si="35"/>
        <v>1293.3172671556599</v>
      </c>
      <c r="V88" s="21">
        <v>2</v>
      </c>
      <c r="W88" s="26">
        <v>-3.0301872391453299</v>
      </c>
      <c r="X88" s="26">
        <v>2066.34923232746</v>
      </c>
      <c r="Y88" s="27">
        <v>1395.15368315398</v>
      </c>
    </row>
    <row r="89" spans="1:25" x14ac:dyDescent="0.25">
      <c r="A89" s="6">
        <v>11</v>
      </c>
      <c r="B89" s="7" t="s">
        <v>20</v>
      </c>
      <c r="C89" s="20">
        <v>2</v>
      </c>
      <c r="D89" s="25">
        <v>-30.2649120989315</v>
      </c>
      <c r="E89" s="25">
        <v>3550.0208807346298</v>
      </c>
      <c r="F89" s="24">
        <v>3472.6068002073898</v>
      </c>
      <c r="G89" s="20">
        <v>2</v>
      </c>
      <c r="H89" s="25">
        <v>-588.33206323774505</v>
      </c>
      <c r="I89" s="25">
        <v>3199.4318465563501</v>
      </c>
      <c r="J89" s="24">
        <v>3163.0410740749298</v>
      </c>
      <c r="K89" s="20">
        <v>2</v>
      </c>
      <c r="L89" s="25">
        <v>-163.44026607887599</v>
      </c>
      <c r="M89" s="25">
        <v>5791.6613418335301</v>
      </c>
      <c r="N89" s="24">
        <v>5769.6896454339303</v>
      </c>
      <c r="O89" s="20">
        <v>2</v>
      </c>
      <c r="P89" s="25">
        <v>-62.374708232779497</v>
      </c>
      <c r="Q89" s="25">
        <v>10241.7655258051</v>
      </c>
      <c r="R89" s="24">
        <v>10110.5880709175</v>
      </c>
      <c r="S89" s="41">
        <f t="shared" si="33"/>
        <v>-211.10298741208302</v>
      </c>
      <c r="T89" s="25">
        <f t="shared" si="34"/>
        <v>5695.7198987324027</v>
      </c>
      <c r="U89" s="25">
        <f t="shared" si="35"/>
        <v>5628.9813976584373</v>
      </c>
      <c r="V89" s="20">
        <v>2</v>
      </c>
      <c r="W89" s="25">
        <v>0.262895388820721</v>
      </c>
      <c r="X89" s="25">
        <v>2661.38814986132</v>
      </c>
      <c r="Y89" s="24">
        <v>2251.51105175154</v>
      </c>
    </row>
    <row r="90" spans="1:25" x14ac:dyDescent="0.25">
      <c r="A90" s="4">
        <v>12</v>
      </c>
      <c r="B90" s="5" t="s">
        <v>9</v>
      </c>
      <c r="C90" s="21">
        <v>2</v>
      </c>
      <c r="D90" s="26">
        <v>-114.954958034409</v>
      </c>
      <c r="E90" s="26">
        <v>14187.654231828799</v>
      </c>
      <c r="F90" s="27">
        <v>14127.892236731001</v>
      </c>
      <c r="G90" s="21">
        <v>2</v>
      </c>
      <c r="H90" s="26">
        <v>-18.607827672770799</v>
      </c>
      <c r="I90" s="26">
        <v>13849.9133415498</v>
      </c>
      <c r="J90" s="27">
        <v>13504.525316605501</v>
      </c>
      <c r="K90" s="21">
        <v>2</v>
      </c>
      <c r="L90" s="26">
        <v>-20.264558310467599</v>
      </c>
      <c r="M90" s="26">
        <v>5551.9900375860198</v>
      </c>
      <c r="N90" s="27">
        <v>5411.0263400440099</v>
      </c>
      <c r="O90" s="21">
        <v>2</v>
      </c>
      <c r="P90" s="26">
        <v>-29.947333318473099</v>
      </c>
      <c r="Q90" s="26">
        <v>15081.7425531138</v>
      </c>
      <c r="R90" s="27">
        <v>14861.8383391552</v>
      </c>
      <c r="S90" s="42">
        <f t="shared" si="33"/>
        <v>-45.943669334030133</v>
      </c>
      <c r="T90" s="26">
        <f t="shared" si="34"/>
        <v>12167.825041019605</v>
      </c>
      <c r="U90" s="26">
        <f t="shared" si="35"/>
        <v>11976.320558133928</v>
      </c>
      <c r="V90" s="21">
        <v>2</v>
      </c>
      <c r="W90" s="26">
        <v>-1.6247074852971399</v>
      </c>
      <c r="X90" s="26">
        <v>12051.941694036501</v>
      </c>
      <c r="Y90" s="27">
        <v>10712.7527161413</v>
      </c>
    </row>
    <row r="91" spans="1:25" x14ac:dyDescent="0.25">
      <c r="A91" s="6">
        <v>13</v>
      </c>
      <c r="B91" s="7" t="s">
        <v>23</v>
      </c>
      <c r="C91" s="20">
        <v>2</v>
      </c>
      <c r="D91" s="25">
        <v>-450.088061074135</v>
      </c>
      <c r="E91" s="25">
        <v>6061.60192243649</v>
      </c>
      <c r="F91" s="24">
        <v>6020.0472389230299</v>
      </c>
      <c r="G91" s="20">
        <v>2</v>
      </c>
      <c r="H91" s="25">
        <v>-783.735176691878</v>
      </c>
      <c r="I91" s="25">
        <v>5882.4894688732802</v>
      </c>
      <c r="J91" s="24">
        <v>5863.1004057159298</v>
      </c>
      <c r="K91" s="20">
        <v>2</v>
      </c>
      <c r="L91" s="25">
        <v>-2.6231363243435202</v>
      </c>
      <c r="M91" s="25">
        <v>1144.1451463375699</v>
      </c>
      <c r="N91" s="24">
        <v>1007.98690585577</v>
      </c>
      <c r="O91" s="20">
        <v>2</v>
      </c>
      <c r="P91" s="25">
        <v>-29.186915803456401</v>
      </c>
      <c r="Q91" s="25">
        <v>5859.4025679712804</v>
      </c>
      <c r="R91" s="24">
        <v>5733.7156140410198</v>
      </c>
      <c r="S91" s="41">
        <f t="shared" si="33"/>
        <v>-316.40832247345321</v>
      </c>
      <c r="T91" s="25">
        <f t="shared" si="34"/>
        <v>4736.9097764046555</v>
      </c>
      <c r="U91" s="25">
        <f t="shared" si="35"/>
        <v>4656.2125411339375</v>
      </c>
      <c r="V91" s="20">
        <v>2</v>
      </c>
      <c r="W91" s="25">
        <v>-174.33221070638501</v>
      </c>
      <c r="X91" s="25">
        <v>6700.1106301629497</v>
      </c>
      <c r="Y91" s="24">
        <v>6349.4738757402802</v>
      </c>
    </row>
    <row r="92" spans="1:25" x14ac:dyDescent="0.25">
      <c r="A92" s="4">
        <v>14</v>
      </c>
      <c r="B92" s="5" t="s">
        <v>13</v>
      </c>
      <c r="C92" s="21">
        <v>3</v>
      </c>
      <c r="D92" s="26">
        <v>0.12234213901733899</v>
      </c>
      <c r="E92" s="26">
        <v>687.42087239934995</v>
      </c>
      <c r="F92" s="27">
        <v>503.24450528801998</v>
      </c>
      <c r="G92" s="21">
        <v>3</v>
      </c>
      <c r="H92" s="26">
        <v>-0.56803527479646498</v>
      </c>
      <c r="I92" s="26">
        <v>752.18035506867795</v>
      </c>
      <c r="J92" s="27">
        <v>622.04425308221903</v>
      </c>
      <c r="K92" s="21">
        <v>3</v>
      </c>
      <c r="L92" s="26">
        <v>-2.7212500364542098</v>
      </c>
      <c r="M92" s="26">
        <v>1008.2293538466899</v>
      </c>
      <c r="N92" s="27">
        <v>646.55458142051702</v>
      </c>
      <c r="O92" s="21">
        <v>3</v>
      </c>
      <c r="P92" s="26">
        <v>-0.80851973228948304</v>
      </c>
      <c r="Q92" s="26">
        <v>3830.19122662872</v>
      </c>
      <c r="R92" s="27">
        <v>3321.9867465969201</v>
      </c>
      <c r="S92" s="42">
        <f t="shared" si="33"/>
        <v>-0.99386572613070467</v>
      </c>
      <c r="T92" s="26">
        <f t="shared" si="34"/>
        <v>1569.5054519858595</v>
      </c>
      <c r="U92" s="26">
        <f t="shared" si="35"/>
        <v>1273.4575215969189</v>
      </c>
      <c r="V92" s="21">
        <v>3</v>
      </c>
      <c r="W92" s="26">
        <v>0.37323256604535499</v>
      </c>
      <c r="X92" s="26">
        <v>2206.8662775133398</v>
      </c>
      <c r="Y92" s="27">
        <v>2019.70516242234</v>
      </c>
    </row>
    <row r="93" spans="1:25" x14ac:dyDescent="0.25">
      <c r="A93" s="6">
        <v>15</v>
      </c>
      <c r="B93" s="7" t="s">
        <v>16</v>
      </c>
      <c r="C93" s="20">
        <v>3</v>
      </c>
      <c r="D93" s="25">
        <v>-1.3637221741714001</v>
      </c>
      <c r="E93" s="25">
        <v>1832.07708954849</v>
      </c>
      <c r="F93" s="24">
        <v>1560.8116885157999</v>
      </c>
      <c r="G93" s="20">
        <v>3</v>
      </c>
      <c r="H93" s="25">
        <v>-4.8767467816427397</v>
      </c>
      <c r="I93" s="25">
        <v>1679.9410288584099</v>
      </c>
      <c r="J93" s="24">
        <v>1495.0458700035799</v>
      </c>
      <c r="K93" s="20">
        <v>3</v>
      </c>
      <c r="L93" s="25">
        <v>-105.408213683938</v>
      </c>
      <c r="M93" s="25">
        <v>1497.14752589557</v>
      </c>
      <c r="N93" s="24">
        <v>1444.5881907867699</v>
      </c>
      <c r="O93" s="20">
        <v>3</v>
      </c>
      <c r="P93" s="25">
        <v>0.50335167841084805</v>
      </c>
      <c r="Q93" s="25">
        <v>1895.9342478850999</v>
      </c>
      <c r="R93" s="24">
        <v>1433.98568752088</v>
      </c>
      <c r="S93" s="41">
        <f t="shared" si="33"/>
        <v>-27.786332740335322</v>
      </c>
      <c r="T93" s="25">
        <f t="shared" si="34"/>
        <v>1726.2749730468922</v>
      </c>
      <c r="U93" s="25">
        <f t="shared" si="35"/>
        <v>1483.6078592067574</v>
      </c>
      <c r="V93" s="20">
        <v>3</v>
      </c>
      <c r="W93" s="25">
        <v>-4.2500524920699201</v>
      </c>
      <c r="X93" s="25">
        <v>2827.0263319169198</v>
      </c>
      <c r="Y93" s="24">
        <v>2328.28373835721</v>
      </c>
    </row>
    <row r="94" spans="1:25" x14ac:dyDescent="0.25">
      <c r="A94" s="4">
        <v>16</v>
      </c>
      <c r="B94" s="5" t="s">
        <v>18</v>
      </c>
      <c r="C94" s="21">
        <v>3</v>
      </c>
      <c r="D94" s="26">
        <v>-72.906882644028002</v>
      </c>
      <c r="E94" s="26">
        <v>1843.70364336905</v>
      </c>
      <c r="F94" s="27">
        <v>1830.4956924886999</v>
      </c>
      <c r="G94" s="21">
        <v>3</v>
      </c>
      <c r="H94" s="26">
        <v>-127.28152554812699</v>
      </c>
      <c r="I94" s="26">
        <v>2903.2067364578302</v>
      </c>
      <c r="J94" s="27">
        <v>2875.7865979589301</v>
      </c>
      <c r="K94" s="21">
        <v>3</v>
      </c>
      <c r="L94" s="26">
        <v>-1.5504960986491501</v>
      </c>
      <c r="M94" s="26">
        <v>545.53628686176103</v>
      </c>
      <c r="N94" s="27">
        <v>469.97530006211701</v>
      </c>
      <c r="O94" s="21">
        <v>3</v>
      </c>
      <c r="P94" s="26">
        <v>1.50908518986154E-2</v>
      </c>
      <c r="Q94" s="26">
        <v>1328.4376760759901</v>
      </c>
      <c r="R94" s="27">
        <v>1108.9580775448101</v>
      </c>
      <c r="S94" s="42">
        <f t="shared" si="33"/>
        <v>-50.430953359726388</v>
      </c>
      <c r="T94" s="26">
        <f t="shared" si="34"/>
        <v>1655.2210856911579</v>
      </c>
      <c r="U94" s="26">
        <f t="shared" si="35"/>
        <v>1571.3039170136392</v>
      </c>
      <c r="V94" s="21">
        <v>3</v>
      </c>
      <c r="W94" s="26">
        <v>-18.0618047485776</v>
      </c>
      <c r="X94" s="26">
        <v>2210.6462734613301</v>
      </c>
      <c r="Y94" s="27">
        <v>1929.7994223542701</v>
      </c>
    </row>
    <row r="95" spans="1:25" x14ac:dyDescent="0.25">
      <c r="A95" s="6">
        <v>17</v>
      </c>
      <c r="B95" s="7" t="s">
        <v>30</v>
      </c>
      <c r="C95" s="20">
        <v>3</v>
      </c>
      <c r="D95" s="25">
        <v>0.36376074946923498</v>
      </c>
      <c r="E95" s="25">
        <v>1193.88312855103</v>
      </c>
      <c r="F95" s="24">
        <v>1004.04549917729</v>
      </c>
      <c r="G95" s="20">
        <v>3</v>
      </c>
      <c r="H95" s="25">
        <v>-0.87616002257548498</v>
      </c>
      <c r="I95" s="25">
        <v>1457.0773489394301</v>
      </c>
      <c r="J95" s="24">
        <v>1217.5283557282701</v>
      </c>
      <c r="K95" s="20">
        <v>3</v>
      </c>
      <c r="L95" s="25">
        <v>-2.2352935824273699</v>
      </c>
      <c r="M95" s="25">
        <v>4018.5335509118099</v>
      </c>
      <c r="N95" s="24">
        <v>3396.14113030709</v>
      </c>
      <c r="O95" s="20">
        <v>3</v>
      </c>
      <c r="P95" s="25">
        <v>-2.3583361741282198</v>
      </c>
      <c r="Q95" s="25">
        <v>2531.4401080502998</v>
      </c>
      <c r="R95" s="24">
        <v>2276.0443790118702</v>
      </c>
      <c r="S95" s="41">
        <f t="shared" si="33"/>
        <v>-1.2765072574154599</v>
      </c>
      <c r="T95" s="25">
        <f t="shared" si="34"/>
        <v>2300.2335341131425</v>
      </c>
      <c r="U95" s="25">
        <f t="shared" si="35"/>
        <v>1973.4398410561298</v>
      </c>
      <c r="V95" s="20">
        <v>3</v>
      </c>
      <c r="W95" s="25">
        <v>-0.105534762746137</v>
      </c>
      <c r="X95" s="25">
        <v>2029.19827064994</v>
      </c>
      <c r="Y95" s="24">
        <v>1634.3464441201199</v>
      </c>
    </row>
    <row r="96" spans="1:25" x14ac:dyDescent="0.25">
      <c r="A96" s="4">
        <v>18</v>
      </c>
      <c r="B96" s="5" t="s">
        <v>22</v>
      </c>
      <c r="C96" s="21">
        <v>3</v>
      </c>
      <c r="D96" s="26">
        <v>-15.2970393088163</v>
      </c>
      <c r="E96" s="26">
        <v>1451.87743461692</v>
      </c>
      <c r="F96" s="27">
        <v>1173.0097165889599</v>
      </c>
      <c r="G96" s="21">
        <v>3</v>
      </c>
      <c r="H96" s="26">
        <v>-7.8239197949051897</v>
      </c>
      <c r="I96" s="26">
        <v>1920.7814429497901</v>
      </c>
      <c r="J96" s="27">
        <v>1694.11606791185</v>
      </c>
      <c r="K96" s="21">
        <v>3</v>
      </c>
      <c r="L96" s="26">
        <v>-37.692696095991998</v>
      </c>
      <c r="M96" s="26">
        <v>2465.63223184968</v>
      </c>
      <c r="N96" s="27">
        <v>2405.18353860242</v>
      </c>
      <c r="O96" s="21">
        <v>3</v>
      </c>
      <c r="P96" s="26">
        <v>-42.4862935916588</v>
      </c>
      <c r="Q96" s="26">
        <v>6672.4853367493697</v>
      </c>
      <c r="R96" s="27">
        <v>6512.1178339768303</v>
      </c>
      <c r="S96" s="42">
        <f t="shared" si="33"/>
        <v>-25.824987197843072</v>
      </c>
      <c r="T96" s="26">
        <f t="shared" si="34"/>
        <v>3127.6941115414402</v>
      </c>
      <c r="U96" s="26">
        <f t="shared" si="35"/>
        <v>2946.1067892700148</v>
      </c>
      <c r="V96" s="21">
        <v>3</v>
      </c>
      <c r="W96" s="26">
        <v>-7.6357540864866E-2</v>
      </c>
      <c r="X96" s="26">
        <v>4838.8787919016004</v>
      </c>
      <c r="Y96" s="27">
        <v>3840.6998824319198</v>
      </c>
    </row>
    <row r="97" spans="1:25" x14ac:dyDescent="0.25">
      <c r="A97" s="6">
        <v>19</v>
      </c>
      <c r="B97" s="7" t="s">
        <v>24</v>
      </c>
      <c r="C97" s="20">
        <v>3</v>
      </c>
      <c r="D97" s="25">
        <v>-12.825157441096801</v>
      </c>
      <c r="E97" s="25">
        <v>680.64383246616296</v>
      </c>
      <c r="F97" s="24">
        <v>562.97137240537199</v>
      </c>
      <c r="G97" s="20">
        <v>3</v>
      </c>
      <c r="H97" s="25">
        <v>-14.5904580128296</v>
      </c>
      <c r="I97" s="25">
        <v>4072.1548755499298</v>
      </c>
      <c r="J97" s="24">
        <v>3903.8891580740601</v>
      </c>
      <c r="K97" s="20">
        <v>3</v>
      </c>
      <c r="L97" s="25">
        <v>-26.387609217700302</v>
      </c>
      <c r="M97" s="25">
        <v>6838.4874981365901</v>
      </c>
      <c r="N97" s="24">
        <v>6577.7597049098104</v>
      </c>
      <c r="O97" s="20">
        <v>3</v>
      </c>
      <c r="P97" s="25">
        <v>-0.45135104570135198</v>
      </c>
      <c r="Q97" s="25">
        <v>1631.5764203316801</v>
      </c>
      <c r="R97" s="24">
        <v>1327.2233428177799</v>
      </c>
      <c r="S97" s="41">
        <f t="shared" si="33"/>
        <v>-13.563643929332013</v>
      </c>
      <c r="T97" s="25">
        <f t="shared" si="34"/>
        <v>3305.7156566210906</v>
      </c>
      <c r="U97" s="25">
        <f t="shared" si="35"/>
        <v>3092.9608945517557</v>
      </c>
      <c r="V97" s="20">
        <v>3</v>
      </c>
      <c r="W97" s="25">
        <v>0.30412153031726902</v>
      </c>
      <c r="X97" s="25">
        <v>3875.9971337007701</v>
      </c>
      <c r="Y97" s="24">
        <v>3117.1092181590102</v>
      </c>
    </row>
    <row r="98" spans="1:25" x14ac:dyDescent="0.25">
      <c r="A98" s="4">
        <v>20</v>
      </c>
      <c r="B98" s="5" t="s">
        <v>25</v>
      </c>
      <c r="C98" s="21">
        <v>3</v>
      </c>
      <c r="D98" s="26">
        <v>0.43524867929628902</v>
      </c>
      <c r="E98" s="26">
        <v>3426.2251449054502</v>
      </c>
      <c r="F98" s="27">
        <v>3282.0421976819098</v>
      </c>
      <c r="G98" s="21">
        <v>3</v>
      </c>
      <c r="H98" s="26">
        <v>-12.286297997383301</v>
      </c>
      <c r="I98" s="26">
        <v>2881.2161559358701</v>
      </c>
      <c r="J98" s="27">
        <v>2721.1508675997602</v>
      </c>
      <c r="K98" s="21">
        <v>3</v>
      </c>
      <c r="L98" s="26">
        <v>-2.49939737916407</v>
      </c>
      <c r="M98" s="26">
        <v>1388.28790512978</v>
      </c>
      <c r="N98" s="27">
        <v>1103.2713735965999</v>
      </c>
      <c r="O98" s="21">
        <v>3</v>
      </c>
      <c r="P98" s="26">
        <v>-7.5845452599492003</v>
      </c>
      <c r="Q98" s="26">
        <v>13945.492926918299</v>
      </c>
      <c r="R98" s="27">
        <v>13146.182749043001</v>
      </c>
      <c r="S98" s="42">
        <f t="shared" si="33"/>
        <v>-5.4837479893000705</v>
      </c>
      <c r="T98" s="26">
        <f t="shared" si="34"/>
        <v>5410.3055332223503</v>
      </c>
      <c r="U98" s="26">
        <f t="shared" si="35"/>
        <v>5063.1617969803174</v>
      </c>
      <c r="V98" s="21">
        <v>3</v>
      </c>
      <c r="W98" s="26">
        <v>0.489453633611313</v>
      </c>
      <c r="X98" s="26">
        <v>6605.11870251045</v>
      </c>
      <c r="Y98" s="27">
        <v>5319.8856744024897</v>
      </c>
    </row>
    <row r="99" spans="1:25" x14ac:dyDescent="0.25">
      <c r="A99" s="6">
        <v>21</v>
      </c>
      <c r="B99" s="7" t="s">
        <v>26</v>
      </c>
      <c r="C99" s="20">
        <v>3</v>
      </c>
      <c r="D99" s="25">
        <v>-1.1977033352003099</v>
      </c>
      <c r="E99" s="25">
        <v>1203.2502574842799</v>
      </c>
      <c r="F99" s="24">
        <v>977.41027348096497</v>
      </c>
      <c r="G99" s="20">
        <v>3</v>
      </c>
      <c r="H99" s="25">
        <v>-39642.592502572399</v>
      </c>
      <c r="I99" s="25">
        <v>5286.5061213067202</v>
      </c>
      <c r="J99" s="24">
        <v>5281.3083143894401</v>
      </c>
      <c r="K99" s="20">
        <v>3</v>
      </c>
      <c r="L99" s="25">
        <v>-1.5550112459735901</v>
      </c>
      <c r="M99" s="25">
        <v>1263.4434162733301</v>
      </c>
      <c r="N99" s="24">
        <v>1144.1416666239199</v>
      </c>
      <c r="O99" s="20">
        <v>3</v>
      </c>
      <c r="P99" s="25">
        <v>-44.720871365727099</v>
      </c>
      <c r="Q99" s="25">
        <v>7754.4713983601196</v>
      </c>
      <c r="R99" s="24">
        <v>7633.0757033477903</v>
      </c>
      <c r="S99" s="41">
        <f t="shared" si="33"/>
        <v>-9922.5165221298248</v>
      </c>
      <c r="T99" s="25">
        <f t="shared" si="34"/>
        <v>3876.9177983561126</v>
      </c>
      <c r="U99" s="25">
        <f t="shared" si="35"/>
        <v>3758.9839894605288</v>
      </c>
      <c r="V99" s="20">
        <v>3</v>
      </c>
      <c r="W99" s="25">
        <v>-0.68406647371823504</v>
      </c>
      <c r="X99" s="25">
        <v>2500.5104114155201</v>
      </c>
      <c r="Y99" s="24">
        <v>1763.6119032936499</v>
      </c>
    </row>
    <row r="100" spans="1:25" x14ac:dyDescent="0.25">
      <c r="A100" s="96" t="s">
        <v>28</v>
      </c>
      <c r="B100" s="96"/>
      <c r="C100" s="97"/>
      <c r="D100" s="17">
        <f>AVERAGE(D79:D99)</f>
        <v>-150.06570667142941</v>
      </c>
      <c r="E100" s="17">
        <f t="shared" ref="E100:F100" si="36">AVERAGE(E79:E99)</f>
        <v>5505.4624743265995</v>
      </c>
      <c r="F100" s="17">
        <f t="shared" si="36"/>
        <v>5386.4261922394435</v>
      </c>
      <c r="G100" s="1" t="s">
        <v>28</v>
      </c>
      <c r="H100" s="17">
        <f>AVERAGE(H79:H99)</f>
        <v>-1984.4863680472288</v>
      </c>
      <c r="I100" s="17">
        <f t="shared" ref="I100:J100" si="37">AVERAGE(I79:I99)</f>
        <v>7176.0868665474136</v>
      </c>
      <c r="J100" s="17">
        <f t="shared" si="37"/>
        <v>7023.6949033865512</v>
      </c>
      <c r="K100" s="1" t="s">
        <v>28</v>
      </c>
      <c r="L100" s="17">
        <f>AVERAGE(L79:L99)</f>
        <v>-108.41966278755713</v>
      </c>
      <c r="M100" s="17">
        <f t="shared" ref="M100:N100" si="38">AVERAGE(M79:M99)</f>
        <v>8270.525294944784</v>
      </c>
      <c r="N100" s="17">
        <f t="shared" si="38"/>
        <v>7801.0646156611829</v>
      </c>
      <c r="O100" s="1" t="s">
        <v>28</v>
      </c>
      <c r="P100" s="17">
        <f>AVERAGE(P79:P99)</f>
        <v>-53.464049826701121</v>
      </c>
      <c r="Q100" s="17">
        <f t="shared" ref="Q100:R100" si="39">AVERAGE(Q79:Q99)</f>
        <v>17278.049857752187</v>
      </c>
      <c r="R100" s="17">
        <f t="shared" si="39"/>
        <v>16734.110812271312</v>
      </c>
      <c r="S100" s="17">
        <f>AVERAGE(S79:S99)</f>
        <v>-574.10894683322897</v>
      </c>
      <c r="T100" s="17">
        <f t="shared" ref="T100:U100" si="40">AVERAGE(T79:T99)</f>
        <v>9557.5311233927478</v>
      </c>
      <c r="U100" s="17">
        <f t="shared" si="40"/>
        <v>9236.3241308896231</v>
      </c>
      <c r="V100" s="17" t="s">
        <v>28</v>
      </c>
      <c r="W100" s="17">
        <f>AVERAGE(W79:W99)</f>
        <v>-25.543550668958101</v>
      </c>
      <c r="X100" s="17">
        <f t="shared" ref="X100:Y100" si="41">AVERAGE(X79:X99)</f>
        <v>8011.3469505535641</v>
      </c>
      <c r="Y100" s="17">
        <f t="shared" si="41"/>
        <v>7015.1265581931821</v>
      </c>
    </row>
    <row r="101" spans="1:25" ht="15.75" thickBot="1" x14ac:dyDescent="0.3"/>
    <row r="102" spans="1:25" x14ac:dyDescent="0.25">
      <c r="A102" s="100" t="s">
        <v>7</v>
      </c>
      <c r="B102" s="94" t="s">
        <v>50</v>
      </c>
      <c r="C102" s="94" t="s">
        <v>47</v>
      </c>
      <c r="D102" s="94"/>
      <c r="E102" s="95"/>
      <c r="F102" s="94" t="s">
        <v>46</v>
      </c>
      <c r="G102" s="94"/>
      <c r="H102" s="95"/>
      <c r="I102" s="94" t="s">
        <v>45</v>
      </c>
      <c r="J102" s="94"/>
      <c r="K102" s="95"/>
      <c r="L102" s="94" t="s">
        <v>44</v>
      </c>
      <c r="M102" s="94"/>
      <c r="N102" s="95"/>
    </row>
    <row r="103" spans="1:25" ht="15.75" thickBot="1" x14ac:dyDescent="0.3">
      <c r="A103" s="101"/>
      <c r="B103" s="93"/>
      <c r="C103" s="71" t="s">
        <v>1</v>
      </c>
      <c r="D103" s="71" t="s">
        <v>2</v>
      </c>
      <c r="E103" s="72" t="s">
        <v>3</v>
      </c>
      <c r="F103" s="23" t="s">
        <v>1</v>
      </c>
      <c r="G103" s="23" t="s">
        <v>2</v>
      </c>
      <c r="H103" s="3" t="s">
        <v>3</v>
      </c>
      <c r="I103" s="23" t="s">
        <v>1</v>
      </c>
      <c r="J103" s="23" t="s">
        <v>2</v>
      </c>
      <c r="K103" s="3" t="s">
        <v>3</v>
      </c>
      <c r="L103" s="23" t="s">
        <v>1</v>
      </c>
      <c r="M103" s="23" t="s">
        <v>2</v>
      </c>
      <c r="N103" s="3" t="s">
        <v>3</v>
      </c>
    </row>
    <row r="104" spans="1:25" x14ac:dyDescent="0.25">
      <c r="A104" s="70">
        <v>1</v>
      </c>
      <c r="B104" s="31" t="s">
        <v>14</v>
      </c>
      <c r="C104" s="74">
        <v>-4.4558122917323999</v>
      </c>
      <c r="D104" s="75">
        <v>788.10336910011802</v>
      </c>
      <c r="E104" s="76">
        <v>703.88864865603603</v>
      </c>
      <c r="F104" s="74">
        <v>-0.67657132035974699</v>
      </c>
      <c r="G104" s="75">
        <v>516.27385211437797</v>
      </c>
      <c r="H104" s="76">
        <v>429.18820476190399</v>
      </c>
      <c r="I104" s="74">
        <v>-11.288013160591801</v>
      </c>
      <c r="J104" s="75">
        <v>1418.7718187442199</v>
      </c>
      <c r="K104" s="31">
        <v>1370.9902733638901</v>
      </c>
      <c r="L104" s="74">
        <v>-1.2650815179166599</v>
      </c>
      <c r="M104" s="31">
        <v>2888.4841058421398</v>
      </c>
      <c r="N104" s="32">
        <v>2532.91372884258</v>
      </c>
    </row>
    <row r="105" spans="1:25" x14ac:dyDescent="0.25">
      <c r="A105" s="33">
        <v>2</v>
      </c>
      <c r="B105" s="34" t="s">
        <v>15</v>
      </c>
      <c r="C105" s="77">
        <v>-82.507469222652702</v>
      </c>
      <c r="D105" s="34">
        <v>1507.53571275226</v>
      </c>
      <c r="E105" s="35">
        <v>1495.09482418482</v>
      </c>
      <c r="F105" s="77">
        <v>-5.7165504088213197</v>
      </c>
      <c r="G105" s="34">
        <v>594.70423423352895</v>
      </c>
      <c r="H105" s="35">
        <v>556.56039732816203</v>
      </c>
      <c r="I105" s="34">
        <v>-1.6396941535610199E-3</v>
      </c>
      <c r="J105" s="34">
        <v>444.29244744383698</v>
      </c>
      <c r="K105" s="35">
        <v>333.45265246053299</v>
      </c>
      <c r="L105" s="34">
        <v>-31.2298169736031</v>
      </c>
      <c r="M105" s="34">
        <v>6775.6695852450603</v>
      </c>
      <c r="N105" s="35">
        <v>6669.8218113553103</v>
      </c>
    </row>
    <row r="106" spans="1:25" x14ac:dyDescent="0.25">
      <c r="A106" s="70">
        <v>3</v>
      </c>
      <c r="B106" s="31" t="s">
        <v>19</v>
      </c>
      <c r="C106" s="78">
        <v>-339.82422869702998</v>
      </c>
      <c r="D106" s="31">
        <v>3130.75503961706</v>
      </c>
      <c r="E106" s="32">
        <v>3126.42195887445</v>
      </c>
      <c r="F106" s="31">
        <v>-1.32336820429352</v>
      </c>
      <c r="G106" s="31">
        <v>763.05774833099701</v>
      </c>
      <c r="H106" s="32">
        <v>632.15887878787805</v>
      </c>
      <c r="I106" s="31">
        <v>-13.9104161005513</v>
      </c>
      <c r="J106" s="31">
        <v>2767.38553651758</v>
      </c>
      <c r="K106" s="32">
        <v>2698.0567669552602</v>
      </c>
      <c r="L106" s="31">
        <v>-15.511378816838199</v>
      </c>
      <c r="M106" s="31">
        <v>5060.8745114534704</v>
      </c>
      <c r="N106" s="32">
        <v>4903.2257354684298</v>
      </c>
    </row>
    <row r="107" spans="1:25" x14ac:dyDescent="0.25">
      <c r="A107" s="33">
        <v>4</v>
      </c>
      <c r="B107" s="34" t="s">
        <v>21</v>
      </c>
      <c r="C107" s="77">
        <v>-63.496465099725398</v>
      </c>
      <c r="D107" s="34">
        <v>2489.5651961132698</v>
      </c>
      <c r="E107" s="35">
        <v>2459.84336483886</v>
      </c>
      <c r="F107" s="34">
        <v>0.175769381124148</v>
      </c>
      <c r="G107" s="34">
        <v>1840.0376819447899</v>
      </c>
      <c r="H107" s="35">
        <v>1467.45094540644</v>
      </c>
      <c r="I107" s="34">
        <v>3.51777552505542E-2</v>
      </c>
      <c r="J107" s="34">
        <v>580.65107953070697</v>
      </c>
      <c r="K107" s="35">
        <v>497.89840317460198</v>
      </c>
      <c r="L107" s="34">
        <v>-29.256972449376502</v>
      </c>
      <c r="M107" s="34">
        <v>12447.4909274027</v>
      </c>
      <c r="N107" s="35">
        <v>12241.3413927738</v>
      </c>
    </row>
    <row r="108" spans="1:25" x14ac:dyDescent="0.25">
      <c r="A108" s="70">
        <v>5</v>
      </c>
      <c r="B108" s="31" t="s">
        <v>27</v>
      </c>
      <c r="C108" s="78">
        <v>-1.4866530636047299</v>
      </c>
      <c r="D108" s="31">
        <v>556.911334334412</v>
      </c>
      <c r="E108" s="32">
        <v>493.85138922386801</v>
      </c>
      <c r="F108" s="31">
        <v>-7.0061302060181099</v>
      </c>
      <c r="G108" s="31">
        <v>645.12841561168705</v>
      </c>
      <c r="H108" s="32">
        <v>604.18965325524096</v>
      </c>
      <c r="I108" s="31">
        <v>-46.877489913347297</v>
      </c>
      <c r="J108" s="31">
        <v>1688.6540965056799</v>
      </c>
      <c r="K108" s="32">
        <v>1669.5766984126899</v>
      </c>
      <c r="L108" s="31">
        <v>-18.082960608609</v>
      </c>
      <c r="M108" s="31">
        <v>6012.2267677008404</v>
      </c>
      <c r="N108" s="32">
        <v>5855.3366760878298</v>
      </c>
    </row>
    <row r="109" spans="1:25" x14ac:dyDescent="0.25">
      <c r="A109" s="33">
        <v>6</v>
      </c>
      <c r="B109" s="34" t="s">
        <v>8</v>
      </c>
      <c r="C109" s="77">
        <v>-55.860667785890399</v>
      </c>
      <c r="D109" s="34">
        <v>35284.308443464099</v>
      </c>
      <c r="E109" s="35">
        <v>34989.093333333301</v>
      </c>
      <c r="F109" s="34">
        <v>-0.34898578843975597</v>
      </c>
      <c r="G109" s="34">
        <v>12333.102841325301</v>
      </c>
      <c r="H109" s="35">
        <v>9692.41306691918</v>
      </c>
      <c r="I109" s="34">
        <v>-25.2662883986122</v>
      </c>
      <c r="J109" s="34">
        <v>27942.345885732298</v>
      </c>
      <c r="K109" s="35">
        <v>27435.008185954801</v>
      </c>
      <c r="L109" s="34">
        <v>-21.2584667342174</v>
      </c>
      <c r="M109" s="34">
        <v>113184.54655840799</v>
      </c>
      <c r="N109" s="35">
        <v>110639.744874282</v>
      </c>
    </row>
    <row r="110" spans="1:25" x14ac:dyDescent="0.25">
      <c r="A110" s="70">
        <v>7</v>
      </c>
      <c r="B110" s="31" t="s">
        <v>11</v>
      </c>
      <c r="C110" s="78">
        <v>-4.7793438347991</v>
      </c>
      <c r="D110" s="31">
        <v>1262.02885409482</v>
      </c>
      <c r="E110" s="32">
        <v>1175.5257777777699</v>
      </c>
      <c r="F110" s="31">
        <v>-27.241616512758299</v>
      </c>
      <c r="G110" s="31">
        <v>1686.3529244372901</v>
      </c>
      <c r="H110" s="32">
        <v>1661.8822124572901</v>
      </c>
      <c r="I110" s="31">
        <v>-6.7000621331367096</v>
      </c>
      <c r="J110" s="31">
        <v>2902.2183246076502</v>
      </c>
      <c r="K110" s="32">
        <v>2713.5915333333301</v>
      </c>
      <c r="L110" s="31">
        <v>-0.49190490806166198</v>
      </c>
      <c r="M110" s="31">
        <v>1397.0980004963201</v>
      </c>
      <c r="N110" s="32">
        <v>1182.7682356718101</v>
      </c>
    </row>
    <row r="111" spans="1:25" x14ac:dyDescent="0.25">
      <c r="A111" s="33">
        <v>8</v>
      </c>
      <c r="B111" s="34" t="s">
        <v>17</v>
      </c>
      <c r="C111" s="77">
        <v>-70.297932689329201</v>
      </c>
      <c r="D111" s="34">
        <v>2454.6044998125399</v>
      </c>
      <c r="E111" s="35">
        <v>2437.33</v>
      </c>
      <c r="F111" s="34">
        <v>-13.9580029991223</v>
      </c>
      <c r="G111" s="34">
        <v>1416.3445057507299</v>
      </c>
      <c r="H111" s="35">
        <v>1369.1929093567201</v>
      </c>
      <c r="I111" s="34">
        <v>-12.7868601062897</v>
      </c>
      <c r="J111" s="34">
        <v>1992.8044959942499</v>
      </c>
      <c r="K111" s="35">
        <v>1929.28801357057</v>
      </c>
      <c r="L111" s="34">
        <v>-5.0488086308861302</v>
      </c>
      <c r="M111" s="34">
        <v>3418.7173098929102</v>
      </c>
      <c r="N111" s="35">
        <v>3103.6984630952302</v>
      </c>
    </row>
    <row r="112" spans="1:25" x14ac:dyDescent="0.25">
      <c r="A112" s="70">
        <v>9</v>
      </c>
      <c r="B112" s="31" t="s">
        <v>10</v>
      </c>
      <c r="C112" s="78">
        <v>-3.1207170696300199</v>
      </c>
      <c r="D112" s="31">
        <v>1520.81771872028</v>
      </c>
      <c r="E112" s="32">
        <v>1367.17546945698</v>
      </c>
      <c r="F112" s="31">
        <v>-6.49642974508936</v>
      </c>
      <c r="G112" s="31">
        <v>1163.12142874753</v>
      </c>
      <c r="H112" s="32">
        <v>1080.27118752601</v>
      </c>
      <c r="I112" s="31">
        <v>-8.1587798427166494</v>
      </c>
      <c r="J112" s="31">
        <v>2790.7792251024098</v>
      </c>
      <c r="K112" s="32">
        <v>2661.24950984731</v>
      </c>
      <c r="L112" s="31">
        <v>-10.7498884071939</v>
      </c>
      <c r="M112" s="31">
        <v>9248.2189948043706</v>
      </c>
      <c r="N112" s="32">
        <v>8845.47117710573</v>
      </c>
    </row>
    <row r="113" spans="1:14" x14ac:dyDescent="0.25">
      <c r="A113" s="33">
        <v>10</v>
      </c>
      <c r="B113" s="34" t="s">
        <v>12</v>
      </c>
      <c r="C113" s="77">
        <v>-33.661935552697599</v>
      </c>
      <c r="D113" s="34">
        <v>1270.5981403952001</v>
      </c>
      <c r="E113" s="35">
        <v>1253.2488714475001</v>
      </c>
      <c r="F113" s="34">
        <v>-0.82484006398870202</v>
      </c>
      <c r="G113" s="34">
        <v>521.95534343343797</v>
      </c>
      <c r="H113" s="35">
        <v>414.39750066805601</v>
      </c>
      <c r="I113" s="34">
        <v>-1.7698456184167499</v>
      </c>
      <c r="J113" s="34">
        <v>609.85155187983196</v>
      </c>
      <c r="K113" s="35">
        <v>523.41291518338903</v>
      </c>
      <c r="L113" s="34">
        <v>-43.257649737723902</v>
      </c>
      <c r="M113" s="34">
        <v>13345.1407839932</v>
      </c>
      <c r="N113" s="35">
        <v>13193.1585824387</v>
      </c>
    </row>
    <row r="114" spans="1:14" x14ac:dyDescent="0.25">
      <c r="A114" s="70">
        <v>11</v>
      </c>
      <c r="B114" s="31" t="s">
        <v>20</v>
      </c>
      <c r="C114" s="78">
        <v>-0.26813610074500299</v>
      </c>
      <c r="D114" s="31">
        <v>714.96574481570406</v>
      </c>
      <c r="E114" s="32">
        <v>519.83281169162399</v>
      </c>
      <c r="F114" s="31">
        <v>-2.0007780994711699</v>
      </c>
      <c r="G114" s="31">
        <v>228.30202790842301</v>
      </c>
      <c r="H114" s="32">
        <v>176.03826138608201</v>
      </c>
      <c r="I114" s="31">
        <v>-1.8620988414394199</v>
      </c>
      <c r="J114" s="31">
        <v>764.084496431557</v>
      </c>
      <c r="K114" s="32">
        <v>660.33213759443095</v>
      </c>
      <c r="L114" s="31">
        <v>-13.7994757463842</v>
      </c>
      <c r="M114" s="31">
        <v>4949.2570239347397</v>
      </c>
      <c r="N114" s="32">
        <v>4780.1525000000001</v>
      </c>
    </row>
    <row r="115" spans="1:14" x14ac:dyDescent="0.25">
      <c r="A115" s="33">
        <v>12</v>
      </c>
      <c r="B115" s="34" t="s">
        <v>9</v>
      </c>
      <c r="C115" s="77">
        <v>-2.6277451534353999</v>
      </c>
      <c r="D115" s="34">
        <v>2509.4833552884302</v>
      </c>
      <c r="E115" s="35">
        <v>2280.9447720797698</v>
      </c>
      <c r="F115" s="34">
        <v>1.44412522209738E-2</v>
      </c>
      <c r="G115" s="34">
        <v>3105.0855765649999</v>
      </c>
      <c r="H115" s="35">
        <v>2368.57109412809</v>
      </c>
      <c r="I115" s="34">
        <v>-18.0701860245413</v>
      </c>
      <c r="J115" s="34">
        <v>5257.7261222614598</v>
      </c>
      <c r="K115" s="35">
        <v>5122.6108443058301</v>
      </c>
      <c r="L115" s="34">
        <v>-18.887964194726202</v>
      </c>
      <c r="M115" s="34">
        <v>12090.2441621382</v>
      </c>
      <c r="N115" s="35">
        <v>11784.254877676</v>
      </c>
    </row>
    <row r="116" spans="1:14" x14ac:dyDescent="0.25">
      <c r="A116" s="70">
        <v>13</v>
      </c>
      <c r="B116" s="31" t="s">
        <v>23</v>
      </c>
      <c r="C116" s="78">
        <v>-4.0074526622462896</v>
      </c>
      <c r="D116" s="31">
        <v>638.65331648169297</v>
      </c>
      <c r="E116" s="32">
        <v>581.37362932654798</v>
      </c>
      <c r="F116" s="31">
        <v>-4.29150285648518</v>
      </c>
      <c r="G116" s="31">
        <v>483.046695423507</v>
      </c>
      <c r="H116" s="32">
        <v>446.28942507784598</v>
      </c>
      <c r="I116" s="31">
        <v>-3.2274538711562002</v>
      </c>
      <c r="J116" s="31">
        <v>1235.8854624211699</v>
      </c>
      <c r="K116" s="32">
        <v>1091.8225497835499</v>
      </c>
      <c r="L116" s="31">
        <v>-10.587548454763899</v>
      </c>
      <c r="M116" s="31">
        <v>3630.27685627954</v>
      </c>
      <c r="N116" s="32">
        <v>3467.7890966130999</v>
      </c>
    </row>
    <row r="117" spans="1:14" x14ac:dyDescent="0.25">
      <c r="A117" s="33">
        <v>14</v>
      </c>
      <c r="B117" s="34" t="s">
        <v>13</v>
      </c>
      <c r="C117" s="77">
        <v>-5.1292058993725904</v>
      </c>
      <c r="D117" s="34">
        <v>1816.61207480247</v>
      </c>
      <c r="E117" s="35">
        <v>1636.6433695471201</v>
      </c>
      <c r="F117" s="34">
        <v>-3.79639397855124E-2</v>
      </c>
      <c r="G117" s="34">
        <v>611.97714797713502</v>
      </c>
      <c r="H117" s="35">
        <v>500.41739401154302</v>
      </c>
      <c r="I117" s="34">
        <v>-0.55049748350306105</v>
      </c>
      <c r="J117" s="34">
        <v>650.80434584717102</v>
      </c>
      <c r="K117" s="35">
        <v>525.62186332436397</v>
      </c>
      <c r="L117" s="34">
        <v>-15.5557002629886</v>
      </c>
      <c r="M117" s="34">
        <v>11588.6436582938</v>
      </c>
      <c r="N117" s="35">
        <v>11235.215503659399</v>
      </c>
    </row>
    <row r="118" spans="1:14" x14ac:dyDescent="0.25">
      <c r="A118" s="70">
        <v>15</v>
      </c>
      <c r="B118" s="31" t="s">
        <v>16</v>
      </c>
      <c r="C118" s="78">
        <v>-4.3176301388840397</v>
      </c>
      <c r="D118" s="31">
        <v>2747.9232128533199</v>
      </c>
      <c r="E118" s="32">
        <v>2554.9746228372601</v>
      </c>
      <c r="F118" s="31">
        <v>-12.147875650336999</v>
      </c>
      <c r="G118" s="31">
        <v>2512.7734914457901</v>
      </c>
      <c r="H118" s="32">
        <v>2439.0943934398902</v>
      </c>
      <c r="I118" s="31">
        <v>-2617.55791891016</v>
      </c>
      <c r="J118" s="31">
        <v>7426.9091741445</v>
      </c>
      <c r="K118" s="32">
        <v>7425.4909090909096</v>
      </c>
      <c r="L118" s="31">
        <v>-10.6265320680256</v>
      </c>
      <c r="M118" s="31">
        <v>9173.2637918237106</v>
      </c>
      <c r="N118" s="32">
        <v>8774.0608865160393</v>
      </c>
    </row>
    <row r="119" spans="1:14" x14ac:dyDescent="0.25">
      <c r="A119" s="33">
        <v>16</v>
      </c>
      <c r="B119" s="34" t="s">
        <v>18</v>
      </c>
      <c r="C119" s="77">
        <v>-0.66747882018353299</v>
      </c>
      <c r="D119" s="34">
        <v>276.93563005169398</v>
      </c>
      <c r="E119" s="35">
        <v>243.84754449254399</v>
      </c>
      <c r="F119" s="34">
        <v>-0.98579047884121296</v>
      </c>
      <c r="G119" s="34">
        <v>361.21237191129399</v>
      </c>
      <c r="H119" s="35">
        <v>280.31580793650699</v>
      </c>
      <c r="I119" s="34">
        <v>-37.6352822862248</v>
      </c>
      <c r="J119" s="34">
        <v>2123.2608717592798</v>
      </c>
      <c r="K119" s="35">
        <v>2096.8982142857099</v>
      </c>
      <c r="L119" s="34">
        <v>-59.649448507847403</v>
      </c>
      <c r="M119" s="34">
        <v>10424.531035013</v>
      </c>
      <c r="N119" s="35">
        <v>10338.790476190399</v>
      </c>
    </row>
    <row r="120" spans="1:14" x14ac:dyDescent="0.25">
      <c r="A120" s="70">
        <v>17</v>
      </c>
      <c r="B120" s="31" t="s">
        <v>30</v>
      </c>
      <c r="C120" s="78">
        <v>-16.031884863541599</v>
      </c>
      <c r="D120" s="31">
        <v>6177.0759658956104</v>
      </c>
      <c r="E120" s="32">
        <v>6000.2114527777703</v>
      </c>
      <c r="F120" s="31">
        <v>-31.4127521383177</v>
      </c>
      <c r="G120" s="31">
        <v>6056.2754876850904</v>
      </c>
      <c r="H120" s="32">
        <v>5855.8333768750999</v>
      </c>
      <c r="I120" s="31">
        <v>-81.975441392596395</v>
      </c>
      <c r="J120" s="31">
        <v>20350.989778406602</v>
      </c>
      <c r="K120" s="32">
        <v>20227.443320476701</v>
      </c>
      <c r="L120" s="31">
        <v>-101.91658042576501</v>
      </c>
      <c r="M120" s="31">
        <v>14013.5525631419</v>
      </c>
      <c r="N120" s="32">
        <v>13942.6678517166</v>
      </c>
    </row>
    <row r="121" spans="1:14" x14ac:dyDescent="0.25">
      <c r="A121" s="33">
        <v>18</v>
      </c>
      <c r="B121" s="34" t="s">
        <v>22</v>
      </c>
      <c r="C121" s="77">
        <v>-4.6371466832674297</v>
      </c>
      <c r="D121" s="34">
        <v>853.896565377711</v>
      </c>
      <c r="E121" s="35">
        <v>782.06678933368198</v>
      </c>
      <c r="F121" s="34">
        <v>-5.8706990487738002</v>
      </c>
      <c r="G121" s="34">
        <v>1694.9138879498901</v>
      </c>
      <c r="H121" s="35">
        <v>1568.51087149556</v>
      </c>
      <c r="I121" s="34">
        <v>-0.39368251583727998</v>
      </c>
      <c r="J121" s="34">
        <v>467.94598829643002</v>
      </c>
      <c r="K121" s="35">
        <v>349.13302952999402</v>
      </c>
      <c r="L121" s="34">
        <v>-7.0704450587777696</v>
      </c>
      <c r="M121" s="34">
        <v>2874.4858420410601</v>
      </c>
      <c r="N121" s="35">
        <v>2691.5336811291299</v>
      </c>
    </row>
    <row r="122" spans="1:14" x14ac:dyDescent="0.25">
      <c r="A122" s="70">
        <v>19</v>
      </c>
      <c r="B122" s="31" t="s">
        <v>24</v>
      </c>
      <c r="C122" s="78">
        <v>-5145.1085122436898</v>
      </c>
      <c r="D122" s="31">
        <v>13131.802443398499</v>
      </c>
      <c r="E122" s="32">
        <v>13130.514401676</v>
      </c>
      <c r="F122" s="31">
        <v>-62.1712712215921</v>
      </c>
      <c r="G122" s="31">
        <v>8196.9947764970802</v>
      </c>
      <c r="H122" s="32">
        <v>8099.5618285898099</v>
      </c>
      <c r="I122" s="31">
        <v>-119.428054476409</v>
      </c>
      <c r="J122" s="31">
        <v>14339.923392828599</v>
      </c>
      <c r="K122" s="32">
        <v>14281.161860436399</v>
      </c>
      <c r="L122" s="31">
        <v>-95.807940985752097</v>
      </c>
      <c r="M122" s="31">
        <v>13325.2902249528</v>
      </c>
      <c r="N122" s="32">
        <v>13188.792207792199</v>
      </c>
    </row>
    <row r="123" spans="1:14" x14ac:dyDescent="0.25">
      <c r="A123" s="33">
        <v>20</v>
      </c>
      <c r="B123" s="34" t="s">
        <v>25</v>
      </c>
      <c r="C123" s="77">
        <v>-0.52930587469984502</v>
      </c>
      <c r="D123" s="34">
        <v>5638.12173721616</v>
      </c>
      <c r="E123" s="35">
        <v>3601.9833106501001</v>
      </c>
      <c r="F123" s="34">
        <v>-1.66774475086397</v>
      </c>
      <c r="G123" s="34">
        <v>1291.0586859974301</v>
      </c>
      <c r="H123" s="35">
        <v>1123.59019767107</v>
      </c>
      <c r="I123" s="34">
        <v>-0.514120335139579</v>
      </c>
      <c r="J123" s="34">
        <v>913.19411712012402</v>
      </c>
      <c r="K123" s="35">
        <v>726.06677036312499</v>
      </c>
      <c r="L123" s="34">
        <v>-15.121429088191499</v>
      </c>
      <c r="M123" s="34">
        <v>19110.717428897002</v>
      </c>
      <c r="N123" s="35">
        <v>18577.268405566399</v>
      </c>
    </row>
    <row r="124" spans="1:14" ht="15.75" thickBot="1" x14ac:dyDescent="0.3">
      <c r="A124" s="70">
        <v>21</v>
      </c>
      <c r="B124" s="31" t="s">
        <v>26</v>
      </c>
      <c r="C124" s="79">
        <v>-17.874452198516401</v>
      </c>
      <c r="D124" s="37">
        <v>3526.2135304742901</v>
      </c>
      <c r="E124" s="38">
        <v>3431.53</v>
      </c>
      <c r="F124" s="31">
        <v>-17910.1751637011</v>
      </c>
      <c r="G124" s="31">
        <v>3553.4014751225</v>
      </c>
      <c r="H124" s="32">
        <v>3549.5416666666601</v>
      </c>
      <c r="I124" s="31">
        <v>-2.8293162309682401E-2</v>
      </c>
      <c r="J124" s="31">
        <v>801.52645772294704</v>
      </c>
      <c r="K124" s="32">
        <v>623.97984761904695</v>
      </c>
      <c r="L124" s="31">
        <v>-5.03449030257819</v>
      </c>
      <c r="M124" s="31">
        <v>2817.1842125226199</v>
      </c>
      <c r="N124" s="32">
        <v>2576.09674856017</v>
      </c>
    </row>
    <row r="125" spans="1:14" x14ac:dyDescent="0.25">
      <c r="A125" s="98" t="s">
        <v>28</v>
      </c>
      <c r="B125" s="99"/>
      <c r="C125" s="73">
        <f>AVERAGE(C104:C124)</f>
        <v>-279.0804845688416</v>
      </c>
      <c r="D125" s="73">
        <f t="shared" ref="D125:N125" si="42">AVERAGE(D104:D124)</f>
        <v>4204.6148516695057</v>
      </c>
      <c r="E125" s="73">
        <f t="shared" si="42"/>
        <v>4012.6379210574287</v>
      </c>
      <c r="F125" s="17">
        <f t="shared" si="42"/>
        <v>-861.62684888100534</v>
      </c>
      <c r="G125" s="17">
        <f t="shared" si="42"/>
        <v>2360.7200285910858</v>
      </c>
      <c r="H125" s="17">
        <f t="shared" si="42"/>
        <v>2110.2604416069062</v>
      </c>
      <c r="I125" s="17">
        <f t="shared" si="42"/>
        <v>-143.23653554818489</v>
      </c>
      <c r="J125" s="17">
        <f t="shared" si="42"/>
        <v>4641.4287937761092</v>
      </c>
      <c r="K125" s="17">
        <f t="shared" si="42"/>
        <v>4522.0517285269734</v>
      </c>
      <c r="L125" s="17">
        <f t="shared" si="42"/>
        <v>-25.248118280010804</v>
      </c>
      <c r="M125" s="17">
        <f t="shared" si="42"/>
        <v>13227.424492584638</v>
      </c>
      <c r="N125" s="17">
        <f t="shared" si="42"/>
        <v>12882.100138692422</v>
      </c>
    </row>
    <row r="126" spans="1:14" ht="15.75" thickBot="1" x14ac:dyDescent="0.3"/>
    <row r="127" spans="1:14" x14ac:dyDescent="0.25">
      <c r="A127" s="40" t="s">
        <v>48</v>
      </c>
      <c r="B127" s="40" t="s">
        <v>49</v>
      </c>
      <c r="C127" s="40" t="s">
        <v>38</v>
      </c>
      <c r="D127" s="40" t="s">
        <v>39</v>
      </c>
      <c r="E127" s="40" t="s">
        <v>40</v>
      </c>
      <c r="F127" s="40" t="s">
        <v>41</v>
      </c>
      <c r="G127" s="83" t="s">
        <v>42</v>
      </c>
    </row>
    <row r="128" spans="1:14" x14ac:dyDescent="0.25">
      <c r="A128" s="70">
        <v>1</v>
      </c>
      <c r="B128" s="30" t="s">
        <v>14</v>
      </c>
      <c r="C128" s="31">
        <v>0.48866488772239403</v>
      </c>
      <c r="D128" s="31">
        <v>0.62463139188796002</v>
      </c>
      <c r="E128" s="31">
        <v>0.31493194760403798</v>
      </c>
      <c r="F128" s="31">
        <v>0.189398494153623</v>
      </c>
      <c r="G128" s="32">
        <v>0.89673257438037701</v>
      </c>
    </row>
    <row r="129" spans="1:7" x14ac:dyDescent="0.25">
      <c r="A129" s="33">
        <v>2</v>
      </c>
      <c r="B129" s="33" t="s">
        <v>15</v>
      </c>
      <c r="C129" s="34">
        <v>0.41555513882862199</v>
      </c>
      <c r="D129" s="34">
        <v>0.238648046514081</v>
      </c>
      <c r="E129" s="34">
        <v>0.238648046514081</v>
      </c>
      <c r="F129" s="34">
        <v>0.406658240065006</v>
      </c>
      <c r="G129" s="35">
        <v>0.97606766609036</v>
      </c>
    </row>
    <row r="130" spans="1:7" x14ac:dyDescent="0.25">
      <c r="A130" s="70">
        <v>3</v>
      </c>
      <c r="B130" s="30" t="s">
        <v>19</v>
      </c>
      <c r="C130" s="31">
        <v>0.26183684540528002</v>
      </c>
      <c r="D130" s="31">
        <v>0.26706879737985101</v>
      </c>
      <c r="E130" s="31">
        <v>0.26706879737985101</v>
      </c>
      <c r="F130" s="31">
        <v>0.194660608224937</v>
      </c>
      <c r="G130" s="32">
        <v>0.96067444010105896</v>
      </c>
    </row>
    <row r="131" spans="1:7" x14ac:dyDescent="0.25">
      <c r="A131" s="33">
        <v>4</v>
      </c>
      <c r="B131" s="33" t="s">
        <v>21</v>
      </c>
      <c r="C131" s="34">
        <v>0.20379422849967399</v>
      </c>
      <c r="D131" s="34">
        <v>0.57771687604219002</v>
      </c>
      <c r="E131" s="34">
        <v>0.57771687604219002</v>
      </c>
      <c r="F131" s="34">
        <v>0.28563437862535102</v>
      </c>
      <c r="G131" s="35">
        <v>0.969961964812877</v>
      </c>
    </row>
    <row r="132" spans="1:7" x14ac:dyDescent="0.25">
      <c r="A132" s="70">
        <v>5</v>
      </c>
      <c r="B132" s="30" t="s">
        <v>27</v>
      </c>
      <c r="C132" s="31">
        <v>0.178055173028486</v>
      </c>
      <c r="D132" s="31">
        <v>0.36685937504796001</v>
      </c>
      <c r="E132" s="31">
        <v>0.36685937504796001</v>
      </c>
      <c r="F132" s="31">
        <v>0.23673454380431999</v>
      </c>
      <c r="G132" s="32">
        <v>0.97019149720919096</v>
      </c>
    </row>
    <row r="133" spans="1:7" x14ac:dyDescent="0.25">
      <c r="A133" s="33">
        <v>6</v>
      </c>
      <c r="B133" s="33" t="s">
        <v>8</v>
      </c>
      <c r="C133" s="34">
        <v>0.31627063283851597</v>
      </c>
      <c r="D133" s="34">
        <v>0.56078619720995204</v>
      </c>
      <c r="E133" s="34">
        <v>0.56078619720995204</v>
      </c>
      <c r="F133" s="34">
        <v>0.62378754703420403</v>
      </c>
      <c r="G133" s="35">
        <v>0.98211027260174699</v>
      </c>
    </row>
    <row r="134" spans="1:7" x14ac:dyDescent="0.25">
      <c r="A134" s="70">
        <v>7</v>
      </c>
      <c r="B134" s="30" t="s">
        <v>11</v>
      </c>
      <c r="C134" s="31">
        <v>0.47360014350278701</v>
      </c>
      <c r="D134" s="31">
        <v>0.65670073149932495</v>
      </c>
      <c r="E134" s="31">
        <v>0.65670073149932495</v>
      </c>
      <c r="F134" s="31">
        <v>0.52496422271712295</v>
      </c>
      <c r="G134" s="32">
        <v>0.94252609999179804</v>
      </c>
    </row>
    <row r="135" spans="1:7" x14ac:dyDescent="0.25">
      <c r="A135" s="33">
        <v>8</v>
      </c>
      <c r="B135" s="33" t="s">
        <v>17</v>
      </c>
      <c r="C135" s="34">
        <v>0.55686438369504399</v>
      </c>
      <c r="D135" s="34">
        <v>0.26662760879654102</v>
      </c>
      <c r="E135" s="34">
        <v>0.26662760879654102</v>
      </c>
      <c r="F135" s="34">
        <v>0.199798581955272</v>
      </c>
      <c r="G135" s="35">
        <v>0.93526938075717403</v>
      </c>
    </row>
    <row r="136" spans="1:7" x14ac:dyDescent="0.25">
      <c r="A136" s="70">
        <v>9</v>
      </c>
      <c r="B136" s="30" t="s">
        <v>10</v>
      </c>
      <c r="C136" s="31">
        <v>0.42385789115127598</v>
      </c>
      <c r="D136" s="31">
        <v>0.54167569726937204</v>
      </c>
      <c r="E136" s="31">
        <v>0.54167569726937204</v>
      </c>
      <c r="F136" s="31">
        <v>0.45551054888602999</v>
      </c>
      <c r="G136" s="32">
        <v>0.95752826514051503</v>
      </c>
    </row>
    <row r="137" spans="1:7" x14ac:dyDescent="0.25">
      <c r="A137" s="33">
        <v>10</v>
      </c>
      <c r="B137" s="33" t="s">
        <v>12</v>
      </c>
      <c r="C137" s="34">
        <v>0.54615863222193395</v>
      </c>
      <c r="D137" s="34">
        <v>0.62596973563760205</v>
      </c>
      <c r="E137" s="34">
        <v>0.62596973563760205</v>
      </c>
      <c r="F137" s="34">
        <v>0.15844026062384201</v>
      </c>
      <c r="G137" s="35">
        <v>0.98490779934607098</v>
      </c>
    </row>
    <row r="138" spans="1:7" x14ac:dyDescent="0.25">
      <c r="A138" s="70">
        <v>11</v>
      </c>
      <c r="B138" s="30" t="s">
        <v>20</v>
      </c>
      <c r="C138" s="31">
        <v>0.88262549258256096</v>
      </c>
      <c r="D138" s="31">
        <v>0.15570900250376299</v>
      </c>
      <c r="E138" s="31">
        <v>0.15570900250376299</v>
      </c>
      <c r="F138" s="31">
        <v>0.55879728017123398</v>
      </c>
      <c r="G138" s="32">
        <v>0.94189770646876803</v>
      </c>
    </row>
    <row r="139" spans="1:7" x14ac:dyDescent="0.25">
      <c r="A139" s="33">
        <v>12</v>
      </c>
      <c r="B139" s="33" t="s">
        <v>9</v>
      </c>
      <c r="C139" s="34">
        <v>0.62612208652065604</v>
      </c>
      <c r="D139" s="34">
        <v>0.54056426263971402</v>
      </c>
      <c r="E139" s="34">
        <v>0.54056426263971402</v>
      </c>
      <c r="F139" s="34">
        <v>0.60555441958994505</v>
      </c>
      <c r="G139" s="35">
        <v>0.93958628922505505</v>
      </c>
    </row>
    <row r="140" spans="1:7" x14ac:dyDescent="0.25">
      <c r="A140" s="70">
        <v>13</v>
      </c>
      <c r="B140" s="30" t="s">
        <v>23</v>
      </c>
      <c r="C140" s="31">
        <v>0.558277559214582</v>
      </c>
      <c r="D140" s="31">
        <v>0.49661708637555102</v>
      </c>
      <c r="E140" s="31">
        <v>0.49661708637555102</v>
      </c>
      <c r="F140" s="31">
        <v>0.26034583761511398</v>
      </c>
      <c r="G140" s="32">
        <v>0.96688238181284802</v>
      </c>
    </row>
    <row r="141" spans="1:7" x14ac:dyDescent="0.25">
      <c r="A141" s="33">
        <v>14</v>
      </c>
      <c r="B141" s="33" t="s">
        <v>13</v>
      </c>
      <c r="C141" s="34">
        <v>0.38009276666556302</v>
      </c>
      <c r="D141" s="34">
        <v>0.71904002931878297</v>
      </c>
      <c r="E141" s="34">
        <v>0.71904002931878297</v>
      </c>
      <c r="F141" s="34">
        <v>6.9145041682243197E-2</v>
      </c>
      <c r="G141" s="35">
        <v>0.96250913623958501</v>
      </c>
    </row>
    <row r="142" spans="1:7" x14ac:dyDescent="0.25">
      <c r="A142" s="70">
        <v>15</v>
      </c>
      <c r="B142" s="30" t="s">
        <v>16</v>
      </c>
      <c r="C142" s="31">
        <v>0.659300874404537</v>
      </c>
      <c r="D142" s="31">
        <v>0.61268122286517901</v>
      </c>
      <c r="E142" s="31">
        <v>0.61268122286517901</v>
      </c>
      <c r="F142" s="31">
        <v>0.172010294795888</v>
      </c>
      <c r="G142" s="32">
        <v>0.95482001778736603</v>
      </c>
    </row>
    <row r="143" spans="1:7" x14ac:dyDescent="0.25">
      <c r="A143" s="33">
        <v>16</v>
      </c>
      <c r="B143" s="33" t="s">
        <v>18</v>
      </c>
      <c r="C143" s="34">
        <v>0.34694346645246699</v>
      </c>
      <c r="D143" s="34">
        <v>0.218488422710577</v>
      </c>
      <c r="E143" s="34">
        <v>0.218488422710577</v>
      </c>
      <c r="F143" s="34">
        <v>0.433547180464675</v>
      </c>
      <c r="G143" s="35">
        <v>0.98746041464584999</v>
      </c>
    </row>
    <row r="144" spans="1:7" x14ac:dyDescent="0.25">
      <c r="A144" s="70">
        <v>17</v>
      </c>
      <c r="B144" s="30" t="s">
        <v>30</v>
      </c>
      <c r="C144" s="31">
        <v>0.62577954367063504</v>
      </c>
      <c r="D144" s="31">
        <v>0.62039147453478305</v>
      </c>
      <c r="E144" s="31">
        <v>0.62039147453478305</v>
      </c>
      <c r="F144" s="31">
        <v>0.19778729353844801</v>
      </c>
      <c r="G144" s="32">
        <v>0.98711358683089201</v>
      </c>
    </row>
    <row r="145" spans="1:7" x14ac:dyDescent="0.25">
      <c r="A145" s="33">
        <v>18</v>
      </c>
      <c r="B145" s="33" t="s">
        <v>22</v>
      </c>
      <c r="C145" s="34">
        <v>0.54020414234529801</v>
      </c>
      <c r="D145" s="34">
        <v>0.56622380133780703</v>
      </c>
      <c r="E145" s="34">
        <v>0.56622380133780703</v>
      </c>
      <c r="F145" s="34">
        <v>0.552083606058409</v>
      </c>
      <c r="G145" s="35">
        <v>0.94945910240467002</v>
      </c>
    </row>
    <row r="146" spans="1:7" x14ac:dyDescent="0.25">
      <c r="A146" s="70">
        <v>19</v>
      </c>
      <c r="B146" s="30" t="s">
        <v>24</v>
      </c>
      <c r="C146" s="31">
        <v>0.51733687282687502</v>
      </c>
      <c r="D146" s="31">
        <v>0.24569260537965801</v>
      </c>
      <c r="E146" s="31">
        <v>0.24569260537965801</v>
      </c>
      <c r="F146" s="31">
        <v>0.29130271712075401</v>
      </c>
      <c r="G146" s="32">
        <v>0.98256751448925395</v>
      </c>
    </row>
    <row r="147" spans="1:7" x14ac:dyDescent="0.25">
      <c r="A147" s="33">
        <v>20</v>
      </c>
      <c r="B147" s="33" t="s">
        <v>25</v>
      </c>
      <c r="C147" s="34">
        <v>0.73721972655900103</v>
      </c>
      <c r="D147" s="34">
        <v>0.63219520524916395</v>
      </c>
      <c r="E147" s="34">
        <v>0.63219520524916395</v>
      </c>
      <c r="F147" s="34">
        <v>0.36155262721276898</v>
      </c>
      <c r="G147" s="35">
        <v>0.94683112711681505</v>
      </c>
    </row>
    <row r="148" spans="1:7" ht="15.75" thickBot="1" x14ac:dyDescent="0.3">
      <c r="A148" s="84">
        <v>21</v>
      </c>
      <c r="B148" s="36" t="s">
        <v>26</v>
      </c>
      <c r="C148" s="37">
        <v>0.59688701820077605</v>
      </c>
      <c r="D148" s="37">
        <v>0.64900804423980696</v>
      </c>
      <c r="E148" s="37">
        <v>0.64900804423980696</v>
      </c>
      <c r="F148" s="37">
        <v>0.26259810133266298</v>
      </c>
      <c r="G148" s="38">
        <v>0.94329954408796901</v>
      </c>
    </row>
    <row r="149" spans="1:7" ht="15.75" thickBot="1" x14ac:dyDescent="0.3">
      <c r="B149" s="39"/>
      <c r="C149" s="39"/>
      <c r="D149" s="39"/>
      <c r="E149" s="39"/>
      <c r="F149" s="39"/>
      <c r="G149" s="39"/>
    </row>
    <row r="150" spans="1:7" x14ac:dyDescent="0.25">
      <c r="A150" s="40" t="s">
        <v>48</v>
      </c>
      <c r="B150" s="40" t="s">
        <v>49</v>
      </c>
      <c r="C150" s="40" t="s">
        <v>38</v>
      </c>
      <c r="D150" s="40" t="s">
        <v>39</v>
      </c>
      <c r="E150" s="40" t="s">
        <v>40</v>
      </c>
      <c r="F150" s="40" t="s">
        <v>41</v>
      </c>
      <c r="G150" s="83" t="s">
        <v>42</v>
      </c>
    </row>
    <row r="151" spans="1:7" x14ac:dyDescent="0.25">
      <c r="A151" s="70">
        <v>1</v>
      </c>
      <c r="B151" s="30" t="s">
        <v>14</v>
      </c>
      <c r="C151" s="31">
        <v>0.97169581481513101</v>
      </c>
      <c r="D151" s="31">
        <v>0.98271960514234302</v>
      </c>
      <c r="E151" s="114">
        <v>0.99655700000000003</v>
      </c>
      <c r="F151" s="31">
        <v>0.98288200000000003</v>
      </c>
      <c r="G151" s="32">
        <v>0.84776716603935198</v>
      </c>
    </row>
    <row r="152" spans="1:7" x14ac:dyDescent="0.25">
      <c r="A152" s="33">
        <v>2</v>
      </c>
      <c r="B152" s="33" t="s">
        <v>15</v>
      </c>
      <c r="C152" s="34">
        <v>0.97169581481513101</v>
      </c>
      <c r="D152" s="34">
        <v>0.98271960514234302</v>
      </c>
      <c r="E152" s="115">
        <v>0.99655700000000003</v>
      </c>
      <c r="F152" s="34">
        <v>0.98288200000000003</v>
      </c>
      <c r="G152" s="35">
        <v>0.84776716603935198</v>
      </c>
    </row>
    <row r="153" spans="1:7" x14ac:dyDescent="0.25">
      <c r="A153" s="70">
        <v>3</v>
      </c>
      <c r="B153" s="30" t="s">
        <v>19</v>
      </c>
      <c r="C153" s="31">
        <v>0.97169581481513101</v>
      </c>
      <c r="D153" s="31">
        <v>0.98271960514234302</v>
      </c>
      <c r="E153" s="114">
        <v>0.99655700000000003</v>
      </c>
      <c r="F153" s="31">
        <v>0.98288200000000003</v>
      </c>
      <c r="G153" s="32">
        <v>0.84776716603935198</v>
      </c>
    </row>
    <row r="154" spans="1:7" x14ac:dyDescent="0.25">
      <c r="A154" s="33">
        <v>4</v>
      </c>
      <c r="B154" s="33" t="s">
        <v>21</v>
      </c>
      <c r="C154" s="34">
        <v>0.97169581481513101</v>
      </c>
      <c r="D154" s="34">
        <v>0.98271960514234302</v>
      </c>
      <c r="E154" s="115">
        <v>0.99655700000000003</v>
      </c>
      <c r="F154" s="34">
        <v>0.98288200000000003</v>
      </c>
      <c r="G154" s="35">
        <v>0.84776716603935198</v>
      </c>
    </row>
    <row r="155" spans="1:7" x14ac:dyDescent="0.25">
      <c r="A155" s="70">
        <v>5</v>
      </c>
      <c r="B155" s="30" t="s">
        <v>27</v>
      </c>
      <c r="C155" s="31">
        <v>0.97169581481513101</v>
      </c>
      <c r="D155" s="31">
        <v>0.98271960514234302</v>
      </c>
      <c r="E155" s="114">
        <v>0.99655700000000003</v>
      </c>
      <c r="F155" s="31">
        <v>0.98288200000000003</v>
      </c>
      <c r="G155" s="32">
        <v>0.84776716603935198</v>
      </c>
    </row>
    <row r="156" spans="1:7" x14ac:dyDescent="0.25">
      <c r="A156" s="33">
        <v>6</v>
      </c>
      <c r="B156" s="33" t="s">
        <v>8</v>
      </c>
      <c r="C156" s="34">
        <v>0.97169581481513101</v>
      </c>
      <c r="D156" s="34">
        <v>0.98271960514234302</v>
      </c>
      <c r="E156" s="115">
        <v>0.99655700000000003</v>
      </c>
      <c r="F156" s="34">
        <v>0.98288200000000003</v>
      </c>
      <c r="G156" s="35">
        <v>0.84776716603935198</v>
      </c>
    </row>
    <row r="157" spans="1:7" x14ac:dyDescent="0.25">
      <c r="A157" s="70">
        <v>7</v>
      </c>
      <c r="B157" s="30" t="s">
        <v>11</v>
      </c>
      <c r="C157" s="31">
        <v>0.99035243967690401</v>
      </c>
      <c r="D157" s="31">
        <v>0.97900975659721801</v>
      </c>
      <c r="E157" s="114">
        <v>0.94454499999999997</v>
      </c>
      <c r="F157" s="31">
        <v>0.95653699999999997</v>
      </c>
      <c r="G157" s="32">
        <v>0.86368212226783003</v>
      </c>
    </row>
    <row r="158" spans="1:7" x14ac:dyDescent="0.25">
      <c r="A158" s="33">
        <v>8</v>
      </c>
      <c r="B158" s="33" t="s">
        <v>17</v>
      </c>
      <c r="C158" s="34">
        <v>0.99035243967690401</v>
      </c>
      <c r="D158" s="34">
        <v>0.97900975659721801</v>
      </c>
      <c r="E158" s="115">
        <v>0.94454499999999997</v>
      </c>
      <c r="F158" s="34">
        <v>0.95653699999999997</v>
      </c>
      <c r="G158" s="35">
        <v>0.86368212226783003</v>
      </c>
    </row>
    <row r="159" spans="1:7" x14ac:dyDescent="0.25">
      <c r="A159" s="70">
        <v>9</v>
      </c>
      <c r="B159" s="30" t="s">
        <v>10</v>
      </c>
      <c r="C159" s="31">
        <v>0.99035243967690401</v>
      </c>
      <c r="D159" s="31">
        <v>0.97900975659721801</v>
      </c>
      <c r="E159" s="114">
        <v>0.94454499999999997</v>
      </c>
      <c r="F159" s="31">
        <v>0.95653699999999997</v>
      </c>
      <c r="G159" s="32">
        <v>0.86368212226783003</v>
      </c>
    </row>
    <row r="160" spans="1:7" x14ac:dyDescent="0.25">
      <c r="A160" s="33">
        <v>10</v>
      </c>
      <c r="B160" s="33" t="s">
        <v>12</v>
      </c>
      <c r="C160" s="34">
        <v>0.908285848693133</v>
      </c>
      <c r="D160" s="34">
        <v>0.93461905705690396</v>
      </c>
      <c r="E160" s="115">
        <v>0.94282500000000002</v>
      </c>
      <c r="F160" s="34">
        <v>0.82506000000000002</v>
      </c>
      <c r="G160" s="35">
        <v>0.91089418977074399</v>
      </c>
    </row>
    <row r="161" spans="1:7" x14ac:dyDescent="0.25">
      <c r="A161" s="70">
        <v>11</v>
      </c>
      <c r="B161" s="30" t="s">
        <v>20</v>
      </c>
      <c r="C161" s="31">
        <v>0.908285848693133</v>
      </c>
      <c r="D161" s="31">
        <v>0.93461905705690396</v>
      </c>
      <c r="E161" s="114">
        <v>0.94282500000000002</v>
      </c>
      <c r="F161" s="31">
        <v>0.82506000000000002</v>
      </c>
      <c r="G161" s="32">
        <v>0.91089418977074399</v>
      </c>
    </row>
    <row r="162" spans="1:7" x14ac:dyDescent="0.25">
      <c r="A162" s="33">
        <v>12</v>
      </c>
      <c r="B162" s="33" t="s">
        <v>9</v>
      </c>
      <c r="C162" s="34">
        <v>0.908285848693133</v>
      </c>
      <c r="D162" s="34">
        <v>0.93461905705690396</v>
      </c>
      <c r="E162" s="115">
        <v>0.94282500000000002</v>
      </c>
      <c r="F162" s="34">
        <v>0.82506000000000002</v>
      </c>
      <c r="G162" s="35">
        <v>0.91089418977074399</v>
      </c>
    </row>
    <row r="163" spans="1:7" x14ac:dyDescent="0.25">
      <c r="A163" s="70">
        <v>13</v>
      </c>
      <c r="B163" s="30" t="s">
        <v>23</v>
      </c>
      <c r="C163" s="31">
        <v>0.908285848693133</v>
      </c>
      <c r="D163" s="31">
        <v>0.93461905705690396</v>
      </c>
      <c r="E163" s="114">
        <v>0.94282500000000002</v>
      </c>
      <c r="F163" s="31">
        <v>0.82506000000000002</v>
      </c>
      <c r="G163" s="32">
        <v>0.91089418977074399</v>
      </c>
    </row>
    <row r="164" spans="1:7" x14ac:dyDescent="0.25">
      <c r="A164" s="33">
        <v>14</v>
      </c>
      <c r="B164" s="33" t="s">
        <v>13</v>
      </c>
      <c r="C164" s="34">
        <v>0.75972487436386404</v>
      </c>
      <c r="D164" s="34">
        <v>0.96666858756792096</v>
      </c>
      <c r="E164" s="115">
        <v>0.983101</v>
      </c>
      <c r="F164" s="34">
        <v>0.86749699999999996</v>
      </c>
      <c r="G164" s="35">
        <v>0.89568750983499001</v>
      </c>
    </row>
    <row r="165" spans="1:7" x14ac:dyDescent="0.25">
      <c r="A165" s="70">
        <v>15</v>
      </c>
      <c r="B165" s="30" t="s">
        <v>16</v>
      </c>
      <c r="C165" s="31">
        <v>0.75972487436386404</v>
      </c>
      <c r="D165" s="31">
        <v>0.96666858756792096</v>
      </c>
      <c r="E165" s="114">
        <v>0.983101</v>
      </c>
      <c r="F165" s="31">
        <v>0.86749699999999996</v>
      </c>
      <c r="G165" s="32">
        <v>0.89568750983499001</v>
      </c>
    </row>
    <row r="166" spans="1:7" x14ac:dyDescent="0.25">
      <c r="A166" s="33">
        <v>16</v>
      </c>
      <c r="B166" s="33" t="s">
        <v>18</v>
      </c>
      <c r="C166" s="34">
        <v>0.75972487436386404</v>
      </c>
      <c r="D166" s="34">
        <v>0.96666858756792096</v>
      </c>
      <c r="E166" s="115">
        <v>0.983101</v>
      </c>
      <c r="F166" s="34">
        <v>0.86749699999999996</v>
      </c>
      <c r="G166" s="35">
        <v>0.89568750983499001</v>
      </c>
    </row>
    <row r="167" spans="1:7" x14ac:dyDescent="0.25">
      <c r="A167" s="70">
        <v>17</v>
      </c>
      <c r="B167" s="30" t="s">
        <v>30</v>
      </c>
      <c r="C167" s="31">
        <v>0.75972487436386404</v>
      </c>
      <c r="D167" s="31">
        <v>0.96666858756792096</v>
      </c>
      <c r="E167" s="114">
        <v>0.983101</v>
      </c>
      <c r="F167" s="31">
        <v>0.86749699999999996</v>
      </c>
      <c r="G167" s="32">
        <v>0.89568750983499001</v>
      </c>
    </row>
    <row r="168" spans="1:7" x14ac:dyDescent="0.25">
      <c r="A168" s="33">
        <v>18</v>
      </c>
      <c r="B168" s="33" t="s">
        <v>22</v>
      </c>
      <c r="C168" s="34">
        <v>0.75972487436386404</v>
      </c>
      <c r="D168" s="34">
        <v>0.96666858756792096</v>
      </c>
      <c r="E168" s="115">
        <v>0.983101</v>
      </c>
      <c r="F168" s="34">
        <v>0.86749699999999996</v>
      </c>
      <c r="G168" s="35">
        <v>0.89568750983499001</v>
      </c>
    </row>
    <row r="169" spans="1:7" x14ac:dyDescent="0.25">
      <c r="A169" s="70">
        <v>19</v>
      </c>
      <c r="B169" s="30" t="s">
        <v>24</v>
      </c>
      <c r="C169" s="31">
        <v>0.75972487436386404</v>
      </c>
      <c r="D169" s="31">
        <v>0.96666858756792096</v>
      </c>
      <c r="E169" s="114">
        <v>0.983101</v>
      </c>
      <c r="F169" s="31">
        <v>0.86749699999999996</v>
      </c>
      <c r="G169" s="32">
        <v>0.89568750983499001</v>
      </c>
    </row>
    <row r="170" spans="1:7" x14ac:dyDescent="0.25">
      <c r="A170" s="33">
        <v>20</v>
      </c>
      <c r="B170" s="33" t="s">
        <v>25</v>
      </c>
      <c r="C170" s="34">
        <v>0.75972487436386404</v>
      </c>
      <c r="D170" s="34">
        <v>0.96666858756792096</v>
      </c>
      <c r="E170" s="115">
        <v>0.983101</v>
      </c>
      <c r="F170" s="34">
        <v>0.86749699999999996</v>
      </c>
      <c r="G170" s="35">
        <v>0.89568750983499001</v>
      </c>
    </row>
    <row r="171" spans="1:7" ht="15.75" thickBot="1" x14ac:dyDescent="0.3">
      <c r="A171" s="84">
        <v>21</v>
      </c>
      <c r="B171" s="36" t="s">
        <v>26</v>
      </c>
      <c r="C171" s="37">
        <v>0.75972487436386404</v>
      </c>
      <c r="D171" s="37">
        <v>0.96666858756792096</v>
      </c>
      <c r="E171" s="116">
        <v>0.983101</v>
      </c>
      <c r="F171" s="37">
        <v>0.86749699999999996</v>
      </c>
      <c r="G171" s="38">
        <v>0.89568750983499001</v>
      </c>
    </row>
    <row r="172" spans="1:7" ht="15.75" thickBot="1" x14ac:dyDescent="0.3">
      <c r="B172" s="39"/>
      <c r="C172" s="39"/>
      <c r="D172" s="39"/>
      <c r="E172" s="39"/>
      <c r="F172" s="39"/>
      <c r="G172" s="39"/>
    </row>
    <row r="173" spans="1:7" x14ac:dyDescent="0.25">
      <c r="A173" s="40" t="s">
        <v>48</v>
      </c>
      <c r="B173" s="40" t="s">
        <v>49</v>
      </c>
      <c r="C173" s="40" t="s">
        <v>43</v>
      </c>
      <c r="D173" s="83" t="s">
        <v>42</v>
      </c>
      <c r="E173" s="39"/>
      <c r="F173" s="39"/>
      <c r="G173" s="39"/>
    </row>
    <row r="174" spans="1:7" x14ac:dyDescent="0.25">
      <c r="A174" s="70">
        <v>1</v>
      </c>
      <c r="B174" s="30" t="s">
        <v>14</v>
      </c>
      <c r="C174" s="31">
        <v>0.84776716603935198</v>
      </c>
      <c r="D174" s="32">
        <v>0.89673257438037701</v>
      </c>
      <c r="E174" s="39"/>
      <c r="F174" s="39"/>
      <c r="G174" s="39"/>
    </row>
    <row r="175" spans="1:7" x14ac:dyDescent="0.25">
      <c r="A175" s="33">
        <v>2</v>
      </c>
      <c r="B175" s="33" t="s">
        <v>15</v>
      </c>
      <c r="C175" s="34">
        <v>0.84776716603935198</v>
      </c>
      <c r="D175" s="35">
        <v>0.97606766609036</v>
      </c>
      <c r="E175" s="39"/>
      <c r="F175" s="39"/>
      <c r="G175" s="39"/>
    </row>
    <row r="176" spans="1:7" x14ac:dyDescent="0.25">
      <c r="A176" s="70">
        <v>3</v>
      </c>
      <c r="B176" s="30" t="s">
        <v>19</v>
      </c>
      <c r="C176" s="31">
        <v>0.84776716603935198</v>
      </c>
      <c r="D176" s="32">
        <v>0.96067444010105896</v>
      </c>
      <c r="E176" s="39"/>
      <c r="F176" s="39"/>
      <c r="G176" s="39"/>
    </row>
    <row r="177" spans="1:7" x14ac:dyDescent="0.25">
      <c r="A177" s="33">
        <v>4</v>
      </c>
      <c r="B177" s="33" t="s">
        <v>21</v>
      </c>
      <c r="C177" s="34">
        <v>0.84776716603935198</v>
      </c>
      <c r="D177" s="35">
        <v>0.969961964812877</v>
      </c>
      <c r="E177" s="39"/>
      <c r="F177" s="39"/>
      <c r="G177" s="39"/>
    </row>
    <row r="178" spans="1:7" x14ac:dyDescent="0.25">
      <c r="A178" s="70">
        <v>5</v>
      </c>
      <c r="B178" s="30" t="s">
        <v>27</v>
      </c>
      <c r="C178" s="31">
        <v>0.84776716603935198</v>
      </c>
      <c r="D178" s="32">
        <v>0.97019149720919096</v>
      </c>
      <c r="E178" s="39"/>
      <c r="F178" s="39"/>
      <c r="G178" s="39"/>
    </row>
    <row r="179" spans="1:7" x14ac:dyDescent="0.25">
      <c r="A179" s="33">
        <v>6</v>
      </c>
      <c r="B179" s="33" t="s">
        <v>8</v>
      </c>
      <c r="C179" s="34">
        <v>0.84776716603935198</v>
      </c>
      <c r="D179" s="35">
        <v>0.98211027260174699</v>
      </c>
      <c r="E179" s="39"/>
      <c r="F179" s="39"/>
      <c r="G179" s="39"/>
    </row>
    <row r="180" spans="1:7" x14ac:dyDescent="0.25">
      <c r="A180" s="70">
        <v>7</v>
      </c>
      <c r="B180" s="30" t="s">
        <v>11</v>
      </c>
      <c r="C180" s="31">
        <v>0.86368212226783003</v>
      </c>
      <c r="D180" s="32">
        <v>0.94252609999179804</v>
      </c>
      <c r="E180" s="39"/>
      <c r="F180" s="39"/>
      <c r="G180" s="39"/>
    </row>
    <row r="181" spans="1:7" x14ac:dyDescent="0.25">
      <c r="A181" s="33">
        <v>8</v>
      </c>
      <c r="B181" s="33" t="s">
        <v>17</v>
      </c>
      <c r="C181" s="34">
        <v>0.86368212226783003</v>
      </c>
      <c r="D181" s="35">
        <v>0.93526938075717403</v>
      </c>
      <c r="E181" s="39"/>
      <c r="F181" s="39"/>
      <c r="G181" s="39"/>
    </row>
    <row r="182" spans="1:7" x14ac:dyDescent="0.25">
      <c r="A182" s="70">
        <v>9</v>
      </c>
      <c r="B182" s="30" t="s">
        <v>10</v>
      </c>
      <c r="C182" s="31">
        <v>0.86368212226783003</v>
      </c>
      <c r="D182" s="32">
        <v>0.95752826514051503</v>
      </c>
      <c r="E182" s="39"/>
      <c r="F182" s="39"/>
      <c r="G182" s="39"/>
    </row>
    <row r="183" spans="1:7" x14ac:dyDescent="0.25">
      <c r="A183" s="33">
        <v>10</v>
      </c>
      <c r="B183" s="33" t="s">
        <v>12</v>
      </c>
      <c r="C183" s="34">
        <v>0.91089418977074399</v>
      </c>
      <c r="D183" s="35">
        <v>0.98490779934607098</v>
      </c>
      <c r="E183" s="39"/>
      <c r="F183" s="39"/>
      <c r="G183" s="39"/>
    </row>
    <row r="184" spans="1:7" x14ac:dyDescent="0.25">
      <c r="A184" s="70">
        <v>11</v>
      </c>
      <c r="B184" s="30" t="s">
        <v>20</v>
      </c>
      <c r="C184" s="31">
        <v>0.91089418977074399</v>
      </c>
      <c r="D184" s="32">
        <v>0.94189770646876803</v>
      </c>
      <c r="E184" s="39"/>
      <c r="F184" s="39"/>
      <c r="G184" s="39"/>
    </row>
    <row r="185" spans="1:7" x14ac:dyDescent="0.25">
      <c r="A185" s="33">
        <v>12</v>
      </c>
      <c r="B185" s="33" t="s">
        <v>9</v>
      </c>
      <c r="C185" s="34">
        <v>0.91089418977074399</v>
      </c>
      <c r="D185" s="35">
        <v>0.93958628922505505</v>
      </c>
      <c r="E185" s="39"/>
      <c r="F185" s="39"/>
      <c r="G185" s="39"/>
    </row>
    <row r="186" spans="1:7" x14ac:dyDescent="0.25">
      <c r="A186" s="70">
        <v>13</v>
      </c>
      <c r="B186" s="30" t="s">
        <v>23</v>
      </c>
      <c r="C186" s="31">
        <v>0.91089418977074399</v>
      </c>
      <c r="D186" s="32">
        <v>0.96688238181284802</v>
      </c>
      <c r="E186" s="39"/>
      <c r="F186" s="39"/>
      <c r="G186" s="39"/>
    </row>
    <row r="187" spans="1:7" x14ac:dyDescent="0.25">
      <c r="A187" s="33">
        <v>14</v>
      </c>
      <c r="B187" s="33" t="s">
        <v>13</v>
      </c>
      <c r="C187" s="34">
        <v>0.89568750983499001</v>
      </c>
      <c r="D187" s="35">
        <v>0.96250913623958501</v>
      </c>
      <c r="E187" s="39"/>
      <c r="F187" s="39"/>
      <c r="G187" s="39"/>
    </row>
    <row r="188" spans="1:7" x14ac:dyDescent="0.25">
      <c r="A188" s="70">
        <v>15</v>
      </c>
      <c r="B188" s="30" t="s">
        <v>16</v>
      </c>
      <c r="C188" s="31">
        <v>0.89568750983499001</v>
      </c>
      <c r="D188" s="32">
        <v>0.95482001778736603</v>
      </c>
      <c r="E188" s="39"/>
      <c r="F188" s="39"/>
      <c r="G188" s="39"/>
    </row>
    <row r="189" spans="1:7" x14ac:dyDescent="0.25">
      <c r="A189" s="33">
        <v>16</v>
      </c>
      <c r="B189" s="33" t="s">
        <v>18</v>
      </c>
      <c r="C189" s="34">
        <v>0.89568750983499001</v>
      </c>
      <c r="D189" s="35">
        <v>0.98746041464584999</v>
      </c>
      <c r="E189" s="39"/>
      <c r="F189" s="39"/>
      <c r="G189" s="39"/>
    </row>
    <row r="190" spans="1:7" x14ac:dyDescent="0.25">
      <c r="A190" s="70">
        <v>17</v>
      </c>
      <c r="B190" s="30" t="s">
        <v>30</v>
      </c>
      <c r="C190" s="31">
        <v>0.89568750983499001</v>
      </c>
      <c r="D190" s="32">
        <v>0.98711358683089201</v>
      </c>
      <c r="E190" s="39"/>
      <c r="F190" s="39"/>
      <c r="G190" s="39"/>
    </row>
    <row r="191" spans="1:7" x14ac:dyDescent="0.25">
      <c r="A191" s="33">
        <v>18</v>
      </c>
      <c r="B191" s="33" t="s">
        <v>22</v>
      </c>
      <c r="C191" s="34">
        <v>0.89568750983499001</v>
      </c>
      <c r="D191" s="35">
        <v>0.94945910240467002</v>
      </c>
      <c r="E191" s="39"/>
      <c r="F191" s="39"/>
      <c r="G191" s="39"/>
    </row>
    <row r="192" spans="1:7" x14ac:dyDescent="0.25">
      <c r="A192" s="70">
        <v>19</v>
      </c>
      <c r="B192" s="30" t="s">
        <v>24</v>
      </c>
      <c r="C192" s="31">
        <v>0.89568750983499001</v>
      </c>
      <c r="D192" s="32">
        <v>0.98256751448925395</v>
      </c>
      <c r="E192" s="39"/>
      <c r="F192" s="39"/>
      <c r="G192" s="39"/>
    </row>
    <row r="193" spans="1:7" x14ac:dyDescent="0.25">
      <c r="A193" s="33">
        <v>20</v>
      </c>
      <c r="B193" s="33" t="s">
        <v>25</v>
      </c>
      <c r="C193" s="34">
        <v>0.89568750983499001</v>
      </c>
      <c r="D193" s="35">
        <v>0.94683112711681505</v>
      </c>
      <c r="E193" s="39"/>
      <c r="F193" s="39"/>
      <c r="G193" s="39"/>
    </row>
    <row r="194" spans="1:7" ht="15.75" thickBot="1" x14ac:dyDescent="0.3">
      <c r="A194" s="84">
        <v>21</v>
      </c>
      <c r="B194" s="36" t="s">
        <v>26</v>
      </c>
      <c r="C194" s="37">
        <v>0.89568750983499001</v>
      </c>
      <c r="D194" s="38">
        <v>0.94329954408796901</v>
      </c>
      <c r="E194" s="39"/>
      <c r="F194" s="39"/>
      <c r="G194" s="39"/>
    </row>
    <row r="195" spans="1:7" ht="15.75" thickBot="1" x14ac:dyDescent="0.3">
      <c r="B195" s="39"/>
      <c r="C195" s="39"/>
      <c r="D195" s="39"/>
      <c r="E195" s="39"/>
      <c r="F195" s="39"/>
      <c r="G195" s="39"/>
    </row>
    <row r="196" spans="1:7" x14ac:dyDescent="0.25">
      <c r="A196" s="40" t="s">
        <v>48</v>
      </c>
      <c r="B196" s="40" t="s">
        <v>49</v>
      </c>
      <c r="C196" s="40" t="s">
        <v>38</v>
      </c>
      <c r="D196" s="40" t="s">
        <v>39</v>
      </c>
      <c r="E196" s="40" t="s">
        <v>40</v>
      </c>
      <c r="F196" s="40" t="s">
        <v>41</v>
      </c>
      <c r="G196" s="83" t="s">
        <v>42</v>
      </c>
    </row>
    <row r="197" spans="1:7" x14ac:dyDescent="0.25">
      <c r="A197" s="70">
        <v>1</v>
      </c>
      <c r="B197" s="30" t="s">
        <v>14</v>
      </c>
      <c r="C197" s="31">
        <v>0.97169581481513101</v>
      </c>
      <c r="D197" s="31">
        <v>0.98271960514234302</v>
      </c>
      <c r="E197" s="31">
        <v>0.99655700000000003</v>
      </c>
      <c r="F197" s="31">
        <v>0.98288200000000003</v>
      </c>
      <c r="G197" s="32">
        <v>0.89673257438037701</v>
      </c>
    </row>
    <row r="198" spans="1:7" x14ac:dyDescent="0.25">
      <c r="A198" s="33">
        <v>2</v>
      </c>
      <c r="B198" s="33" t="s">
        <v>15</v>
      </c>
      <c r="C198" s="34">
        <v>0.97169581481513101</v>
      </c>
      <c r="D198" s="34">
        <v>0.98271960514234302</v>
      </c>
      <c r="E198" s="34">
        <v>0.99655700000000003</v>
      </c>
      <c r="F198" s="34">
        <v>0.98288200000000003</v>
      </c>
      <c r="G198" s="35">
        <v>0.97606766609036</v>
      </c>
    </row>
    <row r="199" spans="1:7" x14ac:dyDescent="0.25">
      <c r="A199" s="70">
        <v>3</v>
      </c>
      <c r="B199" s="30" t="s">
        <v>19</v>
      </c>
      <c r="C199" s="31">
        <v>0.97169581481513101</v>
      </c>
      <c r="D199" s="31">
        <v>0.98271960514234302</v>
      </c>
      <c r="E199" s="31">
        <v>0.99655700000000003</v>
      </c>
      <c r="F199" s="31">
        <v>0.98288200000000003</v>
      </c>
      <c r="G199" s="32">
        <v>0.96067444010105896</v>
      </c>
    </row>
    <row r="200" spans="1:7" x14ac:dyDescent="0.25">
      <c r="A200" s="33">
        <v>4</v>
      </c>
      <c r="B200" s="33" t="s">
        <v>21</v>
      </c>
      <c r="C200" s="34">
        <v>0.97169581481513101</v>
      </c>
      <c r="D200" s="34">
        <v>0.98271960514234302</v>
      </c>
      <c r="E200" s="34">
        <v>0.99655700000000003</v>
      </c>
      <c r="F200" s="34">
        <v>0.98288200000000003</v>
      </c>
      <c r="G200" s="35">
        <v>0.969961964812877</v>
      </c>
    </row>
    <row r="201" spans="1:7" x14ac:dyDescent="0.25">
      <c r="A201" s="70">
        <v>5</v>
      </c>
      <c r="B201" s="30" t="s">
        <v>27</v>
      </c>
      <c r="C201" s="31">
        <v>0.97169581481513101</v>
      </c>
      <c r="D201" s="31">
        <v>0.98271960514234302</v>
      </c>
      <c r="E201" s="31">
        <v>0.99655700000000003</v>
      </c>
      <c r="F201" s="31">
        <v>0.98288200000000003</v>
      </c>
      <c r="G201" s="32">
        <v>0.97019149720919096</v>
      </c>
    </row>
    <row r="202" spans="1:7" x14ac:dyDescent="0.25">
      <c r="A202" s="33">
        <v>6</v>
      </c>
      <c r="B202" s="33" t="s">
        <v>8</v>
      </c>
      <c r="C202" s="34">
        <v>0.97169581481513101</v>
      </c>
      <c r="D202" s="34">
        <v>0.98271960514234302</v>
      </c>
      <c r="E202" s="34">
        <v>0.99655700000000003</v>
      </c>
      <c r="F202" s="34">
        <v>0.98288200000000003</v>
      </c>
      <c r="G202" s="35">
        <v>0.98211027260174699</v>
      </c>
    </row>
    <row r="203" spans="1:7" x14ac:dyDescent="0.25">
      <c r="A203" s="70">
        <v>7</v>
      </c>
      <c r="B203" s="30" t="s">
        <v>11</v>
      </c>
      <c r="C203" s="31">
        <v>0.99035243967690401</v>
      </c>
      <c r="D203" s="31">
        <v>0.97900975659721801</v>
      </c>
      <c r="E203" s="31">
        <v>0.94454499999999997</v>
      </c>
      <c r="F203" s="31">
        <v>0.95653699999999997</v>
      </c>
      <c r="G203" s="32">
        <v>0.94252609999179804</v>
      </c>
    </row>
    <row r="204" spans="1:7" x14ac:dyDescent="0.25">
      <c r="A204" s="33">
        <v>8</v>
      </c>
      <c r="B204" s="33" t="s">
        <v>17</v>
      </c>
      <c r="C204" s="34">
        <v>0.99035243967690401</v>
      </c>
      <c r="D204" s="34">
        <v>0.97900975659721801</v>
      </c>
      <c r="E204" s="34">
        <v>0.94454499999999997</v>
      </c>
      <c r="F204" s="34">
        <v>0.95653699999999997</v>
      </c>
      <c r="G204" s="35">
        <v>0.93526938075717403</v>
      </c>
    </row>
    <row r="205" spans="1:7" x14ac:dyDescent="0.25">
      <c r="A205" s="70">
        <v>9</v>
      </c>
      <c r="B205" s="30" t="s">
        <v>10</v>
      </c>
      <c r="C205" s="31">
        <v>0.99035243967690401</v>
      </c>
      <c r="D205" s="31">
        <v>0.97900975659721801</v>
      </c>
      <c r="E205" s="31">
        <v>0.94454499999999997</v>
      </c>
      <c r="F205" s="31">
        <v>0.95653699999999997</v>
      </c>
      <c r="G205" s="32">
        <v>0.95752826514051503</v>
      </c>
    </row>
    <row r="206" spans="1:7" x14ac:dyDescent="0.25">
      <c r="A206" s="33">
        <v>10</v>
      </c>
      <c r="B206" s="33" t="s">
        <v>12</v>
      </c>
      <c r="C206" s="34">
        <v>0.908285848693133</v>
      </c>
      <c r="D206" s="34">
        <v>0.93461905705690396</v>
      </c>
      <c r="E206" s="34">
        <v>0.94282500000000002</v>
      </c>
      <c r="F206" s="34">
        <v>0.82506000000000002</v>
      </c>
      <c r="G206" s="35">
        <v>0.98490779934607098</v>
      </c>
    </row>
    <row r="207" spans="1:7" x14ac:dyDescent="0.25">
      <c r="A207" s="70">
        <v>11</v>
      </c>
      <c r="B207" s="30" t="s">
        <v>20</v>
      </c>
      <c r="C207" s="31">
        <v>0.908285848693133</v>
      </c>
      <c r="D207" s="31">
        <v>0.93461905705690396</v>
      </c>
      <c r="E207" s="31">
        <v>0.94282500000000002</v>
      </c>
      <c r="F207" s="31">
        <v>0.82506000000000002</v>
      </c>
      <c r="G207" s="32">
        <v>0.94189770646876803</v>
      </c>
    </row>
    <row r="208" spans="1:7" x14ac:dyDescent="0.25">
      <c r="A208" s="33">
        <v>12</v>
      </c>
      <c r="B208" s="33" t="s">
        <v>9</v>
      </c>
      <c r="C208" s="34">
        <v>0.908285848693133</v>
      </c>
      <c r="D208" s="34">
        <v>0.93461905705690396</v>
      </c>
      <c r="E208" s="34">
        <v>0.94282500000000002</v>
      </c>
      <c r="F208" s="34">
        <v>0.82506000000000002</v>
      </c>
      <c r="G208" s="35">
        <v>0.93958628922505505</v>
      </c>
    </row>
    <row r="209" spans="1:7" x14ac:dyDescent="0.25">
      <c r="A209" s="70">
        <v>13</v>
      </c>
      <c r="B209" s="30" t="s">
        <v>23</v>
      </c>
      <c r="C209" s="31">
        <v>0.908285848693133</v>
      </c>
      <c r="D209" s="31">
        <v>0.93461905705690396</v>
      </c>
      <c r="E209" s="31">
        <v>0.94282500000000002</v>
      </c>
      <c r="F209" s="31">
        <v>0.82506000000000002</v>
      </c>
      <c r="G209" s="32">
        <v>0.96688238181284802</v>
      </c>
    </row>
    <row r="210" spans="1:7" x14ac:dyDescent="0.25">
      <c r="A210" s="33">
        <v>14</v>
      </c>
      <c r="B210" s="33" t="s">
        <v>13</v>
      </c>
      <c r="C210" s="34">
        <v>0.75972487436386404</v>
      </c>
      <c r="D210" s="34">
        <v>0.96666858756792096</v>
      </c>
      <c r="E210" s="34">
        <v>0.983101</v>
      </c>
      <c r="F210" s="34">
        <v>0.86749699999999996</v>
      </c>
      <c r="G210" s="35">
        <v>0.96250913623958501</v>
      </c>
    </row>
    <row r="211" spans="1:7" x14ac:dyDescent="0.25">
      <c r="A211" s="70">
        <v>15</v>
      </c>
      <c r="B211" s="30" t="s">
        <v>16</v>
      </c>
      <c r="C211" s="31">
        <v>0.75972487436386404</v>
      </c>
      <c r="D211" s="31">
        <v>0.96666858756792096</v>
      </c>
      <c r="E211" s="31">
        <v>0.983101</v>
      </c>
      <c r="F211" s="31">
        <v>0.86749699999999996</v>
      </c>
      <c r="G211" s="32">
        <v>0.95482001778736603</v>
      </c>
    </row>
    <row r="212" spans="1:7" x14ac:dyDescent="0.25">
      <c r="A212" s="33">
        <v>16</v>
      </c>
      <c r="B212" s="33" t="s">
        <v>18</v>
      </c>
      <c r="C212" s="34">
        <v>0.75972487436386404</v>
      </c>
      <c r="D212" s="34">
        <v>0.96666858756792096</v>
      </c>
      <c r="E212" s="34">
        <v>0.983101</v>
      </c>
      <c r="F212" s="34">
        <v>0.86749699999999996</v>
      </c>
      <c r="G212" s="35">
        <v>0.98746041464584999</v>
      </c>
    </row>
    <row r="213" spans="1:7" x14ac:dyDescent="0.25">
      <c r="A213" s="70">
        <v>17</v>
      </c>
      <c r="B213" s="30" t="s">
        <v>30</v>
      </c>
      <c r="C213" s="31">
        <v>0.75972487436386404</v>
      </c>
      <c r="D213" s="31">
        <v>0.96666858756792096</v>
      </c>
      <c r="E213" s="31">
        <v>0.983101</v>
      </c>
      <c r="F213" s="31">
        <v>0.86749699999999996</v>
      </c>
      <c r="G213" s="32">
        <v>0.98711358683089201</v>
      </c>
    </row>
    <row r="214" spans="1:7" x14ac:dyDescent="0.25">
      <c r="A214" s="33">
        <v>18</v>
      </c>
      <c r="B214" s="33" t="s">
        <v>22</v>
      </c>
      <c r="C214" s="34">
        <v>0.75972487436386404</v>
      </c>
      <c r="D214" s="34">
        <v>0.96666858756792096</v>
      </c>
      <c r="E214" s="34">
        <v>0.983101</v>
      </c>
      <c r="F214" s="34">
        <v>0.86749699999999996</v>
      </c>
      <c r="G214" s="35">
        <v>0.94945910240467002</v>
      </c>
    </row>
    <row r="215" spans="1:7" x14ac:dyDescent="0.25">
      <c r="A215" s="70">
        <v>19</v>
      </c>
      <c r="B215" s="30" t="s">
        <v>24</v>
      </c>
      <c r="C215" s="31">
        <v>0.75972487436386404</v>
      </c>
      <c r="D215" s="31">
        <v>0.96666858756792096</v>
      </c>
      <c r="E215" s="31">
        <v>0.983101</v>
      </c>
      <c r="F215" s="31">
        <v>0.86749699999999996</v>
      </c>
      <c r="G215" s="32">
        <v>0.98256751448925395</v>
      </c>
    </row>
    <row r="216" spans="1:7" x14ac:dyDescent="0.25">
      <c r="A216" s="33">
        <v>20</v>
      </c>
      <c r="B216" s="33" t="s">
        <v>25</v>
      </c>
      <c r="C216" s="34">
        <v>0.75972487436386404</v>
      </c>
      <c r="D216" s="34">
        <v>0.96666858756792096</v>
      </c>
      <c r="E216" s="34">
        <v>0.983101</v>
      </c>
      <c r="F216" s="34">
        <v>0.86749699999999996</v>
      </c>
      <c r="G216" s="35">
        <v>0.94683112711681505</v>
      </c>
    </row>
    <row r="217" spans="1:7" ht="15.75" thickBot="1" x14ac:dyDescent="0.3">
      <c r="A217" s="84">
        <v>21</v>
      </c>
      <c r="B217" s="36" t="s">
        <v>26</v>
      </c>
      <c r="C217" s="37">
        <v>0.75972487436386404</v>
      </c>
      <c r="D217" s="37">
        <v>0.96666858756792096</v>
      </c>
      <c r="E217" s="37">
        <v>0.983101</v>
      </c>
      <c r="F217" s="37">
        <v>0.86749699999999996</v>
      </c>
      <c r="G217" s="38">
        <v>0.94329954408796901</v>
      </c>
    </row>
    <row r="219" spans="1:7" ht="15.75" thickBot="1" x14ac:dyDescent="0.3"/>
    <row r="220" spans="1:7" ht="15.75" thickTop="1" x14ac:dyDescent="0.25">
      <c r="A220" s="91" t="s">
        <v>7</v>
      </c>
      <c r="B220" s="89" t="s">
        <v>50</v>
      </c>
      <c r="C220" s="28" t="s">
        <v>33</v>
      </c>
      <c r="D220" s="29"/>
      <c r="E220" s="29"/>
      <c r="F220" s="29"/>
    </row>
    <row r="221" spans="1:7" x14ac:dyDescent="0.25">
      <c r="A221" s="92"/>
      <c r="B221" s="93"/>
      <c r="C221" s="86" t="s">
        <v>32</v>
      </c>
      <c r="D221" s="85" t="s">
        <v>1</v>
      </c>
      <c r="E221" s="85" t="s">
        <v>2</v>
      </c>
      <c r="F221" s="3" t="s">
        <v>3</v>
      </c>
    </row>
    <row r="222" spans="1:7" x14ac:dyDescent="0.25">
      <c r="A222" s="6">
        <v>1</v>
      </c>
      <c r="B222" s="7" t="s">
        <v>14</v>
      </c>
      <c r="C222" s="20">
        <f>INDEX(Plan2!$K$1:$O$21,MATCH($B222,Plan2!$L$1:$L$21,0),1)</f>
        <v>0</v>
      </c>
      <c r="D222" s="118">
        <v>0.93078499999999997</v>
      </c>
      <c r="E222" s="118">
        <v>8808.1742479999994</v>
      </c>
      <c r="F222" s="119">
        <v>3527.84204</v>
      </c>
    </row>
    <row r="223" spans="1:7" x14ac:dyDescent="0.25">
      <c r="A223" s="4">
        <v>2</v>
      </c>
      <c r="B223" s="5" t="s">
        <v>15</v>
      </c>
      <c r="C223" s="21">
        <f>INDEX(Plan2!$K$1:$O$21,MATCH($B223,Plan2!$L$1:$L$21,0),1)</f>
        <v>0</v>
      </c>
      <c r="D223" s="120">
        <v>0.93078499999999997</v>
      </c>
      <c r="E223" s="120">
        <v>8808.1742479999994</v>
      </c>
      <c r="F223" s="121">
        <v>3527.84204</v>
      </c>
    </row>
    <row r="224" spans="1:7" x14ac:dyDescent="0.25">
      <c r="A224" s="6">
        <v>3</v>
      </c>
      <c r="B224" s="7" t="s">
        <v>19</v>
      </c>
      <c r="C224" s="20">
        <f>INDEX(Plan2!$K$1:$O$21,MATCH($B224,Plan2!$L$1:$L$21,0),1)</f>
        <v>8</v>
      </c>
      <c r="D224" s="118">
        <v>0.80566899999999997</v>
      </c>
      <c r="E224" s="118">
        <v>1429.7775730000001</v>
      </c>
      <c r="F224" s="119">
        <v>1198.317008</v>
      </c>
    </row>
    <row r="225" spans="1:6" x14ac:dyDescent="0.25">
      <c r="A225" s="4">
        <v>4</v>
      </c>
      <c r="B225" s="5" t="s">
        <v>21</v>
      </c>
      <c r="C225" s="21">
        <f>INDEX(Plan2!$K$1:$O$21,MATCH($B225,Plan2!$L$1:$L$21,0),1)</f>
        <v>0</v>
      </c>
      <c r="D225" s="120">
        <v>0.93078499999999997</v>
      </c>
      <c r="E225" s="120">
        <v>8808.1742479999994</v>
      </c>
      <c r="F225" s="121">
        <v>3527.84204</v>
      </c>
    </row>
    <row r="226" spans="1:6" x14ac:dyDescent="0.25">
      <c r="A226" s="6">
        <v>5</v>
      </c>
      <c r="B226" s="7" t="s">
        <v>27</v>
      </c>
      <c r="C226" s="20">
        <f>INDEX(Plan2!$K$1:$O$21,MATCH($B226,Plan2!$L$1:$L$21,0),1)</f>
        <v>0</v>
      </c>
      <c r="D226" s="118">
        <v>0.93078499999999997</v>
      </c>
      <c r="E226" s="118">
        <v>8808.1742479999994</v>
      </c>
      <c r="F226" s="119">
        <v>3527.84204</v>
      </c>
    </row>
    <row r="227" spans="1:6" x14ac:dyDescent="0.25">
      <c r="A227" s="4">
        <v>6</v>
      </c>
      <c r="B227" s="5" t="s">
        <v>8</v>
      </c>
      <c r="C227" s="21">
        <f>INDEX(Plan2!$K$1:$O$21,MATCH($B227,Plan2!$L$1:$L$21,0),1)</f>
        <v>0</v>
      </c>
      <c r="D227" s="120">
        <v>0.93078499999999997</v>
      </c>
      <c r="E227" s="120">
        <v>8808.1742479999994</v>
      </c>
      <c r="F227" s="121">
        <v>3527.84204</v>
      </c>
    </row>
    <row r="228" spans="1:6" x14ac:dyDescent="0.25">
      <c r="A228" s="6">
        <v>7</v>
      </c>
      <c r="B228" s="7" t="s">
        <v>11</v>
      </c>
      <c r="C228" s="20">
        <f>INDEX(Plan2!$K$1:$O$21,MATCH($B228,Plan2!$L$1:$L$21,0),1)</f>
        <v>7</v>
      </c>
      <c r="D228" s="118">
        <v>0.87784799999999996</v>
      </c>
      <c r="E228" s="118">
        <v>1965.094247</v>
      </c>
      <c r="F228" s="119">
        <v>1418.2969700000001</v>
      </c>
    </row>
    <row r="229" spans="1:6" x14ac:dyDescent="0.25">
      <c r="A229" s="4">
        <v>8</v>
      </c>
      <c r="B229" s="5" t="s">
        <v>17</v>
      </c>
      <c r="C229" s="21">
        <f>INDEX(Plan2!$K$1:$O$21,MATCH($B229,Plan2!$L$1:$L$21,0),1)</f>
        <v>1</v>
      </c>
      <c r="D229" s="120">
        <v>0.76300599999999996</v>
      </c>
      <c r="E229" s="120">
        <v>1168.191049</v>
      </c>
      <c r="F229" s="121">
        <v>963.13507900000002</v>
      </c>
    </row>
    <row r="230" spans="1:6" x14ac:dyDescent="0.25">
      <c r="A230" s="6">
        <v>9</v>
      </c>
      <c r="B230" s="7" t="s">
        <v>10</v>
      </c>
      <c r="C230" s="20">
        <f>INDEX(Plan2!$K$1:$O$21,MATCH($B230,Plan2!$L$1:$L$21,0),1)</f>
        <v>7</v>
      </c>
      <c r="D230" s="118">
        <v>0.87784799999999996</v>
      </c>
      <c r="E230" s="118">
        <v>1965.094247</v>
      </c>
      <c r="F230" s="119">
        <v>1418.2969700000001</v>
      </c>
    </row>
    <row r="231" spans="1:6" x14ac:dyDescent="0.25">
      <c r="A231" s="4">
        <v>10</v>
      </c>
      <c r="B231" s="5" t="s">
        <v>12</v>
      </c>
      <c r="C231" s="21">
        <f>INDEX(Plan2!$K$1:$O$21,MATCH($B231,Plan2!$L$1:$L$21,0),1)</f>
        <v>4</v>
      </c>
      <c r="D231" s="120">
        <v>0.49102299999999999</v>
      </c>
      <c r="E231" s="120">
        <v>840.31833900000004</v>
      </c>
      <c r="F231" s="121">
        <v>610.61969399999998</v>
      </c>
    </row>
    <row r="232" spans="1:6" x14ac:dyDescent="0.25">
      <c r="A232" s="6">
        <v>11</v>
      </c>
      <c r="B232" s="7" t="s">
        <v>20</v>
      </c>
      <c r="C232" s="20">
        <f>INDEX(Plan2!$K$1:$O$21,MATCH($B232,Plan2!$L$1:$L$21,0),1)</f>
        <v>2</v>
      </c>
      <c r="D232" s="118">
        <v>0.91300499999999996</v>
      </c>
      <c r="E232" s="118">
        <v>1996.6552529999999</v>
      </c>
      <c r="F232" s="119">
        <v>1307.207136</v>
      </c>
    </row>
    <row r="233" spans="1:6" x14ac:dyDescent="0.25">
      <c r="A233" s="4">
        <v>12</v>
      </c>
      <c r="B233" s="5" t="s">
        <v>9</v>
      </c>
      <c r="C233" s="21">
        <f>INDEX(Plan2!$K$1:$O$21,MATCH($B233,Plan2!$L$1:$L$21,0),1)</f>
        <v>2</v>
      </c>
      <c r="D233" s="120">
        <v>0.91300499999999996</v>
      </c>
      <c r="E233" s="120">
        <v>1996.6552529999999</v>
      </c>
      <c r="F233" s="121">
        <v>1307.207136</v>
      </c>
    </row>
    <row r="234" spans="1:6" x14ac:dyDescent="0.25">
      <c r="A234" s="6">
        <v>13</v>
      </c>
      <c r="B234" s="7" t="s">
        <v>23</v>
      </c>
      <c r="C234" s="20">
        <f>INDEX(Plan2!$K$1:$O$21,MATCH($B234,Plan2!$L$1:$L$21,0),1)</f>
        <v>2</v>
      </c>
      <c r="D234" s="118">
        <v>0.91300499999999996</v>
      </c>
      <c r="E234" s="118">
        <v>1996.6552529999999</v>
      </c>
      <c r="F234" s="119">
        <v>1307.207136</v>
      </c>
    </row>
    <row r="235" spans="1:6" x14ac:dyDescent="0.25">
      <c r="A235" s="4">
        <v>14</v>
      </c>
      <c r="B235" s="5" t="s">
        <v>13</v>
      </c>
      <c r="C235" s="21">
        <f>INDEX(Plan2!$K$1:$O$21,MATCH($B235,Plan2!$L$1:$L$21,0),1)</f>
        <v>3</v>
      </c>
      <c r="D235" s="120">
        <v>0.882718</v>
      </c>
      <c r="E235" s="120">
        <v>1986.744064</v>
      </c>
      <c r="F235" s="121">
        <v>1496.4463109999999</v>
      </c>
    </row>
    <row r="236" spans="1:6" x14ac:dyDescent="0.25">
      <c r="A236" s="6">
        <v>15</v>
      </c>
      <c r="B236" s="7" t="s">
        <v>16</v>
      </c>
      <c r="C236" s="20">
        <f>INDEX(Plan2!$K$1:$O$21,MATCH($B236,Plan2!$L$1:$L$21,0),1)</f>
        <v>3</v>
      </c>
      <c r="D236" s="118">
        <v>0.882718</v>
      </c>
      <c r="E236" s="118">
        <v>1986.744064</v>
      </c>
      <c r="F236" s="119">
        <v>1496.4463109999999</v>
      </c>
    </row>
    <row r="237" spans="1:6" x14ac:dyDescent="0.25">
      <c r="A237" s="4">
        <v>16</v>
      </c>
      <c r="B237" s="5" t="s">
        <v>18</v>
      </c>
      <c r="C237" s="21">
        <f>INDEX(Plan2!$K$1:$O$21,MATCH($B237,Plan2!$L$1:$L$21,0),1)</f>
        <v>3</v>
      </c>
      <c r="D237" s="120">
        <v>0.882718</v>
      </c>
      <c r="E237" s="120">
        <v>1986.744064</v>
      </c>
      <c r="F237" s="121">
        <v>1496.4463109999999</v>
      </c>
    </row>
    <row r="238" spans="1:6" x14ac:dyDescent="0.25">
      <c r="A238" s="6">
        <v>17</v>
      </c>
      <c r="B238" s="7" t="s">
        <v>30</v>
      </c>
      <c r="C238" s="20">
        <f>INDEX(Plan2!$K$1:$O$21,MATCH($B238,Plan2!$L$1:$L$21,0),1)</f>
        <v>3</v>
      </c>
      <c r="D238" s="118">
        <v>0.882718</v>
      </c>
      <c r="E238" s="118">
        <v>1986.744064</v>
      </c>
      <c r="F238" s="119">
        <v>1496.4463109999999</v>
      </c>
    </row>
    <row r="239" spans="1:6" x14ac:dyDescent="0.25">
      <c r="A239" s="4">
        <v>18</v>
      </c>
      <c r="B239" s="5" t="s">
        <v>22</v>
      </c>
      <c r="C239" s="21">
        <f>INDEX(Plan2!$K$1:$O$21,MATCH($B239,Plan2!$L$1:$L$21,0),1)</f>
        <v>5</v>
      </c>
      <c r="D239" s="120">
        <v>0.850437</v>
      </c>
      <c r="E239" s="120">
        <v>690.63983199999996</v>
      </c>
      <c r="F239" s="121">
        <v>547.91899699999999</v>
      </c>
    </row>
    <row r="240" spans="1:6" x14ac:dyDescent="0.25">
      <c r="A240" s="6">
        <v>19</v>
      </c>
      <c r="B240" s="7" t="s">
        <v>24</v>
      </c>
      <c r="C240" s="20">
        <f>INDEX(Plan2!$K$1:$O$21,MATCH($B240,Plan2!$L$1:$L$21,0),1)</f>
        <v>3</v>
      </c>
      <c r="D240" s="118">
        <v>0.882718</v>
      </c>
      <c r="E240" s="118">
        <v>1986.744064</v>
      </c>
      <c r="F240" s="119">
        <v>1496.4463109999999</v>
      </c>
    </row>
    <row r="241" spans="1:6" x14ac:dyDescent="0.25">
      <c r="A241" s="4">
        <v>20</v>
      </c>
      <c r="B241" s="5" t="s">
        <v>25</v>
      </c>
      <c r="C241" s="21">
        <f>INDEX(Plan2!$K$1:$O$21,MATCH($B241,Plan2!$L$1:$L$21,0),1)</f>
        <v>3</v>
      </c>
      <c r="D241" s="120">
        <v>0.882718</v>
      </c>
      <c r="E241" s="120">
        <v>1986.744064</v>
      </c>
      <c r="F241" s="121">
        <v>1496.4463109999999</v>
      </c>
    </row>
    <row r="242" spans="1:6" x14ac:dyDescent="0.25">
      <c r="A242" s="6">
        <v>21</v>
      </c>
      <c r="B242" s="7" t="s">
        <v>26</v>
      </c>
      <c r="C242" s="20">
        <f>INDEX(Plan2!$K$1:$O$21,MATCH($B242,Plan2!$L$1:$L$21,0),1)</f>
        <v>6</v>
      </c>
      <c r="D242" s="118">
        <v>0.61235300000000004</v>
      </c>
      <c r="E242" s="118">
        <v>1656.406297</v>
      </c>
      <c r="F242" s="119">
        <v>1377.7338070000001</v>
      </c>
    </row>
    <row r="243" spans="1:6" x14ac:dyDescent="0.25">
      <c r="A243" s="117" t="s">
        <v>28</v>
      </c>
      <c r="B243" s="117"/>
      <c r="C243" s="17" t="s">
        <v>28</v>
      </c>
      <c r="D243" s="17">
        <f>AVERAGE(D222:D242)</f>
        <v>0.85559200000000013</v>
      </c>
      <c r="E243" s="17">
        <f t="shared" ref="E243:F243" si="43">AVERAGE(E222:E242)</f>
        <v>3412.705855571427</v>
      </c>
      <c r="F243" s="17">
        <f t="shared" si="43"/>
        <v>1813.0394285238096</v>
      </c>
    </row>
  </sheetData>
  <sortState ref="A29:U49">
    <sortCondition ref="C29:C49"/>
  </sortState>
  <mergeCells count="44">
    <mergeCell ref="A220:A221"/>
    <mergeCell ref="B220:B221"/>
    <mergeCell ref="G77:J77"/>
    <mergeCell ref="K77:N77"/>
    <mergeCell ref="O77:R77"/>
    <mergeCell ref="S77:U77"/>
    <mergeCell ref="A77:A78"/>
    <mergeCell ref="B77:B78"/>
    <mergeCell ref="C77:F77"/>
    <mergeCell ref="A50:C50"/>
    <mergeCell ref="C27:F27"/>
    <mergeCell ref="G27:J27"/>
    <mergeCell ref="K27:N27"/>
    <mergeCell ref="O27:R27"/>
    <mergeCell ref="A27:A28"/>
    <mergeCell ref="B27:B28"/>
    <mergeCell ref="W27:Y27"/>
    <mergeCell ref="A1:A2"/>
    <mergeCell ref="A24:B24"/>
    <mergeCell ref="O1:Q1"/>
    <mergeCell ref="R1:T1"/>
    <mergeCell ref="C1:E1"/>
    <mergeCell ref="F1:H1"/>
    <mergeCell ref="I1:K1"/>
    <mergeCell ref="L1:N1"/>
    <mergeCell ref="B1:B2"/>
    <mergeCell ref="S27:U27"/>
    <mergeCell ref="I102:K102"/>
    <mergeCell ref="L102:N102"/>
    <mergeCell ref="A100:C100"/>
    <mergeCell ref="A125:B125"/>
    <mergeCell ref="A102:A103"/>
    <mergeCell ref="B102:B103"/>
    <mergeCell ref="C102:E102"/>
    <mergeCell ref="F102:H102"/>
    <mergeCell ref="O52:R52"/>
    <mergeCell ref="S52:U52"/>
    <mergeCell ref="W52:Y52"/>
    <mergeCell ref="A75:C75"/>
    <mergeCell ref="A52:A53"/>
    <mergeCell ref="B52:B53"/>
    <mergeCell ref="C52:F52"/>
    <mergeCell ref="G52:J52"/>
    <mergeCell ref="K52:N52"/>
  </mergeCells>
  <conditionalFormatting sqref="O3:O23">
    <cfRule type="colorScale" priority="12">
      <colorScale>
        <cfvo type="min"/>
        <cfvo type="percentile" val="50"/>
        <cfvo type="max"/>
        <color rgb="FFFF0000"/>
        <color rgb="FFFFEB84"/>
        <color theme="9"/>
      </colorScale>
    </cfRule>
  </conditionalFormatting>
  <conditionalFormatting sqref="P3:P23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Q3:Q23"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29:S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49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U29:U4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S54:S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74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U54:U74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M17" sqref="M17:M18"/>
    </sheetView>
  </sheetViews>
  <sheetFormatPr baseColWidth="10" defaultColWidth="9.140625" defaultRowHeight="15" x14ac:dyDescent="0.25"/>
  <cols>
    <col min="3" max="3" width="16.42578125" bestFit="1" customWidth="1"/>
    <col min="4" max="4" width="14" bestFit="1" customWidth="1"/>
    <col min="12" max="13" width="14" bestFit="1" customWidth="1"/>
  </cols>
  <sheetData>
    <row r="1" spans="1:15" x14ac:dyDescent="0.25">
      <c r="A1">
        <v>0</v>
      </c>
      <c r="B1" t="s">
        <v>52</v>
      </c>
      <c r="C1">
        <v>0</v>
      </c>
      <c r="D1" s="87" t="s">
        <v>14</v>
      </c>
      <c r="E1">
        <v>0.98288200000000003</v>
      </c>
      <c r="F1">
        <v>10732.517977</v>
      </c>
      <c r="G1">
        <v>5800.2363530000002</v>
      </c>
      <c r="I1">
        <v>0</v>
      </c>
      <c r="J1" t="s">
        <v>51</v>
      </c>
      <c r="K1">
        <v>0</v>
      </c>
      <c r="L1" s="87" t="s">
        <v>8</v>
      </c>
      <c r="M1" s="87" t="s">
        <v>57</v>
      </c>
      <c r="N1">
        <v>8808.1742479999994</v>
      </c>
      <c r="O1">
        <v>3527.84204</v>
      </c>
    </row>
    <row r="2" spans="1:15" x14ac:dyDescent="0.25">
      <c r="A2">
        <v>1</v>
      </c>
      <c r="B2" t="s">
        <v>52</v>
      </c>
      <c r="C2" s="87" t="s">
        <v>53</v>
      </c>
      <c r="D2" s="87" t="s">
        <v>15</v>
      </c>
      <c r="E2">
        <v>0.98288200000000003</v>
      </c>
      <c r="F2">
        <v>10732.517977</v>
      </c>
      <c r="G2">
        <v>5800.2363530000002</v>
      </c>
      <c r="I2">
        <v>1</v>
      </c>
      <c r="J2" t="s">
        <v>51</v>
      </c>
      <c r="K2">
        <v>0</v>
      </c>
      <c r="L2" s="87" t="s">
        <v>27</v>
      </c>
      <c r="M2" s="87" t="s">
        <v>57</v>
      </c>
      <c r="N2">
        <v>8808.1742479999994</v>
      </c>
      <c r="O2">
        <v>3527.84204</v>
      </c>
    </row>
    <row r="3" spans="1:15" x14ac:dyDescent="0.25">
      <c r="A3">
        <v>2</v>
      </c>
      <c r="B3" t="s">
        <v>52</v>
      </c>
      <c r="C3" s="87" t="s">
        <v>53</v>
      </c>
      <c r="D3" s="87" t="s">
        <v>19</v>
      </c>
      <c r="E3">
        <v>0.98288200000000003</v>
      </c>
      <c r="F3">
        <v>10732.517977</v>
      </c>
      <c r="G3">
        <v>5800.2363530000002</v>
      </c>
      <c r="I3">
        <v>2</v>
      </c>
      <c r="J3" t="s">
        <v>51</v>
      </c>
      <c r="K3">
        <v>0</v>
      </c>
      <c r="L3" s="87" t="s">
        <v>21</v>
      </c>
      <c r="M3" s="87" t="s">
        <v>57</v>
      </c>
      <c r="N3">
        <v>8808.1742479999994</v>
      </c>
      <c r="O3">
        <v>3527.84204</v>
      </c>
    </row>
    <row r="4" spans="1:15" x14ac:dyDescent="0.25">
      <c r="A4">
        <v>3</v>
      </c>
      <c r="B4" t="s">
        <v>52</v>
      </c>
      <c r="C4" s="87" t="s">
        <v>53</v>
      </c>
      <c r="D4" s="87" t="s">
        <v>21</v>
      </c>
      <c r="E4">
        <v>0.98288200000000003</v>
      </c>
      <c r="F4">
        <v>10732.517977</v>
      </c>
      <c r="G4">
        <v>5800.2363530000002</v>
      </c>
      <c r="I4">
        <v>3</v>
      </c>
      <c r="J4" t="s">
        <v>51</v>
      </c>
      <c r="K4">
        <v>0</v>
      </c>
      <c r="L4" s="87" t="s">
        <v>15</v>
      </c>
      <c r="M4" s="87" t="s">
        <v>57</v>
      </c>
      <c r="N4">
        <v>8808.1742479999994</v>
      </c>
      <c r="O4">
        <v>3527.84204</v>
      </c>
    </row>
    <row r="5" spans="1:15" x14ac:dyDescent="0.25">
      <c r="A5">
        <v>4</v>
      </c>
      <c r="B5" t="s">
        <v>52</v>
      </c>
      <c r="C5" s="87" t="s">
        <v>53</v>
      </c>
      <c r="D5" s="87" t="s">
        <v>27</v>
      </c>
      <c r="E5">
        <v>0.98288200000000003</v>
      </c>
      <c r="F5">
        <v>10732.517977</v>
      </c>
      <c r="G5">
        <v>5800.2363530000002</v>
      </c>
      <c r="I5">
        <v>4</v>
      </c>
      <c r="J5" t="s">
        <v>51</v>
      </c>
      <c r="K5">
        <v>0</v>
      </c>
      <c r="L5" s="87" t="s">
        <v>14</v>
      </c>
      <c r="M5" s="87" t="s">
        <v>57</v>
      </c>
      <c r="N5">
        <v>8808.1742479999994</v>
      </c>
      <c r="O5">
        <v>3527.84204</v>
      </c>
    </row>
    <row r="6" spans="1:15" x14ac:dyDescent="0.25">
      <c r="A6">
        <v>5</v>
      </c>
      <c r="B6" t="s">
        <v>52</v>
      </c>
      <c r="C6" s="87" t="s">
        <v>53</v>
      </c>
      <c r="D6" s="87" t="s">
        <v>8</v>
      </c>
      <c r="E6">
        <v>0.98288200000000003</v>
      </c>
      <c r="F6">
        <v>10732.517977</v>
      </c>
      <c r="G6">
        <v>5800.2363530000002</v>
      </c>
      <c r="I6">
        <v>0</v>
      </c>
      <c r="J6" t="s">
        <v>51</v>
      </c>
      <c r="K6">
        <v>1</v>
      </c>
      <c r="L6" s="87" t="s">
        <v>17</v>
      </c>
      <c r="M6" s="87" t="s">
        <v>58</v>
      </c>
      <c r="N6">
        <v>1168.191049</v>
      </c>
      <c r="O6">
        <v>963.13507900000002</v>
      </c>
    </row>
    <row r="7" spans="1:15" x14ac:dyDescent="0.25">
      <c r="A7">
        <v>0</v>
      </c>
      <c r="B7" t="s">
        <v>52</v>
      </c>
      <c r="C7" s="87" t="s">
        <v>54</v>
      </c>
      <c r="D7" s="87" t="s">
        <v>11</v>
      </c>
      <c r="E7">
        <v>0.95653699999999997</v>
      </c>
      <c r="F7">
        <v>1523.448885</v>
      </c>
      <c r="G7">
        <v>1235.700523</v>
      </c>
      <c r="I7">
        <v>0</v>
      </c>
      <c r="J7" t="s">
        <v>51</v>
      </c>
      <c r="K7">
        <v>2</v>
      </c>
      <c r="L7" s="87" t="s">
        <v>23</v>
      </c>
      <c r="M7" s="87" t="s">
        <v>59</v>
      </c>
      <c r="N7">
        <v>1996.6552529999999</v>
      </c>
      <c r="O7">
        <v>1307.207136</v>
      </c>
    </row>
    <row r="8" spans="1:15" x14ac:dyDescent="0.25">
      <c r="A8">
        <v>1</v>
      </c>
      <c r="B8" t="s">
        <v>52</v>
      </c>
      <c r="C8" s="87" t="s">
        <v>54</v>
      </c>
      <c r="D8" s="87" t="s">
        <v>17</v>
      </c>
      <c r="E8">
        <v>0.95653699999999997</v>
      </c>
      <c r="F8">
        <v>1523.448885</v>
      </c>
      <c r="G8">
        <v>1235.700523</v>
      </c>
      <c r="I8">
        <v>1</v>
      </c>
      <c r="J8" t="s">
        <v>51</v>
      </c>
      <c r="K8">
        <v>2</v>
      </c>
      <c r="L8" s="87" t="s">
        <v>9</v>
      </c>
      <c r="M8" s="87" t="s">
        <v>59</v>
      </c>
      <c r="N8">
        <v>1996.6552529999999</v>
      </c>
      <c r="O8">
        <v>1307.207136</v>
      </c>
    </row>
    <row r="9" spans="1:15" x14ac:dyDescent="0.25">
      <c r="A9">
        <v>2</v>
      </c>
      <c r="B9" t="s">
        <v>52</v>
      </c>
      <c r="C9" s="87" t="s">
        <v>54</v>
      </c>
      <c r="D9" s="87" t="s">
        <v>10</v>
      </c>
      <c r="E9">
        <v>0.95653699999999997</v>
      </c>
      <c r="F9">
        <v>1523.448885</v>
      </c>
      <c r="G9">
        <v>1235.700523</v>
      </c>
      <c r="I9">
        <v>2</v>
      </c>
      <c r="J9" t="s">
        <v>51</v>
      </c>
      <c r="K9">
        <v>2</v>
      </c>
      <c r="L9" s="87" t="s">
        <v>20</v>
      </c>
      <c r="M9" s="87" t="s">
        <v>59</v>
      </c>
      <c r="N9">
        <v>1996.6552529999999</v>
      </c>
      <c r="O9">
        <v>1307.207136</v>
      </c>
    </row>
    <row r="10" spans="1:15" x14ac:dyDescent="0.25">
      <c r="A10">
        <v>0</v>
      </c>
      <c r="B10" t="s">
        <v>52</v>
      </c>
      <c r="C10" s="87" t="s">
        <v>55</v>
      </c>
      <c r="D10" s="87" t="s">
        <v>12</v>
      </c>
      <c r="E10">
        <v>0.82506000000000002</v>
      </c>
      <c r="F10">
        <v>3525.4418089999999</v>
      </c>
      <c r="G10">
        <v>2665.5043799999999</v>
      </c>
      <c r="I10">
        <v>0</v>
      </c>
      <c r="J10" t="s">
        <v>51</v>
      </c>
      <c r="K10">
        <v>3</v>
      </c>
      <c r="L10" s="87" t="s">
        <v>25</v>
      </c>
      <c r="M10" s="87" t="s">
        <v>60</v>
      </c>
      <c r="N10">
        <v>1986.744064</v>
      </c>
      <c r="O10">
        <v>1496.4463109999999</v>
      </c>
    </row>
    <row r="11" spans="1:15" x14ac:dyDescent="0.25">
      <c r="A11">
        <v>1</v>
      </c>
      <c r="B11" t="s">
        <v>52</v>
      </c>
      <c r="C11" s="87" t="s">
        <v>55</v>
      </c>
      <c r="D11" s="87" t="s">
        <v>20</v>
      </c>
      <c r="E11">
        <v>0.82506000000000002</v>
      </c>
      <c r="F11">
        <v>3525.4418089999999</v>
      </c>
      <c r="G11">
        <v>2665.5043799999999</v>
      </c>
      <c r="I11">
        <v>1</v>
      </c>
      <c r="J11" t="s">
        <v>51</v>
      </c>
      <c r="K11">
        <v>3</v>
      </c>
      <c r="L11" s="87" t="s">
        <v>18</v>
      </c>
      <c r="M11" s="87" t="s">
        <v>60</v>
      </c>
      <c r="N11">
        <v>1986.744064</v>
      </c>
      <c r="O11">
        <v>1496.4463109999999</v>
      </c>
    </row>
    <row r="12" spans="1:15" x14ac:dyDescent="0.25">
      <c r="A12">
        <v>2</v>
      </c>
      <c r="B12" t="s">
        <v>52</v>
      </c>
      <c r="C12" s="87" t="s">
        <v>55</v>
      </c>
      <c r="D12" s="87" t="s">
        <v>9</v>
      </c>
      <c r="E12">
        <v>0.82506000000000002</v>
      </c>
      <c r="F12">
        <v>3525.4418089999999</v>
      </c>
      <c r="G12">
        <v>2665.5043799999999</v>
      </c>
      <c r="I12">
        <v>2</v>
      </c>
      <c r="J12" t="s">
        <v>51</v>
      </c>
      <c r="K12">
        <v>3</v>
      </c>
      <c r="L12" s="87" t="s">
        <v>13</v>
      </c>
      <c r="M12" s="87" t="s">
        <v>60</v>
      </c>
      <c r="N12">
        <v>1986.744064</v>
      </c>
      <c r="O12">
        <v>1496.4463109999999</v>
      </c>
    </row>
    <row r="13" spans="1:15" x14ac:dyDescent="0.25">
      <c r="A13">
        <v>3</v>
      </c>
      <c r="B13" t="s">
        <v>52</v>
      </c>
      <c r="C13" s="87" t="s">
        <v>55</v>
      </c>
      <c r="D13" s="87" t="s">
        <v>23</v>
      </c>
      <c r="E13">
        <v>0.82506000000000002</v>
      </c>
      <c r="F13">
        <v>3525.4418089999999</v>
      </c>
      <c r="G13">
        <v>2665.5043799999999</v>
      </c>
      <c r="I13">
        <v>3</v>
      </c>
      <c r="J13" t="s">
        <v>51</v>
      </c>
      <c r="K13">
        <v>3</v>
      </c>
      <c r="L13" s="87" t="s">
        <v>16</v>
      </c>
      <c r="M13" s="87" t="s">
        <v>60</v>
      </c>
      <c r="N13">
        <v>1986.744064</v>
      </c>
      <c r="O13">
        <v>1496.4463109999999</v>
      </c>
    </row>
    <row r="14" spans="1:15" x14ac:dyDescent="0.25">
      <c r="A14">
        <v>0</v>
      </c>
      <c r="B14" t="s">
        <v>52</v>
      </c>
      <c r="C14" s="87" t="s">
        <v>56</v>
      </c>
      <c r="D14" s="87" t="s">
        <v>13</v>
      </c>
      <c r="E14">
        <v>0.86749699999999996</v>
      </c>
      <c r="F14">
        <v>2211.1261030000001</v>
      </c>
      <c r="G14">
        <v>1745.41038</v>
      </c>
      <c r="I14">
        <v>4</v>
      </c>
      <c r="J14" t="s">
        <v>51</v>
      </c>
      <c r="K14">
        <v>3</v>
      </c>
      <c r="L14" s="87" t="s">
        <v>30</v>
      </c>
      <c r="M14" s="87" t="s">
        <v>60</v>
      </c>
      <c r="N14">
        <v>1986.744064</v>
      </c>
      <c r="O14">
        <v>1496.4463109999999</v>
      </c>
    </row>
    <row r="15" spans="1:15" x14ac:dyDescent="0.25">
      <c r="A15">
        <v>1</v>
      </c>
      <c r="B15" t="s">
        <v>52</v>
      </c>
      <c r="C15" s="87" t="s">
        <v>56</v>
      </c>
      <c r="D15" s="87" t="s">
        <v>16</v>
      </c>
      <c r="E15">
        <v>0.86749699999999996</v>
      </c>
      <c r="F15">
        <v>2211.1261030000001</v>
      </c>
      <c r="G15">
        <v>1745.41038</v>
      </c>
      <c r="I15">
        <v>5</v>
      </c>
      <c r="J15" t="s">
        <v>51</v>
      </c>
      <c r="K15">
        <v>3</v>
      </c>
      <c r="L15" s="87" t="s">
        <v>24</v>
      </c>
      <c r="M15" s="87" t="s">
        <v>60</v>
      </c>
      <c r="N15">
        <v>1986.744064</v>
      </c>
      <c r="O15">
        <v>1496.4463109999999</v>
      </c>
    </row>
    <row r="16" spans="1:15" x14ac:dyDescent="0.25">
      <c r="A16">
        <v>2</v>
      </c>
      <c r="B16" t="s">
        <v>52</v>
      </c>
      <c r="C16" s="87" t="s">
        <v>56</v>
      </c>
      <c r="D16" s="87" t="s">
        <v>18</v>
      </c>
      <c r="E16">
        <v>0.86749699999999996</v>
      </c>
      <c r="F16">
        <v>2211.1261030000001</v>
      </c>
      <c r="G16">
        <v>1745.41038</v>
      </c>
      <c r="I16">
        <v>0</v>
      </c>
      <c r="J16" t="s">
        <v>51</v>
      </c>
      <c r="K16">
        <v>4</v>
      </c>
      <c r="L16" s="87" t="s">
        <v>12</v>
      </c>
      <c r="M16" s="87" t="s">
        <v>61</v>
      </c>
      <c r="N16">
        <v>840.31833900000004</v>
      </c>
      <c r="O16">
        <v>610.61969399999998</v>
      </c>
    </row>
    <row r="17" spans="1:15" x14ac:dyDescent="0.25">
      <c r="A17">
        <v>3</v>
      </c>
      <c r="B17" t="s">
        <v>52</v>
      </c>
      <c r="C17" s="87" t="s">
        <v>56</v>
      </c>
      <c r="D17" s="87" t="s">
        <v>30</v>
      </c>
      <c r="E17">
        <v>0.86749699999999996</v>
      </c>
      <c r="F17">
        <v>2211.1261030000001</v>
      </c>
      <c r="G17">
        <v>1745.41038</v>
      </c>
      <c r="I17">
        <v>0</v>
      </c>
      <c r="J17" t="s">
        <v>51</v>
      </c>
      <c r="K17">
        <v>5</v>
      </c>
      <c r="L17" s="87" t="s">
        <v>22</v>
      </c>
      <c r="M17" s="87" t="s">
        <v>62</v>
      </c>
      <c r="N17">
        <v>690.63983199999996</v>
      </c>
      <c r="O17">
        <v>547.91899699999999</v>
      </c>
    </row>
    <row r="18" spans="1:15" x14ac:dyDescent="0.25">
      <c r="A18">
        <v>4</v>
      </c>
      <c r="B18" t="s">
        <v>52</v>
      </c>
      <c r="C18" s="87" t="s">
        <v>56</v>
      </c>
      <c r="D18" s="87" t="s">
        <v>22</v>
      </c>
      <c r="E18">
        <v>0.86749699999999996</v>
      </c>
      <c r="F18">
        <v>2211.1261030000001</v>
      </c>
      <c r="G18">
        <v>1745.41038</v>
      </c>
      <c r="I18">
        <v>0</v>
      </c>
      <c r="J18" t="s">
        <v>51</v>
      </c>
      <c r="K18">
        <v>6</v>
      </c>
      <c r="L18" s="87" t="s">
        <v>26</v>
      </c>
      <c r="M18" s="87" t="s">
        <v>63</v>
      </c>
      <c r="N18">
        <v>1656.406297</v>
      </c>
      <c r="O18">
        <v>1377.7338070000001</v>
      </c>
    </row>
    <row r="19" spans="1:15" x14ac:dyDescent="0.25">
      <c r="A19">
        <v>5</v>
      </c>
      <c r="B19" t="s">
        <v>52</v>
      </c>
      <c r="C19" s="87" t="s">
        <v>56</v>
      </c>
      <c r="D19" s="87" t="s">
        <v>24</v>
      </c>
      <c r="E19">
        <v>0.86749699999999996</v>
      </c>
      <c r="F19">
        <v>2211.1261030000001</v>
      </c>
      <c r="G19">
        <v>1745.41038</v>
      </c>
      <c r="I19">
        <v>0</v>
      </c>
      <c r="J19" t="s">
        <v>51</v>
      </c>
      <c r="K19">
        <v>7</v>
      </c>
      <c r="L19" s="87" t="s">
        <v>11</v>
      </c>
      <c r="M19" s="87" t="s">
        <v>64</v>
      </c>
      <c r="N19">
        <v>1965.094247</v>
      </c>
      <c r="O19">
        <v>1418.2969700000001</v>
      </c>
    </row>
    <row r="20" spans="1:15" x14ac:dyDescent="0.25">
      <c r="A20">
        <v>6</v>
      </c>
      <c r="B20" t="s">
        <v>52</v>
      </c>
      <c r="C20" s="87" t="s">
        <v>56</v>
      </c>
      <c r="D20" s="87" t="s">
        <v>25</v>
      </c>
      <c r="E20">
        <v>0.86749699999999996</v>
      </c>
      <c r="F20">
        <v>2211.1261030000001</v>
      </c>
      <c r="G20">
        <v>1745.41038</v>
      </c>
      <c r="I20">
        <v>1</v>
      </c>
      <c r="J20" t="s">
        <v>51</v>
      </c>
      <c r="K20">
        <v>7</v>
      </c>
      <c r="L20" s="87" t="s">
        <v>10</v>
      </c>
      <c r="M20" s="87" t="s">
        <v>64</v>
      </c>
      <c r="N20">
        <v>1965.094247</v>
      </c>
      <c r="O20">
        <v>1418.2969700000001</v>
      </c>
    </row>
    <row r="21" spans="1:15" x14ac:dyDescent="0.25">
      <c r="A21">
        <v>7</v>
      </c>
      <c r="B21" t="s">
        <v>52</v>
      </c>
      <c r="C21" s="87" t="s">
        <v>56</v>
      </c>
      <c r="D21" s="87" t="s">
        <v>26</v>
      </c>
      <c r="E21">
        <v>0.86749699999999996</v>
      </c>
      <c r="F21">
        <v>2211.1261030000001</v>
      </c>
      <c r="G21">
        <v>1745.41038</v>
      </c>
      <c r="I21">
        <v>0</v>
      </c>
      <c r="J21" t="s">
        <v>51</v>
      </c>
      <c r="K21">
        <v>8</v>
      </c>
      <c r="L21" s="87" t="s">
        <v>19</v>
      </c>
      <c r="M21" s="87" t="s">
        <v>65</v>
      </c>
      <c r="N21">
        <v>1429.7775730000001</v>
      </c>
      <c r="O21">
        <v>1198.317008</v>
      </c>
    </row>
    <row r="22" spans="1:15" x14ac:dyDescent="0.25">
      <c r="C22" s="8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Scores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MATEUS MACHADO Douglas (mateusmd)</cp:lastModifiedBy>
  <dcterms:created xsi:type="dcterms:W3CDTF">2023-06-26T11:46:23Z</dcterms:created>
  <dcterms:modified xsi:type="dcterms:W3CDTF">2023-07-03T14:27:51Z</dcterms:modified>
</cp:coreProperties>
</file>