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m\Desktop\"/>
    </mc:Choice>
  </mc:AlternateContent>
  <bookViews>
    <workbookView xWindow="0" yWindow="0" windowWidth="17256" windowHeight="5352"/>
  </bookViews>
  <sheets>
    <sheet name="Scores" sheetId="1" r:id="rId1"/>
    <sheet name="Plan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0" i="1" l="1"/>
  <c r="W30" i="1"/>
  <c r="X30" i="1"/>
  <c r="Y30" i="1"/>
  <c r="V31" i="1"/>
  <c r="W31" i="1"/>
  <c r="X31" i="1"/>
  <c r="Y31" i="1"/>
  <c r="V32" i="1"/>
  <c r="W32" i="1"/>
  <c r="X32" i="1"/>
  <c r="Y32" i="1"/>
  <c r="V33" i="1"/>
  <c r="W33" i="1"/>
  <c r="X33" i="1"/>
  <c r="Y33" i="1"/>
  <c r="V34" i="1"/>
  <c r="W34" i="1"/>
  <c r="X34" i="1"/>
  <c r="Y34" i="1"/>
  <c r="V35" i="1"/>
  <c r="W35" i="1"/>
  <c r="X35" i="1"/>
  <c r="Y35" i="1"/>
  <c r="V36" i="1"/>
  <c r="W36" i="1"/>
  <c r="X36" i="1"/>
  <c r="Y36" i="1"/>
  <c r="V37" i="1"/>
  <c r="W37" i="1"/>
  <c r="X37" i="1"/>
  <c r="Y37" i="1"/>
  <c r="V38" i="1"/>
  <c r="W38" i="1"/>
  <c r="X38" i="1"/>
  <c r="Y38" i="1"/>
  <c r="V39" i="1"/>
  <c r="W39" i="1"/>
  <c r="X39" i="1"/>
  <c r="Y39" i="1"/>
  <c r="V40" i="1"/>
  <c r="W40" i="1"/>
  <c r="X40" i="1"/>
  <c r="Y40" i="1"/>
  <c r="V41" i="1"/>
  <c r="W41" i="1"/>
  <c r="X41" i="1"/>
  <c r="Y41" i="1"/>
  <c r="V42" i="1"/>
  <c r="W42" i="1"/>
  <c r="X42" i="1"/>
  <c r="Y42" i="1"/>
  <c r="V43" i="1"/>
  <c r="W43" i="1"/>
  <c r="X43" i="1"/>
  <c r="Y43" i="1"/>
  <c r="V44" i="1"/>
  <c r="W44" i="1"/>
  <c r="X44" i="1"/>
  <c r="Y44" i="1"/>
  <c r="V45" i="1"/>
  <c r="W45" i="1"/>
  <c r="X45" i="1"/>
  <c r="Y45" i="1"/>
  <c r="V46" i="1"/>
  <c r="W46" i="1"/>
  <c r="X46" i="1"/>
  <c r="Y46" i="1"/>
  <c r="V47" i="1"/>
  <c r="W47" i="1"/>
  <c r="X47" i="1"/>
  <c r="Y47" i="1"/>
  <c r="V48" i="1"/>
  <c r="W48" i="1"/>
  <c r="X48" i="1"/>
  <c r="Y48" i="1"/>
  <c r="V49" i="1"/>
  <c r="W49" i="1"/>
  <c r="X49" i="1"/>
  <c r="Y49" i="1"/>
  <c r="Y29" i="1"/>
  <c r="X29" i="1"/>
  <c r="W29" i="1"/>
  <c r="V29" i="1"/>
  <c r="W50" i="1" l="1"/>
  <c r="X50" i="1"/>
  <c r="Y50" i="1"/>
  <c r="R24" i="1"/>
  <c r="S38" i="1"/>
  <c r="Q50" i="1"/>
  <c r="R50" i="1"/>
  <c r="P50" i="1"/>
  <c r="M50" i="1"/>
  <c r="N50" i="1"/>
  <c r="L50" i="1"/>
  <c r="I50" i="1"/>
  <c r="J50" i="1"/>
  <c r="H50" i="1"/>
  <c r="E50" i="1"/>
  <c r="F50" i="1"/>
  <c r="D50" i="1"/>
  <c r="U34" i="1"/>
  <c r="T34" i="1"/>
  <c r="S34" i="1"/>
  <c r="U33" i="1"/>
  <c r="T33" i="1"/>
  <c r="S33" i="1"/>
  <c r="U49" i="1"/>
  <c r="T49" i="1"/>
  <c r="S49" i="1"/>
  <c r="U48" i="1"/>
  <c r="T48" i="1"/>
  <c r="S48" i="1"/>
  <c r="U47" i="1"/>
  <c r="T47" i="1"/>
  <c r="S47" i="1"/>
  <c r="U41" i="1"/>
  <c r="T41" i="1"/>
  <c r="S41" i="1"/>
  <c r="U46" i="1"/>
  <c r="T46" i="1"/>
  <c r="S46" i="1"/>
  <c r="U45" i="1"/>
  <c r="T45" i="1"/>
  <c r="S45" i="1"/>
  <c r="U32" i="1"/>
  <c r="T32" i="1"/>
  <c r="S32" i="1"/>
  <c r="U37" i="1"/>
  <c r="T37" i="1"/>
  <c r="S37" i="1"/>
  <c r="U40" i="1"/>
  <c r="T40" i="1"/>
  <c r="S40" i="1"/>
  <c r="U39" i="1"/>
  <c r="T39" i="1"/>
  <c r="S39" i="1"/>
  <c r="U31" i="1"/>
  <c r="T31" i="1"/>
  <c r="S31" i="1"/>
  <c r="U44" i="1"/>
  <c r="T44" i="1"/>
  <c r="S44" i="1"/>
  <c r="U36" i="1"/>
  <c r="T36" i="1"/>
  <c r="S36" i="1"/>
  <c r="U43" i="1"/>
  <c r="T43" i="1"/>
  <c r="S43" i="1"/>
  <c r="U30" i="1"/>
  <c r="T30" i="1"/>
  <c r="S30" i="1"/>
  <c r="U29" i="1"/>
  <c r="T29" i="1"/>
  <c r="S29" i="1"/>
  <c r="U42" i="1"/>
  <c r="T42" i="1"/>
  <c r="S42" i="1"/>
  <c r="U35" i="1"/>
  <c r="T35" i="1"/>
  <c r="S35" i="1"/>
  <c r="U38" i="1"/>
  <c r="T38" i="1"/>
  <c r="U50" i="1" l="1"/>
  <c r="T50" i="1"/>
  <c r="S50" i="1"/>
  <c r="T24" i="1"/>
  <c r="S24" i="1"/>
  <c r="Q21" i="1"/>
  <c r="P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P22" i="1"/>
  <c r="Q22" i="1"/>
  <c r="P23" i="1"/>
  <c r="Q23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3" i="1"/>
  <c r="N24" i="1"/>
  <c r="M24" i="1"/>
  <c r="L24" i="1"/>
  <c r="K24" i="1"/>
  <c r="J24" i="1"/>
  <c r="I24" i="1"/>
  <c r="H24" i="1"/>
  <c r="G24" i="1"/>
  <c r="F24" i="1"/>
  <c r="D24" i="1"/>
  <c r="E24" i="1"/>
  <c r="C24" i="1"/>
  <c r="Q24" i="1" l="1"/>
  <c r="P24" i="1"/>
  <c r="O24" i="1"/>
</calcChain>
</file>

<file path=xl/sharedStrings.xml><?xml version="1.0" encoding="utf-8"?>
<sst xmlns="http://schemas.openxmlformats.org/spreadsheetml/2006/main" count="131" uniqueCount="37">
  <si>
    <t>Medicine</t>
  </si>
  <si>
    <t>Hospital 1</t>
  </si>
  <si>
    <t>R^2</t>
  </si>
  <si>
    <t>RMSE</t>
  </si>
  <si>
    <t>MAE</t>
  </si>
  <si>
    <t>Hospital 2</t>
  </si>
  <si>
    <t>Hospital 3</t>
  </si>
  <si>
    <t>Hospital 4</t>
  </si>
  <si>
    <t>Id</t>
  </si>
  <si>
    <t>3400891996128</t>
  </si>
  <si>
    <t>3400891225037</t>
  </si>
  <si>
    <t>3400893875490</t>
  </si>
  <si>
    <t>3400893826706</t>
  </si>
  <si>
    <t>3400890837149</t>
  </si>
  <si>
    <t>3400892729589</t>
  </si>
  <si>
    <t>3400892088310</t>
  </si>
  <si>
    <t>3400892075761</t>
  </si>
  <si>
    <t>3400892745848</t>
  </si>
  <si>
    <t>3400893736135</t>
  </si>
  <si>
    <t>3400892697789</t>
  </si>
  <si>
    <t>3400892203645</t>
  </si>
  <si>
    <t>3400891235203</t>
  </si>
  <si>
    <t>3400892065366</t>
  </si>
  <si>
    <t>3400893022634</t>
  </si>
  <si>
    <t>3400891191226</t>
  </si>
  <si>
    <t>3400892761695</t>
  </si>
  <si>
    <t>3400892669236</t>
  </si>
  <si>
    <t>3400892508566</t>
  </si>
  <si>
    <t>3400892052120</t>
  </si>
  <si>
    <t>Mean</t>
  </si>
  <si>
    <t>MEAN</t>
  </si>
  <si>
    <t>3400892761527</t>
  </si>
  <si>
    <t>Unified dataset</t>
  </si>
  <si>
    <t>Cluster</t>
  </si>
  <si>
    <t>CLUSTER</t>
  </si>
  <si>
    <t>HOSPI_CODE_UCD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</si>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</sst>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9" fontId="0" fillId="4" borderId="5" xfId="0" applyNumberFormat="1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0" fillId="4" borderId="13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1" fontId="0" fillId="3" borderId="12" xfId="0" applyNumberForma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abSelected="1" topLeftCell="C19" workbookViewId="0">
      <selection activeCell="U52" sqref="U52"/>
    </sheetView>
  </sheetViews>
  <sheetFormatPr defaultRowHeight="14.4" x14ac:dyDescent="0.3"/>
  <cols>
    <col min="1" max="1" width="6.109375" bestFit="1" customWidth="1"/>
    <col min="2" max="2" width="14.109375" bestFit="1" customWidth="1"/>
    <col min="3" max="20" width="8.77734375" customWidth="1"/>
    <col min="21" max="22" width="7.77734375" customWidth="1"/>
  </cols>
  <sheetData>
    <row r="1" spans="1:20" ht="15" thickTop="1" x14ac:dyDescent="0.3">
      <c r="A1" s="33" t="s">
        <v>8</v>
      </c>
      <c r="B1" s="31" t="s">
        <v>0</v>
      </c>
      <c r="C1" s="30" t="s">
        <v>1</v>
      </c>
      <c r="D1" s="31"/>
      <c r="E1" s="36"/>
      <c r="F1" s="30" t="s">
        <v>5</v>
      </c>
      <c r="G1" s="31"/>
      <c r="H1" s="36"/>
      <c r="I1" s="31" t="s">
        <v>6</v>
      </c>
      <c r="J1" s="31"/>
      <c r="K1" s="32"/>
      <c r="L1" s="31" t="s">
        <v>7</v>
      </c>
      <c r="M1" s="31"/>
      <c r="N1" s="32"/>
      <c r="O1" s="31" t="s">
        <v>30</v>
      </c>
      <c r="P1" s="31"/>
      <c r="Q1" s="32"/>
      <c r="R1" s="31" t="s">
        <v>32</v>
      </c>
      <c r="S1" s="31"/>
      <c r="T1" s="32"/>
    </row>
    <row r="2" spans="1:20" x14ac:dyDescent="0.3">
      <c r="A2" s="34"/>
      <c r="B2" s="35"/>
      <c r="C2" s="3" t="s">
        <v>2</v>
      </c>
      <c r="D2" s="1" t="s">
        <v>3</v>
      </c>
      <c r="E2" s="4" t="s">
        <v>4</v>
      </c>
      <c r="F2" s="3" t="s">
        <v>2</v>
      </c>
      <c r="G2" s="1" t="s">
        <v>3</v>
      </c>
      <c r="H2" s="4" t="s">
        <v>4</v>
      </c>
      <c r="I2" s="1" t="s">
        <v>2</v>
      </c>
      <c r="J2" s="1" t="s">
        <v>3</v>
      </c>
      <c r="K2" s="2" t="s">
        <v>4</v>
      </c>
      <c r="L2" s="1" t="s">
        <v>2</v>
      </c>
      <c r="M2" s="1" t="s">
        <v>3</v>
      </c>
      <c r="N2" s="2" t="s">
        <v>4</v>
      </c>
      <c r="O2" s="1" t="s">
        <v>2</v>
      </c>
      <c r="P2" s="1" t="s">
        <v>3</v>
      </c>
      <c r="Q2" s="2" t="s">
        <v>4</v>
      </c>
      <c r="R2" s="1" t="s">
        <v>2</v>
      </c>
      <c r="S2" s="1" t="s">
        <v>3</v>
      </c>
      <c r="T2" s="2" t="s">
        <v>4</v>
      </c>
    </row>
    <row r="3" spans="1:20" x14ac:dyDescent="0.3">
      <c r="A3" s="5">
        <v>1</v>
      </c>
      <c r="B3" s="6" t="s">
        <v>13</v>
      </c>
      <c r="C3" s="12">
        <v>0.54615899999999995</v>
      </c>
      <c r="D3" s="13">
        <v>145.38977</v>
      </c>
      <c r="E3" s="14">
        <v>96.726757000000006</v>
      </c>
      <c r="F3" s="12">
        <v>0.62597000000000003</v>
      </c>
      <c r="G3" s="13">
        <v>236.30576500000001</v>
      </c>
      <c r="H3" s="14">
        <v>189.84946500000001</v>
      </c>
      <c r="I3" s="12">
        <v>0.60840099999999997</v>
      </c>
      <c r="J3" s="13">
        <v>229.30694800000001</v>
      </c>
      <c r="K3" s="14">
        <v>186.82456500000001</v>
      </c>
      <c r="L3" s="12">
        <v>0.15844</v>
      </c>
      <c r="M3" s="13">
        <v>1840.2272660000001</v>
      </c>
      <c r="N3" s="14">
        <v>1425.516879</v>
      </c>
      <c r="O3" s="13">
        <f t="shared" ref="O3:O23" si="0">AVERAGE(C3,F3,I3,L3)</f>
        <v>0.48474249999999997</v>
      </c>
      <c r="P3" s="13">
        <f t="shared" ref="P3:P23" si="1">AVERAGE(D3,G3,J3,M3)</f>
        <v>612.80743725000002</v>
      </c>
      <c r="Q3" s="15">
        <f t="shared" ref="Q3:Q23" si="2">AVERAGE(E3,H3,K3,N3)</f>
        <v>474.72941650000001</v>
      </c>
      <c r="R3" s="12">
        <v>0.91341084736850198</v>
      </c>
      <c r="S3" s="13">
        <v>742.64011302432698</v>
      </c>
      <c r="T3" s="14">
        <v>480.497906121364</v>
      </c>
    </row>
    <row r="4" spans="1:20" x14ac:dyDescent="0.3">
      <c r="A4" s="7">
        <v>2</v>
      </c>
      <c r="B4" s="8" t="s">
        <v>12</v>
      </c>
      <c r="C4" s="16">
        <v>0.47360000000000002</v>
      </c>
      <c r="D4" s="17">
        <v>380.87976400000002</v>
      </c>
      <c r="E4" s="18">
        <v>267.45232700000003</v>
      </c>
      <c r="F4" s="16">
        <v>0.65670099999999998</v>
      </c>
      <c r="G4" s="17">
        <v>185.92600300000001</v>
      </c>
      <c r="H4" s="18">
        <v>139.871983</v>
      </c>
      <c r="I4" s="16">
        <v>0.38625399999999999</v>
      </c>
      <c r="J4" s="17">
        <v>819.36502700000005</v>
      </c>
      <c r="K4" s="18">
        <v>703.10049400000003</v>
      </c>
      <c r="L4" s="16">
        <v>0.52496399999999999</v>
      </c>
      <c r="M4" s="17">
        <v>788.35070399999995</v>
      </c>
      <c r="N4" s="18">
        <v>634.25691099999995</v>
      </c>
      <c r="O4" s="17">
        <f t="shared" si="0"/>
        <v>0.51037975000000002</v>
      </c>
      <c r="P4" s="17">
        <f t="shared" si="1"/>
        <v>543.63037450000002</v>
      </c>
      <c r="Q4" s="19">
        <f t="shared" si="2"/>
        <v>436.17042874999999</v>
      </c>
      <c r="R4" s="16">
        <v>0.92798407767995805</v>
      </c>
      <c r="S4" s="17">
        <v>582.17380147889298</v>
      </c>
      <c r="T4" s="18">
        <v>422.05536988057901</v>
      </c>
    </row>
    <row r="5" spans="1:20" x14ac:dyDescent="0.3">
      <c r="A5" s="5">
        <v>3</v>
      </c>
      <c r="B5" s="6" t="s">
        <v>14</v>
      </c>
      <c r="C5" s="12">
        <v>0.38009300000000001</v>
      </c>
      <c r="D5" s="13">
        <v>577.72803499999998</v>
      </c>
      <c r="E5" s="14">
        <v>421.27077000000003</v>
      </c>
      <c r="F5" s="12">
        <v>0.71904000000000001</v>
      </c>
      <c r="G5" s="13">
        <v>318.39504199999999</v>
      </c>
      <c r="H5" s="14">
        <v>262.90422100000001</v>
      </c>
      <c r="I5" s="12">
        <v>0.59206099999999995</v>
      </c>
      <c r="J5" s="13">
        <v>333.82014400000003</v>
      </c>
      <c r="K5" s="14">
        <v>264.51877100000002</v>
      </c>
      <c r="L5" s="12">
        <v>6.9144999999999998E-2</v>
      </c>
      <c r="M5" s="13">
        <v>2747.8931379999999</v>
      </c>
      <c r="N5" s="14">
        <v>2060.7694190000002</v>
      </c>
      <c r="O5" s="13">
        <f t="shared" si="0"/>
        <v>0.44008475000000002</v>
      </c>
      <c r="P5" s="13">
        <f t="shared" si="1"/>
        <v>994.45908974999998</v>
      </c>
      <c r="Q5" s="15">
        <f t="shared" si="2"/>
        <v>752.36579525000002</v>
      </c>
      <c r="R5" s="12">
        <v>0.89658312089062597</v>
      </c>
      <c r="S5" s="13">
        <v>850.92124137328801</v>
      </c>
      <c r="T5" s="14">
        <v>594.76739805829095</v>
      </c>
    </row>
    <row r="6" spans="1:20" x14ac:dyDescent="0.3">
      <c r="A6" s="7">
        <v>4</v>
      </c>
      <c r="B6" s="9" t="s">
        <v>15</v>
      </c>
      <c r="C6" s="16">
        <v>0.48866500000000002</v>
      </c>
      <c r="D6" s="17">
        <v>241.27164300000001</v>
      </c>
      <c r="E6" s="18">
        <v>187.39988199999999</v>
      </c>
      <c r="F6" s="16">
        <v>0.62463100000000005</v>
      </c>
      <c r="G6" s="17">
        <v>244.28572399999999</v>
      </c>
      <c r="H6" s="18">
        <v>174.90212</v>
      </c>
      <c r="I6" s="16">
        <v>0.31493199999999999</v>
      </c>
      <c r="J6" s="17">
        <v>334.99519400000003</v>
      </c>
      <c r="K6" s="18">
        <v>245.17300599999999</v>
      </c>
      <c r="L6" s="16">
        <v>0.18939800000000001</v>
      </c>
      <c r="M6" s="17">
        <v>1727.9523690000001</v>
      </c>
      <c r="N6" s="18">
        <v>1321.7336110000001</v>
      </c>
      <c r="O6" s="17">
        <f t="shared" si="0"/>
        <v>0.4044065</v>
      </c>
      <c r="P6" s="17">
        <f t="shared" si="1"/>
        <v>637.12623250000001</v>
      </c>
      <c r="Q6" s="19">
        <f t="shared" si="2"/>
        <v>482.30215475</v>
      </c>
      <c r="R6" s="16">
        <v>0.97100965383275395</v>
      </c>
      <c r="S6" s="17">
        <v>473.14672011935301</v>
      </c>
      <c r="T6" s="18">
        <v>325.30357635284099</v>
      </c>
    </row>
    <row r="7" spans="1:20" x14ac:dyDescent="0.3">
      <c r="A7" s="5">
        <v>5</v>
      </c>
      <c r="B7" s="6" t="s">
        <v>16</v>
      </c>
      <c r="C7" s="12">
        <v>0.41555500000000001</v>
      </c>
      <c r="D7" s="13">
        <v>126.117897</v>
      </c>
      <c r="E7" s="14">
        <v>96.266840000000002</v>
      </c>
      <c r="F7" s="12">
        <v>0.238648</v>
      </c>
      <c r="G7" s="13">
        <v>200.22607099999999</v>
      </c>
      <c r="H7" s="14">
        <v>160.74201199999999</v>
      </c>
      <c r="I7" s="12">
        <v>0.377303</v>
      </c>
      <c r="J7" s="13">
        <v>350.30910799999998</v>
      </c>
      <c r="K7" s="14">
        <v>283.64285699999999</v>
      </c>
      <c r="L7" s="12">
        <v>0.40665800000000002</v>
      </c>
      <c r="M7" s="13">
        <v>919.339156</v>
      </c>
      <c r="N7" s="14">
        <v>727.44500800000003</v>
      </c>
      <c r="O7" s="13">
        <f t="shared" si="0"/>
        <v>0.359541</v>
      </c>
      <c r="P7" s="13">
        <f t="shared" si="1"/>
        <v>398.99805800000001</v>
      </c>
      <c r="Q7" s="15">
        <f t="shared" si="2"/>
        <v>317.02417924999997</v>
      </c>
      <c r="R7" s="12">
        <v>0.98454949133055303</v>
      </c>
      <c r="S7" s="13">
        <v>767.00431190385098</v>
      </c>
      <c r="T7" s="14">
        <v>442.85989839181298</v>
      </c>
    </row>
    <row r="8" spans="1:20" x14ac:dyDescent="0.3">
      <c r="A8" s="7">
        <v>6</v>
      </c>
      <c r="B8" s="8" t="s">
        <v>17</v>
      </c>
      <c r="C8" s="16">
        <v>0.65930100000000003</v>
      </c>
      <c r="D8" s="17">
        <v>695.55429800000002</v>
      </c>
      <c r="E8" s="18">
        <v>493.04013400000002</v>
      </c>
      <c r="F8" s="16">
        <v>0.61268100000000003</v>
      </c>
      <c r="G8" s="17">
        <v>431.28050200000001</v>
      </c>
      <c r="H8" s="18">
        <v>346.84090300000003</v>
      </c>
      <c r="I8" s="16">
        <v>0.16703299999999999</v>
      </c>
      <c r="J8" s="17">
        <v>132.461918</v>
      </c>
      <c r="K8" s="18">
        <v>104.181102</v>
      </c>
      <c r="L8" s="16">
        <v>0.17201</v>
      </c>
      <c r="M8" s="17">
        <v>2447.9991020000002</v>
      </c>
      <c r="N8" s="18">
        <v>1885.2983180000001</v>
      </c>
      <c r="O8" s="17">
        <f t="shared" si="0"/>
        <v>0.40275624999999998</v>
      </c>
      <c r="P8" s="17">
        <f t="shared" si="1"/>
        <v>926.82395500000007</v>
      </c>
      <c r="Q8" s="19">
        <f t="shared" si="2"/>
        <v>707.34011425000006</v>
      </c>
      <c r="R8" s="16">
        <v>0.96862885145412603</v>
      </c>
      <c r="S8" s="17">
        <v>995.71651726319999</v>
      </c>
      <c r="T8" s="18">
        <v>720.14878434561501</v>
      </c>
    </row>
    <row r="9" spans="1:20" x14ac:dyDescent="0.3">
      <c r="A9" s="5">
        <v>7</v>
      </c>
      <c r="B9" s="6" t="s">
        <v>18</v>
      </c>
      <c r="C9" s="12">
        <v>0.55686400000000003</v>
      </c>
      <c r="D9" s="13">
        <v>193.513553</v>
      </c>
      <c r="E9" s="14">
        <v>153.77561600000001</v>
      </c>
      <c r="F9" s="12">
        <v>0.26662799999999998</v>
      </c>
      <c r="G9" s="13">
        <v>313.61322799999999</v>
      </c>
      <c r="H9" s="14">
        <v>249.18835799999999</v>
      </c>
      <c r="I9" s="12">
        <v>0.44821800000000001</v>
      </c>
      <c r="J9" s="13">
        <v>398.67195400000003</v>
      </c>
      <c r="K9" s="14">
        <v>323.86969299999998</v>
      </c>
      <c r="L9" s="12">
        <v>0.199799</v>
      </c>
      <c r="M9" s="13">
        <v>1243.4488550000001</v>
      </c>
      <c r="N9" s="14">
        <v>1048.6823119999999</v>
      </c>
      <c r="O9" s="13">
        <f t="shared" si="0"/>
        <v>0.36787725000000004</v>
      </c>
      <c r="P9" s="13">
        <f t="shared" si="1"/>
        <v>537.31189749999999</v>
      </c>
      <c r="Q9" s="15">
        <f t="shared" si="2"/>
        <v>443.87899474999995</v>
      </c>
      <c r="R9" s="12">
        <v>0.93189234838672397</v>
      </c>
      <c r="S9" s="13">
        <v>517.21496828371596</v>
      </c>
      <c r="T9" s="14">
        <v>379.72929743952</v>
      </c>
    </row>
    <row r="10" spans="1:20" x14ac:dyDescent="0.3">
      <c r="A10" s="7">
        <v>8</v>
      </c>
      <c r="B10" s="8" t="s">
        <v>19</v>
      </c>
      <c r="C10" s="16">
        <v>0.346943</v>
      </c>
      <c r="D10" s="17">
        <v>173.31017499999999</v>
      </c>
      <c r="E10" s="18">
        <v>133.644068</v>
      </c>
      <c r="F10" s="16">
        <v>0.21848799999999999</v>
      </c>
      <c r="G10" s="17">
        <v>226.601934</v>
      </c>
      <c r="H10" s="18">
        <v>182.37511499999999</v>
      </c>
      <c r="I10" s="16">
        <v>0.62301600000000001</v>
      </c>
      <c r="J10" s="17">
        <v>209.73578499999999</v>
      </c>
      <c r="K10" s="18">
        <v>165.938042</v>
      </c>
      <c r="L10" s="16">
        <v>0.43354700000000002</v>
      </c>
      <c r="M10" s="17">
        <v>1007.453407</v>
      </c>
      <c r="N10" s="18">
        <v>767.45131300000003</v>
      </c>
      <c r="O10" s="17">
        <f t="shared" si="0"/>
        <v>0.40549849999999998</v>
      </c>
      <c r="P10" s="17">
        <f t="shared" si="1"/>
        <v>404.27532524999998</v>
      </c>
      <c r="Q10" s="19">
        <f t="shared" si="2"/>
        <v>312.35213450000003</v>
      </c>
      <c r="R10" s="16">
        <v>0.96716502357128098</v>
      </c>
      <c r="S10" s="17">
        <v>1496.4301203783</v>
      </c>
      <c r="T10" s="18">
        <v>1085.45623790536</v>
      </c>
    </row>
    <row r="11" spans="1:20" x14ac:dyDescent="0.3">
      <c r="A11" s="5">
        <v>9</v>
      </c>
      <c r="B11" s="6" t="s">
        <v>20</v>
      </c>
      <c r="C11" s="12">
        <v>0.26183699999999999</v>
      </c>
      <c r="D11" s="13">
        <v>145.700164</v>
      </c>
      <c r="E11" s="14">
        <v>114.52333299999999</v>
      </c>
      <c r="F11" s="12">
        <v>0.267069</v>
      </c>
      <c r="G11" s="13">
        <v>428.57811600000002</v>
      </c>
      <c r="H11" s="14">
        <v>335.08306399999998</v>
      </c>
      <c r="I11" s="12">
        <v>0.46783799999999998</v>
      </c>
      <c r="J11" s="13">
        <v>522.81356500000004</v>
      </c>
      <c r="K11" s="14">
        <v>393.45746800000001</v>
      </c>
      <c r="L11" s="12">
        <v>0.194661</v>
      </c>
      <c r="M11" s="13">
        <v>1117.6951570000001</v>
      </c>
      <c r="N11" s="14">
        <v>887.264499</v>
      </c>
      <c r="O11" s="13">
        <f t="shared" si="0"/>
        <v>0.29785125000000001</v>
      </c>
      <c r="P11" s="13">
        <f t="shared" si="1"/>
        <v>553.69675050000001</v>
      </c>
      <c r="Q11" s="15">
        <f t="shared" si="2"/>
        <v>432.58209099999999</v>
      </c>
      <c r="R11" s="12">
        <v>0.96978686126174996</v>
      </c>
      <c r="S11" s="13">
        <v>1383.6294942568099</v>
      </c>
      <c r="T11" s="14">
        <v>1186.10655851093</v>
      </c>
    </row>
    <row r="12" spans="1:20" x14ac:dyDescent="0.3">
      <c r="A12" s="7">
        <v>10</v>
      </c>
      <c r="B12" s="8" t="s">
        <v>21</v>
      </c>
      <c r="C12" s="16">
        <v>0.88262499999999999</v>
      </c>
      <c r="D12" s="17">
        <v>217.51499100000001</v>
      </c>
      <c r="E12" s="18">
        <v>180.14085399999999</v>
      </c>
      <c r="F12" s="16">
        <v>0.15570899999999999</v>
      </c>
      <c r="G12" s="17">
        <v>121.09854</v>
      </c>
      <c r="H12" s="18">
        <v>90.542205999999993</v>
      </c>
      <c r="I12" s="16">
        <v>0.170098</v>
      </c>
      <c r="J12" s="17">
        <v>411.44569999999999</v>
      </c>
      <c r="K12" s="18">
        <v>333.05402600000002</v>
      </c>
      <c r="L12" s="16">
        <v>0.55879699999999999</v>
      </c>
      <c r="M12" s="17">
        <v>854.54695900000002</v>
      </c>
      <c r="N12" s="18">
        <v>661.69356400000004</v>
      </c>
      <c r="O12" s="17">
        <f t="shared" si="0"/>
        <v>0.44180724999999998</v>
      </c>
      <c r="P12" s="17">
        <f t="shared" si="1"/>
        <v>401.15154749999999</v>
      </c>
      <c r="Q12" s="19">
        <f t="shared" si="2"/>
        <v>316.3576625</v>
      </c>
      <c r="R12" s="16">
        <v>0.88169840292734203</v>
      </c>
      <c r="S12" s="17">
        <v>880.31014989087703</v>
      </c>
      <c r="T12" s="18">
        <v>498.253501399394</v>
      </c>
    </row>
    <row r="13" spans="1:20" x14ac:dyDescent="0.3">
      <c r="A13" s="5">
        <v>11</v>
      </c>
      <c r="B13" s="6" t="s">
        <v>10</v>
      </c>
      <c r="C13" s="12">
        <v>0.62612199999999996</v>
      </c>
      <c r="D13" s="13">
        <v>805.62111300000004</v>
      </c>
      <c r="E13" s="14">
        <v>596.15325499999994</v>
      </c>
      <c r="F13" s="12">
        <v>0.54056400000000004</v>
      </c>
      <c r="G13" s="13">
        <v>2120.0431589999998</v>
      </c>
      <c r="H13" s="14">
        <v>1673.164</v>
      </c>
      <c r="I13" s="12">
        <v>0.42771599999999999</v>
      </c>
      <c r="J13" s="13">
        <v>910.80678699999999</v>
      </c>
      <c r="K13" s="14">
        <v>702.55036099999995</v>
      </c>
      <c r="L13" s="12">
        <v>0.60555400000000004</v>
      </c>
      <c r="M13" s="13">
        <v>1702.681644</v>
      </c>
      <c r="N13" s="14">
        <v>1404.991884</v>
      </c>
      <c r="O13" s="13">
        <f t="shared" si="0"/>
        <v>0.54998899999999995</v>
      </c>
      <c r="P13" s="13">
        <f t="shared" si="1"/>
        <v>1384.7881757499999</v>
      </c>
      <c r="Q13" s="15">
        <f t="shared" si="2"/>
        <v>1094.2148750000001</v>
      </c>
      <c r="R13" s="12">
        <v>0.96110791867438505</v>
      </c>
      <c r="S13" s="13">
        <v>951.93838476425196</v>
      </c>
      <c r="T13" s="14">
        <v>442.04297604300001</v>
      </c>
    </row>
    <row r="14" spans="1:20" x14ac:dyDescent="0.3">
      <c r="A14" s="7">
        <v>12</v>
      </c>
      <c r="B14" s="8" t="s">
        <v>11</v>
      </c>
      <c r="C14" s="16">
        <v>0.42385800000000001</v>
      </c>
      <c r="D14" s="17">
        <v>568.66378899999995</v>
      </c>
      <c r="E14" s="18">
        <v>384.74712299999999</v>
      </c>
      <c r="F14" s="16">
        <v>0.54167600000000005</v>
      </c>
      <c r="G14" s="17">
        <v>287.59694100000002</v>
      </c>
      <c r="H14" s="18">
        <v>243.31959800000001</v>
      </c>
      <c r="I14" s="16">
        <v>0.60004800000000003</v>
      </c>
      <c r="J14" s="17">
        <v>583.19043399999998</v>
      </c>
      <c r="K14" s="18">
        <v>474.281138</v>
      </c>
      <c r="L14" s="16">
        <v>0.455511</v>
      </c>
      <c r="M14" s="17">
        <v>1990.8382180000001</v>
      </c>
      <c r="N14" s="18">
        <v>1465.3539960000001</v>
      </c>
      <c r="O14" s="17">
        <f t="shared" si="0"/>
        <v>0.50527325000000001</v>
      </c>
      <c r="P14" s="17">
        <f t="shared" si="1"/>
        <v>857.57234549999998</v>
      </c>
      <c r="Q14" s="19">
        <f t="shared" si="2"/>
        <v>641.92546375000006</v>
      </c>
      <c r="R14" s="16">
        <v>0.87860485457914395</v>
      </c>
      <c r="S14" s="17">
        <v>744.95028415098</v>
      </c>
      <c r="T14" s="18">
        <v>566.96057556391304</v>
      </c>
    </row>
    <row r="15" spans="1:20" x14ac:dyDescent="0.3">
      <c r="A15" s="5">
        <v>13</v>
      </c>
      <c r="B15" s="6" t="s">
        <v>22</v>
      </c>
      <c r="C15" s="12">
        <v>0.203794</v>
      </c>
      <c r="D15" s="13">
        <v>276.61021099999999</v>
      </c>
      <c r="E15" s="14">
        <v>225.91388900000001</v>
      </c>
      <c r="F15" s="12">
        <v>0.57771700000000004</v>
      </c>
      <c r="G15" s="13">
        <v>1317.055899</v>
      </c>
      <c r="H15" s="14">
        <v>890.12593800000002</v>
      </c>
      <c r="I15" s="12">
        <v>0.37604500000000002</v>
      </c>
      <c r="J15" s="13">
        <v>466.94767999999999</v>
      </c>
      <c r="K15" s="14">
        <v>363.81601999999998</v>
      </c>
      <c r="L15" s="12">
        <v>0.285634</v>
      </c>
      <c r="M15" s="13">
        <v>1912.6229229999999</v>
      </c>
      <c r="N15" s="14">
        <v>1482.7623390000001</v>
      </c>
      <c r="O15" s="13">
        <f t="shared" si="0"/>
        <v>0.36079749999999999</v>
      </c>
      <c r="P15" s="13">
        <f t="shared" si="1"/>
        <v>993.30917824999995</v>
      </c>
      <c r="Q15" s="15">
        <f t="shared" si="2"/>
        <v>740.65454650000004</v>
      </c>
      <c r="R15" s="12">
        <v>0.87727259635485699</v>
      </c>
      <c r="S15" s="13">
        <v>2105.3124960455898</v>
      </c>
      <c r="T15" s="14">
        <v>1636.2363999334</v>
      </c>
    </row>
    <row r="16" spans="1:20" x14ac:dyDescent="0.3">
      <c r="A16" s="7">
        <v>14</v>
      </c>
      <c r="B16" s="8" t="s">
        <v>31</v>
      </c>
      <c r="C16" s="16">
        <v>0.62578</v>
      </c>
      <c r="D16" s="17">
        <v>915.62016400000005</v>
      </c>
      <c r="E16" s="18">
        <v>707.50863100000004</v>
      </c>
      <c r="F16" s="16">
        <v>0.62039100000000003</v>
      </c>
      <c r="G16" s="17">
        <v>655.41389900000001</v>
      </c>
      <c r="H16" s="18">
        <v>467.34594399999997</v>
      </c>
      <c r="I16" s="16">
        <v>0.26231300000000002</v>
      </c>
      <c r="J16" s="17">
        <v>1918.8760830000001</v>
      </c>
      <c r="K16" s="18">
        <v>1520.967766</v>
      </c>
      <c r="L16" s="16">
        <v>0.19778699999999999</v>
      </c>
      <c r="M16" s="17">
        <v>1237.2297129999999</v>
      </c>
      <c r="N16" s="18">
        <v>902.43724099999997</v>
      </c>
      <c r="O16" s="17">
        <f t="shared" si="0"/>
        <v>0.42656774999999997</v>
      </c>
      <c r="P16" s="17">
        <f t="shared" si="1"/>
        <v>1181.78496475</v>
      </c>
      <c r="Q16" s="19">
        <f t="shared" si="2"/>
        <v>899.56489550000003</v>
      </c>
      <c r="R16" s="16">
        <v>0.95659691851115702</v>
      </c>
      <c r="S16" s="17">
        <v>1217.4540975579</v>
      </c>
      <c r="T16" s="18">
        <v>783.51592451529996</v>
      </c>
    </row>
    <row r="17" spans="1:25" x14ac:dyDescent="0.3">
      <c r="A17" s="5">
        <v>15</v>
      </c>
      <c r="B17" s="6" t="s">
        <v>23</v>
      </c>
      <c r="C17" s="12">
        <v>0.54020400000000002</v>
      </c>
      <c r="D17" s="13">
        <v>243.86985799999999</v>
      </c>
      <c r="E17" s="14">
        <v>178.47210100000001</v>
      </c>
      <c r="F17" s="12">
        <v>0.56622399999999995</v>
      </c>
      <c r="G17" s="13">
        <v>425.872929</v>
      </c>
      <c r="H17" s="14">
        <v>326.72192000000001</v>
      </c>
      <c r="I17" s="12">
        <v>0.26258399999999998</v>
      </c>
      <c r="J17" s="13">
        <v>340.38471399999997</v>
      </c>
      <c r="K17" s="14">
        <v>292.06831</v>
      </c>
      <c r="L17" s="12">
        <v>0.55208400000000002</v>
      </c>
      <c r="M17" s="13">
        <v>677.18902400000002</v>
      </c>
      <c r="N17" s="14">
        <v>450.37692299999998</v>
      </c>
      <c r="O17" s="13">
        <f t="shared" si="0"/>
        <v>0.48027399999999998</v>
      </c>
      <c r="P17" s="13">
        <f t="shared" si="1"/>
        <v>421.82913124999999</v>
      </c>
      <c r="Q17" s="15">
        <f t="shared" si="2"/>
        <v>311.90981349999998</v>
      </c>
      <c r="R17" s="12">
        <v>0.9842975470009</v>
      </c>
      <c r="S17" s="13">
        <v>1064.85304174513</v>
      </c>
      <c r="T17" s="14">
        <v>768.06614116900096</v>
      </c>
    </row>
    <row r="18" spans="1:25" x14ac:dyDescent="0.3">
      <c r="A18" s="7">
        <v>16</v>
      </c>
      <c r="B18" s="8" t="s">
        <v>24</v>
      </c>
      <c r="C18" s="16">
        <v>0.55827800000000005</v>
      </c>
      <c r="D18" s="17">
        <v>189.68433999999999</v>
      </c>
      <c r="E18" s="18">
        <v>148.47409200000001</v>
      </c>
      <c r="F18" s="16">
        <v>0.49661699999999998</v>
      </c>
      <c r="G18" s="17">
        <v>148.987157</v>
      </c>
      <c r="H18" s="18">
        <v>115.618095</v>
      </c>
      <c r="I18" s="16">
        <v>0.55802399999999996</v>
      </c>
      <c r="J18" s="17">
        <v>399.61172199999999</v>
      </c>
      <c r="K18" s="18">
        <v>306.74567500000001</v>
      </c>
      <c r="L18" s="16">
        <v>0.26034600000000002</v>
      </c>
      <c r="M18" s="17">
        <v>917.18790300000001</v>
      </c>
      <c r="N18" s="18">
        <v>749.51135499999998</v>
      </c>
      <c r="O18" s="17">
        <f t="shared" si="0"/>
        <v>0.46831625000000004</v>
      </c>
      <c r="P18" s="17">
        <f t="shared" si="1"/>
        <v>413.86778049999998</v>
      </c>
      <c r="Q18" s="19">
        <f t="shared" si="2"/>
        <v>330.08730424999999</v>
      </c>
      <c r="R18" s="16">
        <v>0.96794405829188501</v>
      </c>
      <c r="S18" s="17">
        <v>10147.5403884591</v>
      </c>
      <c r="T18" s="18">
        <v>6759.1400806231204</v>
      </c>
    </row>
    <row r="19" spans="1:25" x14ac:dyDescent="0.3">
      <c r="A19" s="5">
        <v>17</v>
      </c>
      <c r="B19" s="6" t="s">
        <v>25</v>
      </c>
      <c r="C19" s="12">
        <v>0.51733700000000005</v>
      </c>
      <c r="D19" s="13">
        <v>127.176519</v>
      </c>
      <c r="E19" s="14">
        <v>95.705492000000007</v>
      </c>
      <c r="F19" s="12">
        <v>0.24569299999999999</v>
      </c>
      <c r="G19" s="13">
        <v>895.71331999999995</v>
      </c>
      <c r="H19" s="14">
        <v>713.48228400000005</v>
      </c>
      <c r="I19" s="12">
        <v>0.31736300000000001</v>
      </c>
      <c r="J19" s="13">
        <v>1079.637162</v>
      </c>
      <c r="K19" s="14">
        <v>926.31162600000005</v>
      </c>
      <c r="L19" s="12">
        <v>0.29130299999999998</v>
      </c>
      <c r="M19" s="13">
        <v>1140.1226380000001</v>
      </c>
      <c r="N19" s="14">
        <v>936.84256400000004</v>
      </c>
      <c r="O19" s="13">
        <f t="shared" si="0"/>
        <v>0.34292400000000001</v>
      </c>
      <c r="P19" s="13">
        <f t="shared" si="1"/>
        <v>810.66240975000005</v>
      </c>
      <c r="Q19" s="15">
        <f t="shared" si="2"/>
        <v>668.08549149999999</v>
      </c>
      <c r="R19" s="12">
        <v>0.96087243579335102</v>
      </c>
      <c r="S19" s="13">
        <v>580.68510874950596</v>
      </c>
      <c r="T19" s="14">
        <v>356.97569952269902</v>
      </c>
    </row>
    <row r="20" spans="1:25" x14ac:dyDescent="0.3">
      <c r="A20" s="7">
        <v>18</v>
      </c>
      <c r="B20" s="8" t="s">
        <v>26</v>
      </c>
      <c r="C20" s="16">
        <v>0.73721999999999999</v>
      </c>
      <c r="D20" s="17">
        <v>2337.1341990000001</v>
      </c>
      <c r="E20" s="18">
        <v>1671.6324320000001</v>
      </c>
      <c r="F20" s="16">
        <v>0.63219499999999995</v>
      </c>
      <c r="G20" s="17">
        <v>479.382902</v>
      </c>
      <c r="H20" s="18">
        <v>352.03120899999999</v>
      </c>
      <c r="I20" s="16">
        <v>0.32725100000000001</v>
      </c>
      <c r="J20" s="17">
        <v>608.70860300000004</v>
      </c>
      <c r="K20" s="18">
        <v>521.62907499999994</v>
      </c>
      <c r="L20" s="16">
        <v>0.36155300000000001</v>
      </c>
      <c r="M20" s="17">
        <v>3803.1002579999999</v>
      </c>
      <c r="N20" s="18">
        <v>2847.4794969999998</v>
      </c>
      <c r="O20" s="17">
        <f t="shared" si="0"/>
        <v>0.51455475000000006</v>
      </c>
      <c r="P20" s="17">
        <f t="shared" si="1"/>
        <v>1807.0814905</v>
      </c>
      <c r="Q20" s="19">
        <f t="shared" si="2"/>
        <v>1348.19305325</v>
      </c>
      <c r="R20" s="16">
        <v>0.96028295870078495</v>
      </c>
      <c r="S20" s="17">
        <v>1147.7257063607899</v>
      </c>
      <c r="T20" s="18">
        <v>810.64775828920904</v>
      </c>
    </row>
    <row r="21" spans="1:25" x14ac:dyDescent="0.3">
      <c r="A21" s="5">
        <v>19</v>
      </c>
      <c r="B21" s="6" t="s">
        <v>27</v>
      </c>
      <c r="C21" s="12">
        <v>0.59688699999999995</v>
      </c>
      <c r="D21" s="13">
        <v>515.32928300000003</v>
      </c>
      <c r="E21" s="14">
        <v>404.25434000000001</v>
      </c>
      <c r="F21" s="12">
        <v>0.64900800000000003</v>
      </c>
      <c r="G21" s="13">
        <v>15.730076</v>
      </c>
      <c r="H21" s="14">
        <v>10.58839</v>
      </c>
      <c r="I21" s="12">
        <v>0.36463800000000002</v>
      </c>
      <c r="J21" s="13">
        <v>630.04268999999999</v>
      </c>
      <c r="K21" s="14">
        <v>489.72772800000001</v>
      </c>
      <c r="L21" s="12">
        <v>0.262598</v>
      </c>
      <c r="M21" s="13">
        <v>984.79781200000002</v>
      </c>
      <c r="N21" s="14">
        <v>791.45507299999997</v>
      </c>
      <c r="O21" s="13">
        <f t="shared" si="0"/>
        <v>0.46828274999999997</v>
      </c>
      <c r="P21" s="13">
        <f t="shared" si="1"/>
        <v>536.47496524999997</v>
      </c>
      <c r="Q21" s="15">
        <f t="shared" si="2"/>
        <v>424.00638275</v>
      </c>
      <c r="R21" s="12">
        <v>0.88306066939838601</v>
      </c>
      <c r="S21" s="13">
        <v>546.430243238348</v>
      </c>
      <c r="T21" s="14">
        <v>428.87126465494299</v>
      </c>
    </row>
    <row r="22" spans="1:25" x14ac:dyDescent="0.3">
      <c r="A22" s="7">
        <v>20</v>
      </c>
      <c r="B22" s="8" t="s">
        <v>28</v>
      </c>
      <c r="C22" s="16">
        <v>0.17805499999999999</v>
      </c>
      <c r="D22" s="17">
        <v>320.184122</v>
      </c>
      <c r="E22" s="18">
        <v>221.021266</v>
      </c>
      <c r="F22" s="16">
        <v>0.36685899999999999</v>
      </c>
      <c r="G22" s="17">
        <v>181.419906</v>
      </c>
      <c r="H22" s="18">
        <v>146.492615</v>
      </c>
      <c r="I22" s="16">
        <v>0.74900699999999998</v>
      </c>
      <c r="J22" s="17">
        <v>122.265951</v>
      </c>
      <c r="K22" s="18">
        <v>90.683614000000006</v>
      </c>
      <c r="L22" s="16">
        <v>0.236735</v>
      </c>
      <c r="M22" s="17">
        <v>1202.4036329999999</v>
      </c>
      <c r="N22" s="18">
        <v>870.92175999999995</v>
      </c>
      <c r="O22" s="17">
        <f t="shared" si="0"/>
        <v>0.382664</v>
      </c>
      <c r="P22" s="17">
        <f t="shared" si="1"/>
        <v>456.56840299999999</v>
      </c>
      <c r="Q22" s="19">
        <f t="shared" si="2"/>
        <v>332.27981375000002</v>
      </c>
      <c r="R22" s="16">
        <v>0.75552578954777605</v>
      </c>
      <c r="S22" s="17">
        <v>1820.4153061629399</v>
      </c>
      <c r="T22" s="18">
        <v>956.9081456248</v>
      </c>
    </row>
    <row r="23" spans="1:25" ht="15" thickBot="1" x14ac:dyDescent="0.35">
      <c r="A23" s="10">
        <v>21</v>
      </c>
      <c r="B23" s="11" t="s">
        <v>9</v>
      </c>
      <c r="C23" s="20">
        <v>0.31627100000000002</v>
      </c>
      <c r="D23" s="21">
        <v>3869.1694400000001</v>
      </c>
      <c r="E23" s="22">
        <v>2838.168118</v>
      </c>
      <c r="F23" s="20">
        <v>0.56078600000000001</v>
      </c>
      <c r="G23" s="21">
        <v>7037.3095649999996</v>
      </c>
      <c r="H23" s="22">
        <v>5172.452104</v>
      </c>
      <c r="I23" s="20">
        <v>0.417767</v>
      </c>
      <c r="J23" s="21">
        <v>4160.1788189999997</v>
      </c>
      <c r="K23" s="22">
        <v>3420.5592259999999</v>
      </c>
      <c r="L23" s="20">
        <v>0.62378800000000001</v>
      </c>
      <c r="M23" s="21">
        <v>14714.858709</v>
      </c>
      <c r="N23" s="22">
        <v>9855.7666480000007</v>
      </c>
      <c r="O23" s="21">
        <f t="shared" si="0"/>
        <v>0.479653</v>
      </c>
      <c r="P23" s="21">
        <f t="shared" si="1"/>
        <v>7445.3791332499995</v>
      </c>
      <c r="Q23" s="23">
        <f t="shared" si="2"/>
        <v>5321.7365239999999</v>
      </c>
      <c r="R23" s="20">
        <v>0.94445462372318401</v>
      </c>
      <c r="S23" s="21">
        <v>739.42955718975202</v>
      </c>
      <c r="T23" s="22">
        <v>492.74392036610698</v>
      </c>
    </row>
    <row r="24" spans="1:25" ht="15" thickTop="1" x14ac:dyDescent="0.3">
      <c r="A24" s="31" t="s">
        <v>29</v>
      </c>
      <c r="B24" s="32"/>
      <c r="C24" s="25">
        <f>AVERAGE(C3:C23)</f>
        <v>0.49216419047619053</v>
      </c>
      <c r="D24" s="25">
        <f t="shared" ref="D24:E24" si="3">AVERAGE(D3:D23)</f>
        <v>622.19253942857142</v>
      </c>
      <c r="E24" s="25">
        <f t="shared" si="3"/>
        <v>457.9186342857144</v>
      </c>
      <c r="F24" s="25">
        <f>AVERAGE(F3:F23)</f>
        <v>0.4849188095238095</v>
      </c>
      <c r="G24" s="25">
        <f t="shared" ref="G24" si="4">AVERAGE(G3:G23)</f>
        <v>774.80174657142845</v>
      </c>
      <c r="H24" s="25">
        <f t="shared" ref="H24" si="5">AVERAGE(H3:H23)</f>
        <v>583.0305497142856</v>
      </c>
      <c r="I24" s="25">
        <f>AVERAGE(I3:I23)</f>
        <v>0.41990047619047627</v>
      </c>
      <c r="J24" s="25">
        <f t="shared" ref="J24" si="6">AVERAGE(J3:J23)</f>
        <v>712.5512375238095</v>
      </c>
      <c r="K24" s="25">
        <f t="shared" ref="K24" si="7">AVERAGE(K3:K23)</f>
        <v>576.81431252380946</v>
      </c>
      <c r="L24" s="25">
        <f>AVERAGE(L3:L23)</f>
        <v>0.33525295238095237</v>
      </c>
      <c r="M24" s="25">
        <f t="shared" ref="M24" si="8">AVERAGE(M3:M23)</f>
        <v>2141.8065994285712</v>
      </c>
      <c r="N24" s="25">
        <f t="shared" ref="N24" si="9">AVERAGE(N3:N23)</f>
        <v>1579.9052911428571</v>
      </c>
      <c r="O24" s="25">
        <f>AVERAGE(O3:O23)</f>
        <v>0.43305910714285722</v>
      </c>
      <c r="P24" s="25">
        <f t="shared" ref="P24" si="10">AVERAGE(P3:P23)</f>
        <v>1062.8380307380953</v>
      </c>
      <c r="Q24" s="25">
        <f t="shared" ref="Q24" si="11">AVERAGE(Q3:Q23)</f>
        <v>799.41719691666674</v>
      </c>
      <c r="R24" s="25">
        <f>AVERAGE(R3:R23)</f>
        <v>0.93060614520378215</v>
      </c>
      <c r="S24" s="25">
        <f t="shared" ref="S24" si="12">AVERAGE(S3:S23)</f>
        <v>1416.9486691617572</v>
      </c>
      <c r="T24" s="25">
        <f t="shared" ref="T24" si="13">AVERAGE(T3:T23)</f>
        <v>958.91844831958099</v>
      </c>
    </row>
    <row r="26" spans="1:25" ht="15" thickBot="1" x14ac:dyDescent="0.35"/>
    <row r="27" spans="1:25" ht="15" thickTop="1" x14ac:dyDescent="0.3">
      <c r="A27" s="33" t="s">
        <v>8</v>
      </c>
      <c r="B27" s="31" t="s">
        <v>0</v>
      </c>
      <c r="C27" s="30" t="s">
        <v>1</v>
      </c>
      <c r="D27" s="31"/>
      <c r="E27" s="31"/>
      <c r="F27" s="31"/>
      <c r="G27" s="30" t="s">
        <v>5</v>
      </c>
      <c r="H27" s="31"/>
      <c r="I27" s="31"/>
      <c r="J27" s="31"/>
      <c r="K27" s="30" t="s">
        <v>6</v>
      </c>
      <c r="L27" s="31"/>
      <c r="M27" s="31"/>
      <c r="N27" s="31"/>
      <c r="O27" s="30" t="s">
        <v>7</v>
      </c>
      <c r="P27" s="31"/>
      <c r="Q27" s="31"/>
      <c r="R27" s="31"/>
      <c r="S27" s="30" t="s">
        <v>30</v>
      </c>
      <c r="T27" s="31"/>
      <c r="U27" s="31"/>
      <c r="V27" s="26"/>
      <c r="W27" s="31" t="s">
        <v>32</v>
      </c>
      <c r="X27" s="31"/>
      <c r="Y27" s="32"/>
    </row>
    <row r="28" spans="1:25" x14ac:dyDescent="0.3">
      <c r="A28" s="34"/>
      <c r="B28" s="35"/>
      <c r="C28" s="3" t="s">
        <v>33</v>
      </c>
      <c r="D28" s="24" t="s">
        <v>2</v>
      </c>
      <c r="E28" s="24" t="s">
        <v>3</v>
      </c>
      <c r="F28" s="4" t="s">
        <v>4</v>
      </c>
      <c r="G28" s="3" t="s">
        <v>33</v>
      </c>
      <c r="H28" s="24" t="s">
        <v>2</v>
      </c>
      <c r="I28" s="24" t="s">
        <v>3</v>
      </c>
      <c r="J28" s="4" t="s">
        <v>4</v>
      </c>
      <c r="K28" s="3" t="s">
        <v>33</v>
      </c>
      <c r="L28" s="24" t="s">
        <v>2</v>
      </c>
      <c r="M28" s="24" t="s">
        <v>3</v>
      </c>
      <c r="N28" s="2" t="s">
        <v>4</v>
      </c>
      <c r="O28" s="3" t="s">
        <v>33</v>
      </c>
      <c r="P28" s="24" t="s">
        <v>2</v>
      </c>
      <c r="Q28" s="24" t="s">
        <v>3</v>
      </c>
      <c r="R28" s="2" t="s">
        <v>4</v>
      </c>
      <c r="S28" s="24" t="s">
        <v>2</v>
      </c>
      <c r="T28" s="24" t="s">
        <v>3</v>
      </c>
      <c r="U28" s="2" t="s">
        <v>4</v>
      </c>
      <c r="V28" s="27" t="s">
        <v>33</v>
      </c>
      <c r="W28" s="27" t="s">
        <v>2</v>
      </c>
      <c r="X28" s="27" t="s">
        <v>3</v>
      </c>
      <c r="Y28" s="2" t="s">
        <v>4</v>
      </c>
    </row>
    <row r="29" spans="1:25" x14ac:dyDescent="0.3">
      <c r="A29" s="7">
        <v>1</v>
      </c>
      <c r="B29" s="9" t="s">
        <v>15</v>
      </c>
      <c r="C29" s="28">
        <v>0</v>
      </c>
      <c r="D29" s="17">
        <v>0.97169581481513101</v>
      </c>
      <c r="E29" s="17">
        <v>3757.3864359223298</v>
      </c>
      <c r="F29" s="18">
        <v>1214.78057185495</v>
      </c>
      <c r="G29" s="28">
        <v>0</v>
      </c>
      <c r="H29" s="17">
        <v>0.98271960514234302</v>
      </c>
      <c r="I29" s="17">
        <v>3578.3508307551901</v>
      </c>
      <c r="J29" s="18">
        <v>1863.9171386276901</v>
      </c>
      <c r="K29" s="28">
        <v>0</v>
      </c>
      <c r="L29" s="17">
        <v>0.99655727963215002</v>
      </c>
      <c r="M29" s="17">
        <v>2409.3988260179499</v>
      </c>
      <c r="N29" s="18">
        <v>1387.43279992659</v>
      </c>
      <c r="O29" s="28">
        <v>0</v>
      </c>
      <c r="P29" s="17">
        <v>0.98288245016851505</v>
      </c>
      <c r="Q29" s="17">
        <v>10732.5179773543</v>
      </c>
      <c r="R29" s="18">
        <v>5800.2363531370002</v>
      </c>
      <c r="S29" s="17">
        <f t="shared" ref="S29:S49" si="14">AVERAGE(D29,H29,L29,P29)</f>
        <v>0.98346378743953478</v>
      </c>
      <c r="T29" s="17">
        <f t="shared" ref="T29:T49" si="15">AVERAGE(E29,I29,M29,Q29)</f>
        <v>5119.4135175124429</v>
      </c>
      <c r="U29" s="19">
        <f t="shared" ref="U29:U49" si="16">AVERAGE(F29,J29,N29,R29)</f>
        <v>2566.5917158865577</v>
      </c>
      <c r="V29" s="28">
        <f>INDEX(Plan1!$A$2:$E$22,MATCH(Scores!$B29,Plan1!$A$2:$A$22,0),2)</f>
        <v>0</v>
      </c>
      <c r="W29" s="17">
        <f>INDEX(Plan1!$A$2:$E$22,MATCH(Scores!$B29,Plan1!$A$2:$A$22,0),3)</f>
        <v>0.84776716603935198</v>
      </c>
      <c r="X29" s="17">
        <f>INDEX(Plan1!$A$2:$E$22,MATCH(Scores!$B29,Plan1!$A$2:$A$22,0),4)</f>
        <v>9986.7115613296501</v>
      </c>
      <c r="Y29" s="18">
        <f>INDEX(Plan1!$A$2:$E$22,MATCH(Scores!$B29,Plan1!$A$2:$A$22,0),5)</f>
        <v>2489.7113663622999</v>
      </c>
    </row>
    <row r="30" spans="1:25" x14ac:dyDescent="0.3">
      <c r="A30" s="5">
        <v>2</v>
      </c>
      <c r="B30" s="6" t="s">
        <v>16</v>
      </c>
      <c r="C30" s="29">
        <v>0</v>
      </c>
      <c r="D30" s="13">
        <v>0.97169581481513101</v>
      </c>
      <c r="E30" s="13">
        <v>3757.3864359223298</v>
      </c>
      <c r="F30" s="14">
        <v>1214.78057185495</v>
      </c>
      <c r="G30" s="29">
        <v>0</v>
      </c>
      <c r="H30" s="13">
        <v>0.98271960514234302</v>
      </c>
      <c r="I30" s="13">
        <v>3578.3508307551901</v>
      </c>
      <c r="J30" s="14">
        <v>1863.9171386276901</v>
      </c>
      <c r="K30" s="29">
        <v>0</v>
      </c>
      <c r="L30" s="13">
        <v>0.99655727963215002</v>
      </c>
      <c r="M30" s="13">
        <v>2409.3988260179499</v>
      </c>
      <c r="N30" s="14">
        <v>1387.43279992659</v>
      </c>
      <c r="O30" s="29">
        <v>0</v>
      </c>
      <c r="P30" s="13">
        <v>0.98288245016851505</v>
      </c>
      <c r="Q30" s="13">
        <v>10732.5179773543</v>
      </c>
      <c r="R30" s="14">
        <v>5800.2363531370002</v>
      </c>
      <c r="S30" s="13">
        <f t="shared" si="14"/>
        <v>0.98346378743953478</v>
      </c>
      <c r="T30" s="13">
        <f t="shared" si="15"/>
        <v>5119.4135175124429</v>
      </c>
      <c r="U30" s="15">
        <f t="shared" si="16"/>
        <v>2566.5917158865577</v>
      </c>
      <c r="V30" s="29">
        <f>INDEX(Plan1!$A$2:$E$22,MATCH(Scores!$B30,Plan1!$A$2:$A$22,0),2)</f>
        <v>0</v>
      </c>
      <c r="W30" s="13">
        <f>INDEX(Plan1!$A$2:$E$22,MATCH(Scores!$B30,Plan1!$A$2:$A$22,0),3)</f>
        <v>0.84776716603935198</v>
      </c>
      <c r="X30" s="13">
        <f>INDEX(Plan1!$A$2:$E$22,MATCH(Scores!$B30,Plan1!$A$2:$A$22,0),4)</f>
        <v>9986.7115613296501</v>
      </c>
      <c r="Y30" s="14">
        <f>INDEX(Plan1!$A$2:$E$22,MATCH(Scores!$B30,Plan1!$A$2:$A$22,0),5)</f>
        <v>2489.7113663622999</v>
      </c>
    </row>
    <row r="31" spans="1:25" x14ac:dyDescent="0.3">
      <c r="A31" s="7">
        <v>3</v>
      </c>
      <c r="B31" s="9" t="s">
        <v>20</v>
      </c>
      <c r="C31" s="28">
        <v>0</v>
      </c>
      <c r="D31" s="17">
        <v>0.97169581481513101</v>
      </c>
      <c r="E31" s="17">
        <v>3757.3864359223298</v>
      </c>
      <c r="F31" s="18">
        <v>1214.78057185495</v>
      </c>
      <c r="G31" s="28">
        <v>0</v>
      </c>
      <c r="H31" s="17">
        <v>0.98271960514234302</v>
      </c>
      <c r="I31" s="17">
        <v>3578.3508307551901</v>
      </c>
      <c r="J31" s="18">
        <v>1863.9171386276901</v>
      </c>
      <c r="K31" s="28">
        <v>0</v>
      </c>
      <c r="L31" s="17">
        <v>0.99655727963215002</v>
      </c>
      <c r="M31" s="17">
        <v>2409.3988260179499</v>
      </c>
      <c r="N31" s="18">
        <v>1387.43279992659</v>
      </c>
      <c r="O31" s="28">
        <v>0</v>
      </c>
      <c r="P31" s="17">
        <v>0.98288245016851505</v>
      </c>
      <c r="Q31" s="17">
        <v>10732.5179773543</v>
      </c>
      <c r="R31" s="18">
        <v>5800.2363531370002</v>
      </c>
      <c r="S31" s="13">
        <f t="shared" si="14"/>
        <v>0.98346378743953478</v>
      </c>
      <c r="T31" s="13">
        <f t="shared" si="15"/>
        <v>5119.4135175124429</v>
      </c>
      <c r="U31" s="15">
        <f t="shared" si="16"/>
        <v>2566.5917158865577</v>
      </c>
      <c r="V31" s="28">
        <f>INDEX(Plan1!$A$2:$E$22,MATCH(Scores!$B31,Plan1!$A$2:$A$22,0),2)</f>
        <v>0</v>
      </c>
      <c r="W31" s="17">
        <f>INDEX(Plan1!$A$2:$E$22,MATCH(Scores!$B31,Plan1!$A$2:$A$22,0),3)</f>
        <v>0.84776716603935198</v>
      </c>
      <c r="X31" s="17">
        <f>INDEX(Plan1!$A$2:$E$22,MATCH(Scores!$B31,Plan1!$A$2:$A$22,0),4)</f>
        <v>9986.7115613296501</v>
      </c>
      <c r="Y31" s="18">
        <f>INDEX(Plan1!$A$2:$E$22,MATCH(Scores!$B31,Plan1!$A$2:$A$22,0),5)</f>
        <v>2489.7113663622999</v>
      </c>
    </row>
    <row r="32" spans="1:25" x14ac:dyDescent="0.3">
      <c r="A32" s="5">
        <v>4</v>
      </c>
      <c r="B32" s="6" t="s">
        <v>22</v>
      </c>
      <c r="C32" s="29">
        <v>0</v>
      </c>
      <c r="D32" s="13">
        <v>0.97169581481513101</v>
      </c>
      <c r="E32" s="13">
        <v>3757.3864359223298</v>
      </c>
      <c r="F32" s="14">
        <v>1214.78057185495</v>
      </c>
      <c r="G32" s="29">
        <v>0</v>
      </c>
      <c r="H32" s="13">
        <v>0.98271960514234302</v>
      </c>
      <c r="I32" s="13">
        <v>3578.3508307551901</v>
      </c>
      <c r="J32" s="14">
        <v>1863.9171386276901</v>
      </c>
      <c r="K32" s="29">
        <v>0</v>
      </c>
      <c r="L32" s="13">
        <v>0.99655727963215002</v>
      </c>
      <c r="M32" s="13">
        <v>2409.3988260179499</v>
      </c>
      <c r="N32" s="14">
        <v>1387.43279992659</v>
      </c>
      <c r="O32" s="29">
        <v>0</v>
      </c>
      <c r="P32" s="13">
        <v>0.98288245016851505</v>
      </c>
      <c r="Q32" s="13">
        <v>10732.5179773543</v>
      </c>
      <c r="R32" s="14">
        <v>5800.2363531370002</v>
      </c>
      <c r="S32" s="13">
        <f t="shared" si="14"/>
        <v>0.98346378743953478</v>
      </c>
      <c r="T32" s="13">
        <f t="shared" si="15"/>
        <v>5119.4135175124429</v>
      </c>
      <c r="U32" s="15">
        <f t="shared" si="16"/>
        <v>2566.5917158865577</v>
      </c>
      <c r="V32" s="29">
        <f>INDEX(Plan1!$A$2:$E$22,MATCH(Scores!$B32,Plan1!$A$2:$A$22,0),2)</f>
        <v>0</v>
      </c>
      <c r="W32" s="13">
        <f>INDEX(Plan1!$A$2:$E$22,MATCH(Scores!$B32,Plan1!$A$2:$A$22,0),3)</f>
        <v>0.84776716603935198</v>
      </c>
      <c r="X32" s="13">
        <f>INDEX(Plan1!$A$2:$E$22,MATCH(Scores!$B32,Plan1!$A$2:$A$22,0),4)</f>
        <v>9986.7115613296501</v>
      </c>
      <c r="Y32" s="14">
        <f>INDEX(Plan1!$A$2:$E$22,MATCH(Scores!$B32,Plan1!$A$2:$A$22,0),5)</f>
        <v>2489.7113663622999</v>
      </c>
    </row>
    <row r="33" spans="1:25" x14ac:dyDescent="0.3">
      <c r="A33" s="7">
        <v>5</v>
      </c>
      <c r="B33" s="9" t="s">
        <v>28</v>
      </c>
      <c r="C33" s="28">
        <v>0</v>
      </c>
      <c r="D33" s="17">
        <v>0.97169581481513101</v>
      </c>
      <c r="E33" s="17">
        <v>3757.3864359223298</v>
      </c>
      <c r="F33" s="18">
        <v>1214.78057185495</v>
      </c>
      <c r="G33" s="28">
        <v>0</v>
      </c>
      <c r="H33" s="17">
        <v>0.98271960514234302</v>
      </c>
      <c r="I33" s="17">
        <v>3578.3508307551901</v>
      </c>
      <c r="J33" s="18">
        <v>1863.9171386276901</v>
      </c>
      <c r="K33" s="28">
        <v>0</v>
      </c>
      <c r="L33" s="17">
        <v>0.99655727963215002</v>
      </c>
      <c r="M33" s="17">
        <v>2409.3988260179499</v>
      </c>
      <c r="N33" s="18">
        <v>1387.43279992659</v>
      </c>
      <c r="O33" s="28">
        <v>0</v>
      </c>
      <c r="P33" s="17">
        <v>0.98288245016851505</v>
      </c>
      <c r="Q33" s="17">
        <v>10732.5179773543</v>
      </c>
      <c r="R33" s="18">
        <v>5800.2363531370002</v>
      </c>
      <c r="S33" s="17">
        <f t="shared" si="14"/>
        <v>0.98346378743953478</v>
      </c>
      <c r="T33" s="17">
        <f t="shared" si="15"/>
        <v>5119.4135175124429</v>
      </c>
      <c r="U33" s="19">
        <f t="shared" si="16"/>
        <v>2566.5917158865577</v>
      </c>
      <c r="V33" s="28">
        <f>INDEX(Plan1!$A$2:$E$22,MATCH(Scores!$B33,Plan1!$A$2:$A$22,0),2)</f>
        <v>0</v>
      </c>
      <c r="W33" s="17">
        <f>INDEX(Plan1!$A$2:$E$22,MATCH(Scores!$B33,Plan1!$A$2:$A$22,0),3)</f>
        <v>0.84776716603935198</v>
      </c>
      <c r="X33" s="17">
        <f>INDEX(Plan1!$A$2:$E$22,MATCH(Scores!$B33,Plan1!$A$2:$A$22,0),4)</f>
        <v>9986.7115613296501</v>
      </c>
      <c r="Y33" s="18">
        <f>INDEX(Plan1!$A$2:$E$22,MATCH(Scores!$B33,Plan1!$A$2:$A$22,0),5)</f>
        <v>2489.7113663622999</v>
      </c>
    </row>
    <row r="34" spans="1:25" x14ac:dyDescent="0.3">
      <c r="A34" s="5">
        <v>6</v>
      </c>
      <c r="B34" s="6" t="s">
        <v>9</v>
      </c>
      <c r="C34" s="29">
        <v>0</v>
      </c>
      <c r="D34" s="13">
        <v>0.97169581481513101</v>
      </c>
      <c r="E34" s="13">
        <v>3757.3864359223298</v>
      </c>
      <c r="F34" s="14">
        <v>1214.78057185495</v>
      </c>
      <c r="G34" s="29">
        <v>0</v>
      </c>
      <c r="H34" s="13">
        <v>0.98271960514234302</v>
      </c>
      <c r="I34" s="13">
        <v>3578.3508307551901</v>
      </c>
      <c r="J34" s="14">
        <v>1863.9171386276901</v>
      </c>
      <c r="K34" s="29">
        <v>0</v>
      </c>
      <c r="L34" s="13">
        <v>0.99655727963215002</v>
      </c>
      <c r="M34" s="13">
        <v>2409.3988260179499</v>
      </c>
      <c r="N34" s="14">
        <v>1387.43279992659</v>
      </c>
      <c r="O34" s="29">
        <v>0</v>
      </c>
      <c r="P34" s="13">
        <v>0.98288245016851505</v>
      </c>
      <c r="Q34" s="13">
        <v>10732.5179773543</v>
      </c>
      <c r="R34" s="14">
        <v>5800.2363531370002</v>
      </c>
      <c r="S34" s="13">
        <f t="shared" si="14"/>
        <v>0.98346378743953478</v>
      </c>
      <c r="T34" s="13">
        <f t="shared" si="15"/>
        <v>5119.4135175124429</v>
      </c>
      <c r="U34" s="15">
        <f t="shared" si="16"/>
        <v>2566.5917158865577</v>
      </c>
      <c r="V34" s="29">
        <f>INDEX(Plan1!$A$2:$E$22,MATCH(Scores!$B34,Plan1!$A$2:$A$22,0),2)</f>
        <v>0</v>
      </c>
      <c r="W34" s="13">
        <f>INDEX(Plan1!$A$2:$E$22,MATCH(Scores!$B34,Plan1!$A$2:$A$22,0),3)</f>
        <v>0.84776716603935198</v>
      </c>
      <c r="X34" s="13">
        <f>INDEX(Plan1!$A$2:$E$22,MATCH(Scores!$B34,Plan1!$A$2:$A$22,0),4)</f>
        <v>9986.7115613296501</v>
      </c>
      <c r="Y34" s="14">
        <f>INDEX(Plan1!$A$2:$E$22,MATCH(Scores!$B34,Plan1!$A$2:$A$22,0),5)</f>
        <v>2489.7113663622999</v>
      </c>
    </row>
    <row r="35" spans="1:25" x14ac:dyDescent="0.3">
      <c r="A35" s="7">
        <v>7</v>
      </c>
      <c r="B35" s="9" t="s">
        <v>12</v>
      </c>
      <c r="C35" s="28">
        <v>1</v>
      </c>
      <c r="D35" s="17">
        <v>0.99035243967690401</v>
      </c>
      <c r="E35" s="17">
        <v>313.25264279955599</v>
      </c>
      <c r="F35" s="18">
        <v>253.658281368102</v>
      </c>
      <c r="G35" s="28">
        <v>1</v>
      </c>
      <c r="H35" s="17">
        <v>0.97900975659721801</v>
      </c>
      <c r="I35" s="17">
        <v>442.73201600544201</v>
      </c>
      <c r="J35" s="18">
        <v>365.91923280423202</v>
      </c>
      <c r="K35" s="28">
        <v>1</v>
      </c>
      <c r="L35" s="17">
        <v>0.94454451387187499</v>
      </c>
      <c r="M35" s="17">
        <v>860.59442649926802</v>
      </c>
      <c r="N35" s="18">
        <v>737.28508187249201</v>
      </c>
      <c r="O35" s="28">
        <v>1</v>
      </c>
      <c r="P35" s="17">
        <v>0.95653674596626403</v>
      </c>
      <c r="Q35" s="17">
        <v>1523.44888469735</v>
      </c>
      <c r="R35" s="18">
        <v>1235.70052259248</v>
      </c>
      <c r="S35" s="17">
        <f t="shared" si="14"/>
        <v>0.96761086402806529</v>
      </c>
      <c r="T35" s="17">
        <f t="shared" si="15"/>
        <v>785.00699250040395</v>
      </c>
      <c r="U35" s="19">
        <f t="shared" si="16"/>
        <v>648.14077965932654</v>
      </c>
      <c r="V35" s="28">
        <f>INDEX(Plan1!$A$2:$E$22,MATCH(Scores!$B35,Plan1!$A$2:$A$22,0),2)</f>
        <v>1</v>
      </c>
      <c r="W35" s="17">
        <f>INDEX(Plan1!$A$2:$E$22,MATCH(Scores!$B35,Plan1!$A$2:$A$22,0),3)</f>
        <v>0.86368212226783003</v>
      </c>
      <c r="X35" s="17">
        <f>INDEX(Plan1!$A$2:$E$22,MATCH(Scores!$B35,Plan1!$A$2:$A$22,0),4)</f>
        <v>2024.8598957336901</v>
      </c>
      <c r="Y35" s="18">
        <f>INDEX(Plan1!$A$2:$E$22,MATCH(Scores!$B35,Plan1!$A$2:$A$22,0),5)</f>
        <v>1415.2233314090799</v>
      </c>
    </row>
    <row r="36" spans="1:25" x14ac:dyDescent="0.3">
      <c r="A36" s="5">
        <v>8</v>
      </c>
      <c r="B36" s="6" t="s">
        <v>18</v>
      </c>
      <c r="C36" s="29">
        <v>1</v>
      </c>
      <c r="D36" s="13">
        <v>0.99035243967690401</v>
      </c>
      <c r="E36" s="13">
        <v>313.25264279955599</v>
      </c>
      <c r="F36" s="14">
        <v>253.658281368102</v>
      </c>
      <c r="G36" s="29">
        <v>1</v>
      </c>
      <c r="H36" s="13">
        <v>0.97900975659721801</v>
      </c>
      <c r="I36" s="13">
        <v>442.73201600544201</v>
      </c>
      <c r="J36" s="14">
        <v>365.91923280423202</v>
      </c>
      <c r="K36" s="29">
        <v>1</v>
      </c>
      <c r="L36" s="13">
        <v>0.94454451387187499</v>
      </c>
      <c r="M36" s="13">
        <v>860.59442649926802</v>
      </c>
      <c r="N36" s="14">
        <v>737.28508187249201</v>
      </c>
      <c r="O36" s="29">
        <v>1</v>
      </c>
      <c r="P36" s="13">
        <v>0.95653674596626403</v>
      </c>
      <c r="Q36" s="13">
        <v>1523.44888469735</v>
      </c>
      <c r="R36" s="14">
        <v>1235.70052259248</v>
      </c>
      <c r="S36" s="13">
        <f t="shared" si="14"/>
        <v>0.96761086402806529</v>
      </c>
      <c r="T36" s="13">
        <f t="shared" si="15"/>
        <v>785.00699250040395</v>
      </c>
      <c r="U36" s="15">
        <f t="shared" si="16"/>
        <v>648.14077965932654</v>
      </c>
      <c r="V36" s="29">
        <f>INDEX(Plan1!$A$2:$E$22,MATCH(Scores!$B36,Plan1!$A$2:$A$22,0),2)</f>
        <v>1</v>
      </c>
      <c r="W36" s="13">
        <f>INDEX(Plan1!$A$2:$E$22,MATCH(Scores!$B36,Plan1!$A$2:$A$22,0),3)</f>
        <v>0.86368212226783003</v>
      </c>
      <c r="X36" s="13">
        <f>INDEX(Plan1!$A$2:$E$22,MATCH(Scores!$B36,Plan1!$A$2:$A$22,0),4)</f>
        <v>2024.8598957336901</v>
      </c>
      <c r="Y36" s="14">
        <f>INDEX(Plan1!$A$2:$E$22,MATCH(Scores!$B36,Plan1!$A$2:$A$22,0),5)</f>
        <v>1415.2233314090799</v>
      </c>
    </row>
    <row r="37" spans="1:25" x14ac:dyDescent="0.3">
      <c r="A37" s="7">
        <v>9</v>
      </c>
      <c r="B37" s="9" t="s">
        <v>11</v>
      </c>
      <c r="C37" s="28">
        <v>1</v>
      </c>
      <c r="D37" s="17">
        <v>0.99035243967690401</v>
      </c>
      <c r="E37" s="17">
        <v>313.25264279955599</v>
      </c>
      <c r="F37" s="18">
        <v>253.658281368102</v>
      </c>
      <c r="G37" s="28">
        <v>1</v>
      </c>
      <c r="H37" s="17">
        <v>0.97900975659721801</v>
      </c>
      <c r="I37" s="17">
        <v>442.73201600544201</v>
      </c>
      <c r="J37" s="18">
        <v>365.91923280423202</v>
      </c>
      <c r="K37" s="28">
        <v>1</v>
      </c>
      <c r="L37" s="17">
        <v>0.94454451387187499</v>
      </c>
      <c r="M37" s="17">
        <v>860.59442649926802</v>
      </c>
      <c r="N37" s="18">
        <v>737.28508187249201</v>
      </c>
      <c r="O37" s="28">
        <v>1</v>
      </c>
      <c r="P37" s="17">
        <v>0.95653674596626403</v>
      </c>
      <c r="Q37" s="17">
        <v>1523.44888469735</v>
      </c>
      <c r="R37" s="18">
        <v>1235.70052259248</v>
      </c>
      <c r="S37" s="17">
        <f t="shared" si="14"/>
        <v>0.96761086402806529</v>
      </c>
      <c r="T37" s="17">
        <f t="shared" si="15"/>
        <v>785.00699250040395</v>
      </c>
      <c r="U37" s="19">
        <f t="shared" si="16"/>
        <v>648.14077965932654</v>
      </c>
      <c r="V37" s="28">
        <f>INDEX(Plan1!$A$2:$E$22,MATCH(Scores!$B37,Plan1!$A$2:$A$22,0),2)</f>
        <v>1</v>
      </c>
      <c r="W37" s="17">
        <f>INDEX(Plan1!$A$2:$E$22,MATCH(Scores!$B37,Plan1!$A$2:$A$22,0),3)</f>
        <v>0.86368212226783003</v>
      </c>
      <c r="X37" s="17">
        <f>INDEX(Plan1!$A$2:$E$22,MATCH(Scores!$B37,Plan1!$A$2:$A$22,0),4)</f>
        <v>2024.8598957336901</v>
      </c>
      <c r="Y37" s="18">
        <f>INDEX(Plan1!$A$2:$E$22,MATCH(Scores!$B37,Plan1!$A$2:$A$22,0),5)</f>
        <v>1415.2233314090799</v>
      </c>
    </row>
    <row r="38" spans="1:25" x14ac:dyDescent="0.3">
      <c r="A38" s="5">
        <v>10</v>
      </c>
      <c r="B38" s="6" t="s">
        <v>13</v>
      </c>
      <c r="C38" s="29">
        <v>2</v>
      </c>
      <c r="D38" s="13">
        <v>0.908285848693133</v>
      </c>
      <c r="E38" s="13">
        <v>1899.00602705284</v>
      </c>
      <c r="F38" s="14">
        <v>772.16226190476095</v>
      </c>
      <c r="G38" s="29">
        <v>2</v>
      </c>
      <c r="H38" s="13">
        <v>0.93461905705690396</v>
      </c>
      <c r="I38" s="13">
        <v>1847.78999205831</v>
      </c>
      <c r="J38" s="14">
        <v>1129.09828234265</v>
      </c>
      <c r="K38" s="29">
        <v>2</v>
      </c>
      <c r="L38" s="13">
        <v>0.94282481051380995</v>
      </c>
      <c r="M38" s="13">
        <v>961.90143494079598</v>
      </c>
      <c r="N38" s="14">
        <v>711.66940384895099</v>
      </c>
      <c r="O38" s="29">
        <v>2</v>
      </c>
      <c r="P38" s="13">
        <v>0.82506037693928103</v>
      </c>
      <c r="Q38" s="13">
        <v>3525.4418089511801</v>
      </c>
      <c r="R38" s="14">
        <v>2665.50437950798</v>
      </c>
      <c r="S38" s="13">
        <f t="shared" si="14"/>
        <v>0.90269752330078212</v>
      </c>
      <c r="T38" s="13">
        <f t="shared" si="15"/>
        <v>2058.5348157507815</v>
      </c>
      <c r="U38" s="15">
        <f t="shared" si="16"/>
        <v>1319.6085819010855</v>
      </c>
      <c r="V38" s="29">
        <f>INDEX(Plan1!$A$2:$E$22,MATCH(Scores!$B38,Plan1!$A$2:$A$22,0),2)</f>
        <v>2</v>
      </c>
      <c r="W38" s="13">
        <f>INDEX(Plan1!$A$2:$E$22,MATCH(Scores!$B38,Plan1!$A$2:$A$22,0),3)</f>
        <v>0.91089418977074399</v>
      </c>
      <c r="X38" s="13">
        <f>INDEX(Plan1!$A$2:$E$22,MATCH(Scores!$B38,Plan1!$A$2:$A$22,0),4)</f>
        <v>1569.2100198414</v>
      </c>
      <c r="Y38" s="14">
        <f>INDEX(Plan1!$A$2:$E$22,MATCH(Scores!$B38,Plan1!$A$2:$A$22,0),5)</f>
        <v>943.08664057106296</v>
      </c>
    </row>
    <row r="39" spans="1:25" x14ac:dyDescent="0.3">
      <c r="A39" s="7">
        <v>11</v>
      </c>
      <c r="B39" s="9" t="s">
        <v>21</v>
      </c>
      <c r="C39" s="28">
        <v>2</v>
      </c>
      <c r="D39" s="17">
        <v>0.908285848693133</v>
      </c>
      <c r="E39" s="17">
        <v>1899.00602705284</v>
      </c>
      <c r="F39" s="18">
        <v>772.16226190476095</v>
      </c>
      <c r="G39" s="28">
        <v>2</v>
      </c>
      <c r="H39" s="17">
        <v>0.93461905705690396</v>
      </c>
      <c r="I39" s="17">
        <v>1847.78999205831</v>
      </c>
      <c r="J39" s="18">
        <v>1129.09828234265</v>
      </c>
      <c r="K39" s="28">
        <v>2</v>
      </c>
      <c r="L39" s="17">
        <v>0.94282481051380995</v>
      </c>
      <c r="M39" s="17">
        <v>961.90143494079598</v>
      </c>
      <c r="N39" s="18">
        <v>711.66940384895099</v>
      </c>
      <c r="O39" s="28">
        <v>2</v>
      </c>
      <c r="P39" s="17">
        <v>0.82506037693928103</v>
      </c>
      <c r="Q39" s="17">
        <v>3525.4418089511801</v>
      </c>
      <c r="R39" s="18">
        <v>2665.50437950798</v>
      </c>
      <c r="S39" s="17">
        <f t="shared" si="14"/>
        <v>0.90269752330078212</v>
      </c>
      <c r="T39" s="17">
        <f t="shared" si="15"/>
        <v>2058.5348157507815</v>
      </c>
      <c r="U39" s="19">
        <f t="shared" si="16"/>
        <v>1319.6085819010855</v>
      </c>
      <c r="V39" s="28">
        <f>INDEX(Plan1!$A$2:$E$22,MATCH(Scores!$B39,Plan1!$A$2:$A$22,0),2)</f>
        <v>2</v>
      </c>
      <c r="W39" s="17">
        <f>INDEX(Plan1!$A$2:$E$22,MATCH(Scores!$B39,Plan1!$A$2:$A$22,0),3)</f>
        <v>0.91089418977074399</v>
      </c>
      <c r="X39" s="17">
        <f>INDEX(Plan1!$A$2:$E$22,MATCH(Scores!$B39,Plan1!$A$2:$A$22,0),4)</f>
        <v>1569.2100198414</v>
      </c>
      <c r="Y39" s="18">
        <f>INDEX(Plan1!$A$2:$E$22,MATCH(Scores!$B39,Plan1!$A$2:$A$22,0),5)</f>
        <v>943.08664057106296</v>
      </c>
    </row>
    <row r="40" spans="1:25" x14ac:dyDescent="0.3">
      <c r="A40" s="5">
        <v>12</v>
      </c>
      <c r="B40" s="6" t="s">
        <v>10</v>
      </c>
      <c r="C40" s="29">
        <v>2</v>
      </c>
      <c r="D40" s="13">
        <v>0.908285848693133</v>
      </c>
      <c r="E40" s="13">
        <v>1899.00602705284</v>
      </c>
      <c r="F40" s="14">
        <v>772.16226190476095</v>
      </c>
      <c r="G40" s="29">
        <v>2</v>
      </c>
      <c r="H40" s="13">
        <v>0.93461905705690396</v>
      </c>
      <c r="I40" s="13">
        <v>1847.78999205831</v>
      </c>
      <c r="J40" s="14">
        <v>1129.09828234265</v>
      </c>
      <c r="K40" s="29">
        <v>2</v>
      </c>
      <c r="L40" s="13">
        <v>0.94282481051380995</v>
      </c>
      <c r="M40" s="13">
        <v>961.90143494079598</v>
      </c>
      <c r="N40" s="14">
        <v>711.66940384895099</v>
      </c>
      <c r="O40" s="29">
        <v>2</v>
      </c>
      <c r="P40" s="13">
        <v>0.82506037693928103</v>
      </c>
      <c r="Q40" s="13">
        <v>3525.4418089511801</v>
      </c>
      <c r="R40" s="14">
        <v>2665.50437950798</v>
      </c>
      <c r="S40" s="13">
        <f t="shared" si="14"/>
        <v>0.90269752330078212</v>
      </c>
      <c r="T40" s="13">
        <f t="shared" si="15"/>
        <v>2058.5348157507815</v>
      </c>
      <c r="U40" s="15">
        <f t="shared" si="16"/>
        <v>1319.6085819010855</v>
      </c>
      <c r="V40" s="29">
        <f>INDEX(Plan1!$A$2:$E$22,MATCH(Scores!$B40,Plan1!$A$2:$A$22,0),2)</f>
        <v>2</v>
      </c>
      <c r="W40" s="13">
        <f>INDEX(Plan1!$A$2:$E$22,MATCH(Scores!$B40,Plan1!$A$2:$A$22,0),3)</f>
        <v>0.91089418977074399</v>
      </c>
      <c r="X40" s="13">
        <f>INDEX(Plan1!$A$2:$E$22,MATCH(Scores!$B40,Plan1!$A$2:$A$22,0),4)</f>
        <v>1569.2100198414</v>
      </c>
      <c r="Y40" s="14">
        <f>INDEX(Plan1!$A$2:$E$22,MATCH(Scores!$B40,Plan1!$A$2:$A$22,0),5)</f>
        <v>943.08664057106296</v>
      </c>
    </row>
    <row r="41" spans="1:25" x14ac:dyDescent="0.3">
      <c r="A41" s="7">
        <v>13</v>
      </c>
      <c r="B41" s="9" t="s">
        <v>24</v>
      </c>
      <c r="C41" s="28">
        <v>2</v>
      </c>
      <c r="D41" s="17">
        <v>0.908285848693133</v>
      </c>
      <c r="E41" s="17">
        <v>1899.00602705284</v>
      </c>
      <c r="F41" s="18">
        <v>772.16226190476095</v>
      </c>
      <c r="G41" s="28">
        <v>2</v>
      </c>
      <c r="H41" s="17">
        <v>0.93461905705690396</v>
      </c>
      <c r="I41" s="17">
        <v>1847.78999205831</v>
      </c>
      <c r="J41" s="18">
        <v>1129.09828234265</v>
      </c>
      <c r="K41" s="28">
        <v>2</v>
      </c>
      <c r="L41" s="17">
        <v>0.94282481051380995</v>
      </c>
      <c r="M41" s="17">
        <v>961.90143494079598</v>
      </c>
      <c r="N41" s="18">
        <v>711.66940384895099</v>
      </c>
      <c r="O41" s="28">
        <v>2</v>
      </c>
      <c r="P41" s="17">
        <v>0.82506037693928103</v>
      </c>
      <c r="Q41" s="17">
        <v>3525.4418089511801</v>
      </c>
      <c r="R41" s="18">
        <v>2665.50437950798</v>
      </c>
      <c r="S41" s="17">
        <f t="shared" si="14"/>
        <v>0.90269752330078212</v>
      </c>
      <c r="T41" s="17">
        <f t="shared" si="15"/>
        <v>2058.5348157507815</v>
      </c>
      <c r="U41" s="19">
        <f t="shared" si="16"/>
        <v>1319.6085819010855</v>
      </c>
      <c r="V41" s="28">
        <f>INDEX(Plan1!$A$2:$E$22,MATCH(Scores!$B41,Plan1!$A$2:$A$22,0),2)</f>
        <v>2</v>
      </c>
      <c r="W41" s="17">
        <f>INDEX(Plan1!$A$2:$E$22,MATCH(Scores!$B41,Plan1!$A$2:$A$22,0),3)</f>
        <v>0.91089418977074399</v>
      </c>
      <c r="X41" s="17">
        <f>INDEX(Plan1!$A$2:$E$22,MATCH(Scores!$B41,Plan1!$A$2:$A$22,0),4)</f>
        <v>1569.2100198414</v>
      </c>
      <c r="Y41" s="18">
        <f>INDEX(Plan1!$A$2:$E$22,MATCH(Scores!$B41,Plan1!$A$2:$A$22,0),5)</f>
        <v>943.08664057106296</v>
      </c>
    </row>
    <row r="42" spans="1:25" x14ac:dyDescent="0.3">
      <c r="A42" s="5">
        <v>14</v>
      </c>
      <c r="B42" s="6" t="s">
        <v>14</v>
      </c>
      <c r="C42" s="29">
        <v>3</v>
      </c>
      <c r="D42" s="13">
        <v>0.75972487436386404</v>
      </c>
      <c r="E42" s="13">
        <v>1207.7182970138999</v>
      </c>
      <c r="F42" s="14">
        <v>794.33248384133901</v>
      </c>
      <c r="G42" s="29">
        <v>3</v>
      </c>
      <c r="H42" s="13">
        <v>0.96666858756792096</v>
      </c>
      <c r="I42" s="13">
        <v>920.34913934948997</v>
      </c>
      <c r="J42" s="14">
        <v>597.93136239437501</v>
      </c>
      <c r="K42" s="29">
        <v>3</v>
      </c>
      <c r="L42" s="13">
        <v>0.98310112019604901</v>
      </c>
      <c r="M42" s="13">
        <v>1376.6651090575001</v>
      </c>
      <c r="N42" s="14">
        <v>899.61578821101102</v>
      </c>
      <c r="O42" s="29">
        <v>3</v>
      </c>
      <c r="P42" s="13">
        <v>0.86749716033420599</v>
      </c>
      <c r="Q42" s="13">
        <v>2211.1261027923701</v>
      </c>
      <c r="R42" s="14">
        <v>1745.41037961405</v>
      </c>
      <c r="S42" s="13">
        <f t="shared" si="14"/>
        <v>0.89424793561551008</v>
      </c>
      <c r="T42" s="13">
        <f t="shared" si="15"/>
        <v>1428.9646620533149</v>
      </c>
      <c r="U42" s="15">
        <f t="shared" si="16"/>
        <v>1009.3225035151938</v>
      </c>
      <c r="V42" s="29">
        <f>INDEX(Plan1!$A$2:$E$22,MATCH(Scores!$B42,Plan1!$A$2:$A$22,0),2)</f>
        <v>3</v>
      </c>
      <c r="W42" s="13">
        <f>INDEX(Plan1!$A$2:$E$22,MATCH(Scores!$B42,Plan1!$A$2:$A$22,0),3)</f>
        <v>0.89568750983499001</v>
      </c>
      <c r="X42" s="13">
        <f>INDEX(Plan1!$A$2:$E$22,MATCH(Scores!$B42,Plan1!$A$2:$A$22,0),4)</f>
        <v>1912.3774867004499</v>
      </c>
      <c r="Y42" s="14">
        <f>INDEX(Plan1!$A$2:$E$22,MATCH(Scores!$B42,Plan1!$A$2:$A$22,0),5)</f>
        <v>1343.94972802597</v>
      </c>
    </row>
    <row r="43" spans="1:25" x14ac:dyDescent="0.3">
      <c r="A43" s="7">
        <v>15</v>
      </c>
      <c r="B43" s="9" t="s">
        <v>17</v>
      </c>
      <c r="C43" s="28">
        <v>3</v>
      </c>
      <c r="D43" s="17">
        <v>0.75972487436386404</v>
      </c>
      <c r="E43" s="17">
        <v>1207.7182970138999</v>
      </c>
      <c r="F43" s="18">
        <v>794.33248384133901</v>
      </c>
      <c r="G43" s="28">
        <v>3</v>
      </c>
      <c r="H43" s="17">
        <v>0.96666858756792096</v>
      </c>
      <c r="I43" s="17">
        <v>920.34913934948997</v>
      </c>
      <c r="J43" s="18">
        <v>597.93136239437501</v>
      </c>
      <c r="K43" s="28">
        <v>3</v>
      </c>
      <c r="L43" s="17">
        <v>0.98310112019604901</v>
      </c>
      <c r="M43" s="17">
        <v>1376.6651090575001</v>
      </c>
      <c r="N43" s="18">
        <v>899.61578821101102</v>
      </c>
      <c r="O43" s="28">
        <v>3</v>
      </c>
      <c r="P43" s="17">
        <v>0.86749716033420599</v>
      </c>
      <c r="Q43" s="17">
        <v>2211.1261027923701</v>
      </c>
      <c r="R43" s="18">
        <v>1745.41037961405</v>
      </c>
      <c r="S43" s="17">
        <f t="shared" si="14"/>
        <v>0.89424793561551008</v>
      </c>
      <c r="T43" s="17">
        <f t="shared" si="15"/>
        <v>1428.9646620533149</v>
      </c>
      <c r="U43" s="19">
        <f t="shared" si="16"/>
        <v>1009.3225035151938</v>
      </c>
      <c r="V43" s="28">
        <f>INDEX(Plan1!$A$2:$E$22,MATCH(Scores!$B43,Plan1!$A$2:$A$22,0),2)</f>
        <v>3</v>
      </c>
      <c r="W43" s="17">
        <f>INDEX(Plan1!$A$2:$E$22,MATCH(Scores!$B43,Plan1!$A$2:$A$22,0),3)</f>
        <v>0.89568750983499001</v>
      </c>
      <c r="X43" s="17">
        <f>INDEX(Plan1!$A$2:$E$22,MATCH(Scores!$B43,Plan1!$A$2:$A$22,0),4)</f>
        <v>1912.3774867004499</v>
      </c>
      <c r="Y43" s="18">
        <f>INDEX(Plan1!$A$2:$E$22,MATCH(Scores!$B43,Plan1!$A$2:$A$22,0),5)</f>
        <v>1343.94972802597</v>
      </c>
    </row>
    <row r="44" spans="1:25" x14ac:dyDescent="0.3">
      <c r="A44" s="5">
        <v>16</v>
      </c>
      <c r="B44" s="6" t="s">
        <v>19</v>
      </c>
      <c r="C44" s="29">
        <v>3</v>
      </c>
      <c r="D44" s="13">
        <v>0.75972487436386404</v>
      </c>
      <c r="E44" s="13">
        <v>1207.7182970138999</v>
      </c>
      <c r="F44" s="14">
        <v>794.33248384133901</v>
      </c>
      <c r="G44" s="29">
        <v>3</v>
      </c>
      <c r="H44" s="13">
        <v>0.96666858756792096</v>
      </c>
      <c r="I44" s="13">
        <v>920.34913934948997</v>
      </c>
      <c r="J44" s="14">
        <v>597.93136239437501</v>
      </c>
      <c r="K44" s="29">
        <v>3</v>
      </c>
      <c r="L44" s="13">
        <v>0.98310112019604901</v>
      </c>
      <c r="M44" s="13">
        <v>1376.6651090575001</v>
      </c>
      <c r="N44" s="14">
        <v>899.61578821101102</v>
      </c>
      <c r="O44" s="29">
        <v>3</v>
      </c>
      <c r="P44" s="13">
        <v>0.86749716033420599</v>
      </c>
      <c r="Q44" s="13">
        <v>2211.1261027923701</v>
      </c>
      <c r="R44" s="14">
        <v>1745.41037961405</v>
      </c>
      <c r="S44" s="17">
        <f t="shared" si="14"/>
        <v>0.89424793561551008</v>
      </c>
      <c r="T44" s="17">
        <f t="shared" si="15"/>
        <v>1428.9646620533149</v>
      </c>
      <c r="U44" s="19">
        <f t="shared" si="16"/>
        <v>1009.3225035151938</v>
      </c>
      <c r="V44" s="29">
        <f>INDEX(Plan1!$A$2:$E$22,MATCH(Scores!$B44,Plan1!$A$2:$A$22,0),2)</f>
        <v>3</v>
      </c>
      <c r="W44" s="13">
        <f>INDEX(Plan1!$A$2:$E$22,MATCH(Scores!$B44,Plan1!$A$2:$A$22,0),3)</f>
        <v>0.89568750983499001</v>
      </c>
      <c r="X44" s="13">
        <f>INDEX(Plan1!$A$2:$E$22,MATCH(Scores!$B44,Plan1!$A$2:$A$22,0),4)</f>
        <v>1912.3774867004499</v>
      </c>
      <c r="Y44" s="14">
        <f>INDEX(Plan1!$A$2:$E$22,MATCH(Scores!$B44,Plan1!$A$2:$A$22,0),5)</f>
        <v>1343.94972802597</v>
      </c>
    </row>
    <row r="45" spans="1:25" x14ac:dyDescent="0.3">
      <c r="A45" s="7">
        <v>17</v>
      </c>
      <c r="B45" s="9" t="s">
        <v>31</v>
      </c>
      <c r="C45" s="28">
        <v>3</v>
      </c>
      <c r="D45" s="17">
        <v>0.75972487436386404</v>
      </c>
      <c r="E45" s="17">
        <v>1207.7182970138999</v>
      </c>
      <c r="F45" s="18">
        <v>794.33248384133901</v>
      </c>
      <c r="G45" s="28">
        <v>3</v>
      </c>
      <c r="H45" s="17">
        <v>0.96666858756792096</v>
      </c>
      <c r="I45" s="17">
        <v>920.34913934948997</v>
      </c>
      <c r="J45" s="18">
        <v>597.93136239437501</v>
      </c>
      <c r="K45" s="28">
        <v>3</v>
      </c>
      <c r="L45" s="17">
        <v>0.98310112019604901</v>
      </c>
      <c r="M45" s="17">
        <v>1376.6651090575001</v>
      </c>
      <c r="N45" s="18">
        <v>899.61578821101102</v>
      </c>
      <c r="O45" s="28">
        <v>3</v>
      </c>
      <c r="P45" s="17">
        <v>0.86749716033420599</v>
      </c>
      <c r="Q45" s="17">
        <v>2211.1261027923701</v>
      </c>
      <c r="R45" s="18">
        <v>1745.41037961405</v>
      </c>
      <c r="S45" s="17">
        <f t="shared" si="14"/>
        <v>0.89424793561551008</v>
      </c>
      <c r="T45" s="17">
        <f t="shared" si="15"/>
        <v>1428.9646620533149</v>
      </c>
      <c r="U45" s="19">
        <f t="shared" si="16"/>
        <v>1009.3225035151938</v>
      </c>
      <c r="V45" s="28">
        <f>INDEX(Plan1!$A$2:$E$22,MATCH(Scores!$B45,Plan1!$A$2:$A$22,0),2)</f>
        <v>3</v>
      </c>
      <c r="W45" s="17">
        <f>INDEX(Plan1!$A$2:$E$22,MATCH(Scores!$B45,Plan1!$A$2:$A$22,0),3)</f>
        <v>0.89568750983499001</v>
      </c>
      <c r="X45" s="17">
        <f>INDEX(Plan1!$A$2:$E$22,MATCH(Scores!$B45,Plan1!$A$2:$A$22,0),4)</f>
        <v>1912.3774867004499</v>
      </c>
      <c r="Y45" s="18">
        <f>INDEX(Plan1!$A$2:$E$22,MATCH(Scores!$B45,Plan1!$A$2:$A$22,0),5)</f>
        <v>1343.94972802597</v>
      </c>
    </row>
    <row r="46" spans="1:25" x14ac:dyDescent="0.3">
      <c r="A46" s="5">
        <v>18</v>
      </c>
      <c r="B46" s="6" t="s">
        <v>23</v>
      </c>
      <c r="C46" s="29">
        <v>3</v>
      </c>
      <c r="D46" s="13">
        <v>0.75972487436386404</v>
      </c>
      <c r="E46" s="13">
        <v>1207.7182970138999</v>
      </c>
      <c r="F46" s="14">
        <v>794.33248384133901</v>
      </c>
      <c r="G46" s="29">
        <v>3</v>
      </c>
      <c r="H46" s="13">
        <v>0.96666858756792096</v>
      </c>
      <c r="I46" s="13">
        <v>920.34913934948997</v>
      </c>
      <c r="J46" s="14">
        <v>597.93136239437501</v>
      </c>
      <c r="K46" s="29">
        <v>3</v>
      </c>
      <c r="L46" s="13">
        <v>0.98310112019604901</v>
      </c>
      <c r="M46" s="13">
        <v>1376.6651090575001</v>
      </c>
      <c r="N46" s="14">
        <v>899.61578821101102</v>
      </c>
      <c r="O46" s="29">
        <v>3</v>
      </c>
      <c r="P46" s="13">
        <v>0.86749716033420599</v>
      </c>
      <c r="Q46" s="13">
        <v>2211.1261027923701</v>
      </c>
      <c r="R46" s="14">
        <v>1745.41037961405</v>
      </c>
      <c r="S46" s="13">
        <f t="shared" si="14"/>
        <v>0.89424793561551008</v>
      </c>
      <c r="T46" s="13">
        <f t="shared" si="15"/>
        <v>1428.9646620533149</v>
      </c>
      <c r="U46" s="15">
        <f t="shared" si="16"/>
        <v>1009.3225035151938</v>
      </c>
      <c r="V46" s="29">
        <f>INDEX(Plan1!$A$2:$E$22,MATCH(Scores!$B46,Plan1!$A$2:$A$22,0),2)</f>
        <v>3</v>
      </c>
      <c r="W46" s="13">
        <f>INDEX(Plan1!$A$2:$E$22,MATCH(Scores!$B46,Plan1!$A$2:$A$22,0),3)</f>
        <v>0.89568750983499001</v>
      </c>
      <c r="X46" s="13">
        <f>INDEX(Plan1!$A$2:$E$22,MATCH(Scores!$B46,Plan1!$A$2:$A$22,0),4)</f>
        <v>1912.3774867004499</v>
      </c>
      <c r="Y46" s="14">
        <f>INDEX(Plan1!$A$2:$E$22,MATCH(Scores!$B46,Plan1!$A$2:$A$22,0),5)</f>
        <v>1343.94972802597</v>
      </c>
    </row>
    <row r="47" spans="1:25" x14ac:dyDescent="0.3">
      <c r="A47" s="7">
        <v>19</v>
      </c>
      <c r="B47" s="9" t="s">
        <v>25</v>
      </c>
      <c r="C47" s="28">
        <v>3</v>
      </c>
      <c r="D47" s="17">
        <v>0.75972487436386404</v>
      </c>
      <c r="E47" s="17">
        <v>1207.7182970138999</v>
      </c>
      <c r="F47" s="18">
        <v>794.33248384133901</v>
      </c>
      <c r="G47" s="28">
        <v>3</v>
      </c>
      <c r="H47" s="17">
        <v>0.96666858756792096</v>
      </c>
      <c r="I47" s="17">
        <v>920.34913934948997</v>
      </c>
      <c r="J47" s="18">
        <v>597.93136239437501</v>
      </c>
      <c r="K47" s="28">
        <v>3</v>
      </c>
      <c r="L47" s="17">
        <v>0.98310112019604901</v>
      </c>
      <c r="M47" s="17">
        <v>1376.6651090575001</v>
      </c>
      <c r="N47" s="18">
        <v>899.61578821101102</v>
      </c>
      <c r="O47" s="28">
        <v>3</v>
      </c>
      <c r="P47" s="17">
        <v>0.86749716033420599</v>
      </c>
      <c r="Q47" s="17">
        <v>2211.1261027923701</v>
      </c>
      <c r="R47" s="18">
        <v>1745.41037961405</v>
      </c>
      <c r="S47" s="13">
        <f t="shared" si="14"/>
        <v>0.89424793561551008</v>
      </c>
      <c r="T47" s="13">
        <f t="shared" si="15"/>
        <v>1428.9646620533149</v>
      </c>
      <c r="U47" s="15">
        <f t="shared" si="16"/>
        <v>1009.3225035151938</v>
      </c>
      <c r="V47" s="28">
        <f>INDEX(Plan1!$A$2:$E$22,MATCH(Scores!$B47,Plan1!$A$2:$A$22,0),2)</f>
        <v>3</v>
      </c>
      <c r="W47" s="17">
        <f>INDEX(Plan1!$A$2:$E$22,MATCH(Scores!$B47,Plan1!$A$2:$A$22,0),3)</f>
        <v>0.89568750983499001</v>
      </c>
      <c r="X47" s="17">
        <f>INDEX(Plan1!$A$2:$E$22,MATCH(Scores!$B47,Plan1!$A$2:$A$22,0),4)</f>
        <v>1912.3774867004499</v>
      </c>
      <c r="Y47" s="18">
        <f>INDEX(Plan1!$A$2:$E$22,MATCH(Scores!$B47,Plan1!$A$2:$A$22,0),5)</f>
        <v>1343.94972802597</v>
      </c>
    </row>
    <row r="48" spans="1:25" x14ac:dyDescent="0.3">
      <c r="A48" s="5">
        <v>20</v>
      </c>
      <c r="B48" s="6" t="s">
        <v>26</v>
      </c>
      <c r="C48" s="29">
        <v>3</v>
      </c>
      <c r="D48" s="13">
        <v>0.75972487436386404</v>
      </c>
      <c r="E48" s="13">
        <v>1207.7182970138999</v>
      </c>
      <c r="F48" s="14">
        <v>794.33248384133901</v>
      </c>
      <c r="G48" s="29">
        <v>3</v>
      </c>
      <c r="H48" s="13">
        <v>0.96666858756792096</v>
      </c>
      <c r="I48" s="13">
        <v>920.34913934948997</v>
      </c>
      <c r="J48" s="14">
        <v>597.93136239437501</v>
      </c>
      <c r="K48" s="29">
        <v>3</v>
      </c>
      <c r="L48" s="13">
        <v>0.98310112019604901</v>
      </c>
      <c r="M48" s="13">
        <v>1376.6651090575001</v>
      </c>
      <c r="N48" s="14">
        <v>899.61578821101102</v>
      </c>
      <c r="O48" s="29">
        <v>3</v>
      </c>
      <c r="P48" s="13">
        <v>0.86749716033420599</v>
      </c>
      <c r="Q48" s="13">
        <v>2211.1261027923701</v>
      </c>
      <c r="R48" s="14">
        <v>1745.41037961405</v>
      </c>
      <c r="S48" s="17">
        <f t="shared" si="14"/>
        <v>0.89424793561551008</v>
      </c>
      <c r="T48" s="17">
        <f t="shared" si="15"/>
        <v>1428.9646620533149</v>
      </c>
      <c r="U48" s="19">
        <f t="shared" si="16"/>
        <v>1009.3225035151938</v>
      </c>
      <c r="V48" s="29">
        <f>INDEX(Plan1!$A$2:$E$22,MATCH(Scores!$B48,Plan1!$A$2:$A$22,0),2)</f>
        <v>3</v>
      </c>
      <c r="W48" s="13">
        <f>INDEX(Plan1!$A$2:$E$22,MATCH(Scores!$B48,Plan1!$A$2:$A$22,0),3)</f>
        <v>0.89568750983499001</v>
      </c>
      <c r="X48" s="13">
        <f>INDEX(Plan1!$A$2:$E$22,MATCH(Scores!$B48,Plan1!$A$2:$A$22,0),4)</f>
        <v>1912.3774867004499</v>
      </c>
      <c r="Y48" s="14">
        <f>INDEX(Plan1!$A$2:$E$22,MATCH(Scores!$B48,Plan1!$A$2:$A$22,0),5)</f>
        <v>1343.94972802597</v>
      </c>
    </row>
    <row r="49" spans="1:25" ht="15" thickBot="1" x14ac:dyDescent="0.35">
      <c r="A49" s="7">
        <v>21</v>
      </c>
      <c r="B49" s="9" t="s">
        <v>27</v>
      </c>
      <c r="C49" s="28">
        <v>3</v>
      </c>
      <c r="D49" s="17">
        <v>0.75972487436386404</v>
      </c>
      <c r="E49" s="17">
        <v>1207.7182970138999</v>
      </c>
      <c r="F49" s="18">
        <v>794.33248384133901</v>
      </c>
      <c r="G49" s="28">
        <v>3</v>
      </c>
      <c r="H49" s="17">
        <v>0.96666858756792096</v>
      </c>
      <c r="I49" s="17">
        <v>920.34913934948997</v>
      </c>
      <c r="J49" s="18">
        <v>597.93136239437501</v>
      </c>
      <c r="K49" s="28">
        <v>3</v>
      </c>
      <c r="L49" s="17">
        <v>0.98310112019604901</v>
      </c>
      <c r="M49" s="17">
        <v>1376.6651090575001</v>
      </c>
      <c r="N49" s="18">
        <v>899.61578821101102</v>
      </c>
      <c r="O49" s="28">
        <v>3</v>
      </c>
      <c r="P49" s="17">
        <v>0.86749716033420599</v>
      </c>
      <c r="Q49" s="17">
        <v>2211.1261027923701</v>
      </c>
      <c r="R49" s="18">
        <v>1745.41037961405</v>
      </c>
      <c r="S49" s="21">
        <f t="shared" si="14"/>
        <v>0.89424793561551008</v>
      </c>
      <c r="T49" s="21">
        <f t="shared" si="15"/>
        <v>1428.9646620533149</v>
      </c>
      <c r="U49" s="23">
        <f t="shared" si="16"/>
        <v>1009.3225035151938</v>
      </c>
      <c r="V49" s="28">
        <f>INDEX(Plan1!$A$2:$E$22,MATCH(Scores!$B49,Plan1!$A$2:$A$22,0),2)</f>
        <v>3</v>
      </c>
      <c r="W49" s="17">
        <f>INDEX(Plan1!$A$2:$E$22,MATCH(Scores!$B49,Plan1!$A$2:$A$22,0),3)</f>
        <v>0.89568750983499001</v>
      </c>
      <c r="X49" s="17">
        <f>INDEX(Plan1!$A$2:$E$22,MATCH(Scores!$B49,Plan1!$A$2:$A$22,0),4)</f>
        <v>1912.3774867004499</v>
      </c>
      <c r="Y49" s="18">
        <f>INDEX(Plan1!$A$2:$E$22,MATCH(Scores!$B49,Plan1!$A$2:$A$22,0),5)</f>
        <v>1343.94972802597</v>
      </c>
    </row>
    <row r="50" spans="1:25" ht="15" thickTop="1" x14ac:dyDescent="0.3">
      <c r="A50" s="31" t="s">
        <v>29</v>
      </c>
      <c r="B50" s="31"/>
      <c r="C50" s="32"/>
      <c r="D50" s="25">
        <f>AVERAGE(D29:D49)</f>
        <v>0.88153212369547351</v>
      </c>
      <c r="E50" s="25">
        <f t="shared" ref="E50:F50" si="17">AVERAGE(E29:E49)</f>
        <v>1940.0879537264375</v>
      </c>
      <c r="F50" s="25">
        <f t="shared" si="17"/>
        <v>832.99843778970296</v>
      </c>
      <c r="G50" s="2" t="s">
        <v>29</v>
      </c>
      <c r="H50" s="25">
        <f>AVERAGE(H29:H49)</f>
        <v>0.96691294425793795</v>
      </c>
      <c r="I50" s="25">
        <f t="shared" ref="I50:J50" si="18">AVERAGE(I29:I49)</f>
        <v>1788.2025769322208</v>
      </c>
      <c r="J50" s="25">
        <f t="shared" si="18"/>
        <v>1027.6716456525919</v>
      </c>
      <c r="K50" s="2" t="s">
        <v>29</v>
      </c>
      <c r="L50" s="25">
        <f>AVERAGE(L29:L49)</f>
        <v>0.97376597252534103</v>
      </c>
      <c r="M50" s="25">
        <f t="shared" ref="M50:N50" si="19">AVERAGE(M29:M49)</f>
        <v>1519.0048975156515</v>
      </c>
      <c r="N50" s="25">
        <f t="shared" si="19"/>
        <v>980.00266506004357</v>
      </c>
      <c r="O50" s="2" t="s">
        <v>29</v>
      </c>
      <c r="P50" s="25">
        <f>AVERAGE(P29:P49)</f>
        <v>0.90510112996860259</v>
      </c>
      <c r="Q50" s="25">
        <f t="shared" ref="Q50:R50" si="20">AVERAGE(Q29:Q49)</f>
        <v>4797.9157417315027</v>
      </c>
      <c r="R50" s="25">
        <f t="shared" si="20"/>
        <v>3006.3723924544647</v>
      </c>
      <c r="S50" s="25">
        <f>AVERAGE(S29:S49)</f>
        <v>0.93182804261183894</v>
      </c>
      <c r="T50" s="25">
        <f t="shared" ref="T50" si="21">AVERAGE(T29:T49)</f>
        <v>2511.3027924764542</v>
      </c>
      <c r="U50" s="25">
        <f t="shared" ref="U50" si="22">AVERAGE(U29:U49)</f>
        <v>1461.7612852392012</v>
      </c>
      <c r="V50" s="25" t="s">
        <v>29</v>
      </c>
      <c r="W50" s="25">
        <f>AVERAGE(W29:W49)</f>
        <v>0.88032029527630962</v>
      </c>
      <c r="X50" s="25">
        <f t="shared" ref="X50:Y50" si="23">AVERAGE(X29:X49)</f>
        <v>4170.033763245151</v>
      </c>
      <c r="Y50" s="25">
        <f t="shared" si="23"/>
        <v>1605.137265661574</v>
      </c>
    </row>
  </sheetData>
  <sortState ref="A29:U49">
    <sortCondition ref="C29:C49"/>
  </sortState>
  <mergeCells count="18">
    <mergeCell ref="W27:Y27"/>
    <mergeCell ref="A1:A2"/>
    <mergeCell ref="A24:B24"/>
    <mergeCell ref="O1:Q1"/>
    <mergeCell ref="R1:T1"/>
    <mergeCell ref="C1:E1"/>
    <mergeCell ref="F1:H1"/>
    <mergeCell ref="I1:K1"/>
    <mergeCell ref="L1:N1"/>
    <mergeCell ref="B1:B2"/>
    <mergeCell ref="S27:U27"/>
    <mergeCell ref="A50:C50"/>
    <mergeCell ref="C27:F27"/>
    <mergeCell ref="G27:J27"/>
    <mergeCell ref="K27:N27"/>
    <mergeCell ref="O27:R27"/>
    <mergeCell ref="A27:A28"/>
    <mergeCell ref="B27:B28"/>
  </mergeCells>
  <conditionalFormatting sqref="O3:O23">
    <cfRule type="colorScale" priority="6">
      <colorScale>
        <cfvo type="min"/>
        <cfvo type="max"/>
        <color rgb="FFFF0000"/>
        <color theme="9"/>
      </colorScale>
    </cfRule>
  </conditionalFormatting>
  <conditionalFormatting sqref="P3:P23">
    <cfRule type="colorScale" priority="5">
      <colorScale>
        <cfvo type="min"/>
        <cfvo type="max"/>
        <color theme="9"/>
        <color rgb="FFFF0000"/>
      </colorScale>
    </cfRule>
  </conditionalFormatting>
  <conditionalFormatting sqref="Q3:Q23">
    <cfRule type="colorScale" priority="4">
      <colorScale>
        <cfvo type="min"/>
        <cfvo type="max"/>
        <color rgb="FF00B050"/>
        <color rgb="FFFF0000"/>
      </colorScale>
    </cfRule>
  </conditionalFormatting>
  <conditionalFormatting sqref="S29:S49">
    <cfRule type="colorScale" priority="3">
      <colorScale>
        <cfvo type="min"/>
        <cfvo type="max"/>
        <color rgb="FFFF0000"/>
        <color theme="9"/>
      </colorScale>
    </cfRule>
  </conditionalFormatting>
  <conditionalFormatting sqref="T29:T49">
    <cfRule type="colorScale" priority="2">
      <colorScale>
        <cfvo type="min"/>
        <cfvo type="max"/>
        <color theme="9"/>
        <color rgb="FFFF0000"/>
      </colorScale>
    </cfRule>
  </conditionalFormatting>
  <conditionalFormatting sqref="U29:U49">
    <cfRule type="colorScale" priority="1">
      <colorScale>
        <cfvo type="min"/>
        <cfvo type="max"/>
        <color rgb="FF00B050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18" sqref="E18"/>
    </sheetView>
  </sheetViews>
  <sheetFormatPr defaultRowHeight="14.4" x14ac:dyDescent="0.3"/>
  <cols>
    <col min="1" max="1" width="16.44140625" bestFit="1" customWidth="1"/>
  </cols>
  <sheetData>
    <row r="1" spans="1:5" x14ac:dyDescent="0.3">
      <c r="A1" t="s">
        <v>35</v>
      </c>
      <c r="B1" t="s">
        <v>34</v>
      </c>
      <c r="C1" t="s">
        <v>36</v>
      </c>
      <c r="D1" t="s">
        <v>3</v>
      </c>
      <c r="E1" t="s">
        <v>4</v>
      </c>
    </row>
    <row r="2" spans="1:5" x14ac:dyDescent="0.3">
      <c r="A2" s="37" t="s">
        <v>9</v>
      </c>
      <c r="B2">
        <v>0</v>
      </c>
      <c r="C2">
        <v>0.84776716603935198</v>
      </c>
      <c r="D2">
        <v>9986.7115613296501</v>
      </c>
      <c r="E2">
        <v>2489.7113663622999</v>
      </c>
    </row>
    <row r="3" spans="1:5" x14ac:dyDescent="0.3">
      <c r="A3" s="37" t="s">
        <v>28</v>
      </c>
      <c r="B3">
        <v>0</v>
      </c>
      <c r="C3">
        <v>0.84776716603935198</v>
      </c>
      <c r="D3">
        <v>9986.7115613296501</v>
      </c>
      <c r="E3">
        <v>2489.7113663622999</v>
      </c>
    </row>
    <row r="4" spans="1:5" x14ac:dyDescent="0.3">
      <c r="A4" s="37" t="s">
        <v>22</v>
      </c>
      <c r="B4">
        <v>0</v>
      </c>
      <c r="C4">
        <v>0.84776716603935198</v>
      </c>
      <c r="D4">
        <v>9986.7115613296501</v>
      </c>
      <c r="E4">
        <v>2489.7113663622999</v>
      </c>
    </row>
    <row r="5" spans="1:5" x14ac:dyDescent="0.3">
      <c r="A5" s="37" t="s">
        <v>16</v>
      </c>
      <c r="B5">
        <v>0</v>
      </c>
      <c r="C5">
        <v>0.84776716603935198</v>
      </c>
      <c r="D5">
        <v>9986.7115613296501</v>
      </c>
      <c r="E5">
        <v>2489.7113663622999</v>
      </c>
    </row>
    <row r="6" spans="1:5" x14ac:dyDescent="0.3">
      <c r="A6" s="37" t="s">
        <v>15</v>
      </c>
      <c r="B6">
        <v>0</v>
      </c>
      <c r="C6">
        <v>0.84776716603935198</v>
      </c>
      <c r="D6">
        <v>9986.7115613296501</v>
      </c>
      <c r="E6">
        <v>2489.7113663622999</v>
      </c>
    </row>
    <row r="7" spans="1:5" x14ac:dyDescent="0.3">
      <c r="A7" s="37" t="s">
        <v>20</v>
      </c>
      <c r="B7">
        <v>0</v>
      </c>
      <c r="C7">
        <v>0.84776716603935198</v>
      </c>
      <c r="D7">
        <v>9986.7115613296501</v>
      </c>
      <c r="E7">
        <v>2489.7113663622999</v>
      </c>
    </row>
    <row r="8" spans="1:5" x14ac:dyDescent="0.3">
      <c r="A8" s="37" t="s">
        <v>18</v>
      </c>
      <c r="B8">
        <v>1</v>
      </c>
      <c r="C8">
        <v>0.86368212226783003</v>
      </c>
      <c r="D8">
        <v>2024.8598957336901</v>
      </c>
      <c r="E8">
        <v>1415.2233314090799</v>
      </c>
    </row>
    <row r="9" spans="1:5" x14ac:dyDescent="0.3">
      <c r="A9" s="37" t="s">
        <v>12</v>
      </c>
      <c r="B9">
        <v>1</v>
      </c>
      <c r="C9">
        <v>0.86368212226783003</v>
      </c>
      <c r="D9">
        <v>2024.8598957336901</v>
      </c>
      <c r="E9">
        <v>1415.2233314090799</v>
      </c>
    </row>
    <row r="10" spans="1:5" x14ac:dyDescent="0.3">
      <c r="A10" s="37" t="s">
        <v>11</v>
      </c>
      <c r="B10">
        <v>1</v>
      </c>
      <c r="C10">
        <v>0.86368212226783003</v>
      </c>
      <c r="D10">
        <v>2024.8598957336901</v>
      </c>
      <c r="E10">
        <v>1415.2233314090799</v>
      </c>
    </row>
    <row r="11" spans="1:5" x14ac:dyDescent="0.3">
      <c r="A11" s="37" t="s">
        <v>13</v>
      </c>
      <c r="B11">
        <v>2</v>
      </c>
      <c r="C11">
        <v>0.91089418977074399</v>
      </c>
      <c r="D11">
        <v>1569.2100198414</v>
      </c>
      <c r="E11">
        <v>943.08664057106296</v>
      </c>
    </row>
    <row r="12" spans="1:5" x14ac:dyDescent="0.3">
      <c r="A12" s="37" t="s">
        <v>24</v>
      </c>
      <c r="B12">
        <v>2</v>
      </c>
      <c r="C12">
        <v>0.91089418977074399</v>
      </c>
      <c r="D12">
        <v>1569.2100198414</v>
      </c>
      <c r="E12">
        <v>943.08664057106296</v>
      </c>
    </row>
    <row r="13" spans="1:5" x14ac:dyDescent="0.3">
      <c r="A13" s="37" t="s">
        <v>10</v>
      </c>
      <c r="B13">
        <v>2</v>
      </c>
      <c r="C13">
        <v>0.91089418977074399</v>
      </c>
      <c r="D13">
        <v>1569.2100198414</v>
      </c>
      <c r="E13">
        <v>943.08664057106296</v>
      </c>
    </row>
    <row r="14" spans="1:5" x14ac:dyDescent="0.3">
      <c r="A14" s="37" t="s">
        <v>21</v>
      </c>
      <c r="B14">
        <v>2</v>
      </c>
      <c r="C14">
        <v>0.91089418977074399</v>
      </c>
      <c r="D14">
        <v>1569.2100198414</v>
      </c>
      <c r="E14">
        <v>943.08664057106296</v>
      </c>
    </row>
    <row r="15" spans="1:5" x14ac:dyDescent="0.3">
      <c r="A15" s="37" t="s">
        <v>27</v>
      </c>
      <c r="B15">
        <v>3</v>
      </c>
      <c r="C15">
        <v>0.89568750983499001</v>
      </c>
      <c r="D15">
        <v>1912.3774867004499</v>
      </c>
      <c r="E15">
        <v>1343.94972802597</v>
      </c>
    </row>
    <row r="16" spans="1:5" x14ac:dyDescent="0.3">
      <c r="A16" s="37" t="s">
        <v>26</v>
      </c>
      <c r="B16">
        <v>3</v>
      </c>
      <c r="C16">
        <v>0.89568750983499001</v>
      </c>
      <c r="D16">
        <v>1912.3774867004499</v>
      </c>
      <c r="E16">
        <v>1343.94972802597</v>
      </c>
    </row>
    <row r="17" spans="1:5" x14ac:dyDescent="0.3">
      <c r="A17" s="37" t="s">
        <v>19</v>
      </c>
      <c r="B17">
        <v>3</v>
      </c>
      <c r="C17">
        <v>0.89568750983499001</v>
      </c>
      <c r="D17">
        <v>1912.3774867004499</v>
      </c>
      <c r="E17">
        <v>1343.94972802597</v>
      </c>
    </row>
    <row r="18" spans="1:5" x14ac:dyDescent="0.3">
      <c r="A18" s="37" t="s">
        <v>14</v>
      </c>
      <c r="B18">
        <v>3</v>
      </c>
      <c r="C18">
        <v>0.89568750983499001</v>
      </c>
      <c r="D18">
        <v>1912.3774867004499</v>
      </c>
      <c r="E18">
        <v>1343.94972802597</v>
      </c>
    </row>
    <row r="19" spans="1:5" x14ac:dyDescent="0.3">
      <c r="A19" s="37" t="s">
        <v>17</v>
      </c>
      <c r="B19">
        <v>3</v>
      </c>
      <c r="C19">
        <v>0.89568750983499001</v>
      </c>
      <c r="D19">
        <v>1912.3774867004499</v>
      </c>
      <c r="E19">
        <v>1343.94972802597</v>
      </c>
    </row>
    <row r="20" spans="1:5" x14ac:dyDescent="0.3">
      <c r="A20" s="37" t="s">
        <v>31</v>
      </c>
      <c r="B20">
        <v>3</v>
      </c>
      <c r="C20">
        <v>0.89568750983499001</v>
      </c>
      <c r="D20">
        <v>1912.3774867004499</v>
      </c>
      <c r="E20">
        <v>1343.94972802597</v>
      </c>
    </row>
    <row r="21" spans="1:5" x14ac:dyDescent="0.3">
      <c r="A21" s="37" t="s">
        <v>25</v>
      </c>
      <c r="B21">
        <v>3</v>
      </c>
      <c r="C21">
        <v>0.89568750983499001</v>
      </c>
      <c r="D21">
        <v>1912.3774867004499</v>
      </c>
      <c r="E21">
        <v>1343.94972802597</v>
      </c>
    </row>
    <row r="22" spans="1:5" x14ac:dyDescent="0.3">
      <c r="A22" s="37" t="s">
        <v>23</v>
      </c>
      <c r="B22">
        <v>3</v>
      </c>
      <c r="C22">
        <v>0.89568750983499001</v>
      </c>
      <c r="D22">
        <v>1912.3774867004499</v>
      </c>
      <c r="E22">
        <v>1343.94972802597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Scores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Mateus Machado</dc:creator>
  <cp:lastModifiedBy>Douglas Mateus Machado</cp:lastModifiedBy>
  <dcterms:created xsi:type="dcterms:W3CDTF">2023-06-26T11:46:23Z</dcterms:created>
  <dcterms:modified xsi:type="dcterms:W3CDTF">2023-06-27T13:23:22Z</dcterms:modified>
</cp:coreProperties>
</file>