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60" windowWidth="20940" windowHeight="10110"/>
  </bookViews>
  <sheets>
    <sheet name="%H20 Calc" sheetId="2" r:id="rId1"/>
    <sheet name="Graph" sheetId="3" r:id="rId2"/>
  </sheets>
  <calcPr calcId="145621"/>
</workbook>
</file>

<file path=xl/calcChain.xml><?xml version="1.0" encoding="utf-8"?>
<calcChain xmlns="http://schemas.openxmlformats.org/spreadsheetml/2006/main">
  <c r="O225" i="2" l="1"/>
  <c r="O223" i="2"/>
  <c r="P223" i="2" s="1"/>
  <c r="O221" i="2"/>
  <c r="W138" i="2"/>
  <c r="W118" i="2" l="1"/>
  <c r="W117" i="2"/>
  <c r="W116" i="2"/>
  <c r="W115" i="2"/>
  <c r="W114" i="2"/>
  <c r="W113" i="2"/>
  <c r="W112" i="2"/>
  <c r="X110" i="2"/>
  <c r="W110" i="2"/>
  <c r="U217" i="2" l="1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Q217" i="2" l="1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E5" i="3"/>
  <c r="J5" i="3"/>
  <c r="E6" i="3"/>
  <c r="J6" i="3"/>
  <c r="E7" i="3"/>
  <c r="J7" i="3"/>
  <c r="E8" i="3"/>
  <c r="J8" i="3"/>
  <c r="E9" i="3"/>
  <c r="J9" i="3"/>
  <c r="E10" i="3"/>
  <c r="J10" i="3"/>
  <c r="E11" i="3"/>
  <c r="J11" i="3"/>
  <c r="E12" i="3"/>
  <c r="J12" i="3"/>
  <c r="E13" i="3"/>
  <c r="J13" i="3"/>
  <c r="E14" i="3"/>
  <c r="J14" i="3"/>
  <c r="E15" i="3"/>
  <c r="J15" i="3"/>
  <c r="E16" i="3"/>
  <c r="J16" i="3"/>
  <c r="E17" i="3"/>
  <c r="J17" i="3"/>
  <c r="E18" i="3"/>
  <c r="J18" i="3"/>
  <c r="E19" i="3"/>
  <c r="J19" i="3"/>
  <c r="E20" i="3"/>
  <c r="J20" i="3"/>
  <c r="E21" i="3"/>
  <c r="J21" i="3"/>
  <c r="E22" i="3"/>
  <c r="J22" i="3"/>
  <c r="E23" i="3"/>
  <c r="J23" i="3"/>
  <c r="E24" i="3"/>
  <c r="J24" i="3"/>
  <c r="E25" i="3"/>
  <c r="J25" i="3"/>
  <c r="E26" i="3"/>
  <c r="J26" i="3"/>
  <c r="E27" i="3"/>
  <c r="J27" i="3"/>
  <c r="E28" i="3"/>
  <c r="J28" i="3"/>
  <c r="E29" i="3"/>
  <c r="J29" i="3"/>
  <c r="E30" i="3"/>
  <c r="J30" i="3"/>
  <c r="E31" i="3"/>
  <c r="J31" i="3"/>
  <c r="E32" i="3"/>
  <c r="J32" i="3"/>
  <c r="E33" i="3"/>
  <c r="J33" i="3"/>
  <c r="E34" i="3"/>
  <c r="J34" i="3"/>
  <c r="E35" i="3"/>
  <c r="J35" i="3"/>
  <c r="E36" i="3"/>
  <c r="J36" i="3"/>
  <c r="E37" i="3"/>
  <c r="J37" i="3"/>
  <c r="E38" i="3"/>
  <c r="J38" i="3"/>
  <c r="E39" i="3"/>
  <c r="J39" i="3"/>
  <c r="E40" i="3"/>
  <c r="J40" i="3"/>
  <c r="E41" i="3"/>
  <c r="J41" i="3"/>
  <c r="E42" i="3"/>
  <c r="F42" i="3"/>
  <c r="G42" i="3" s="1"/>
  <c r="H42" i="3" s="1"/>
  <c r="I42" i="3" s="1"/>
  <c r="J42" i="3"/>
  <c r="E43" i="3"/>
  <c r="J43" i="3"/>
  <c r="E44" i="3"/>
  <c r="F44" i="3"/>
  <c r="G44" i="3"/>
  <c r="H44" i="3" s="1"/>
  <c r="I44" i="3"/>
  <c r="J44" i="3"/>
  <c r="E45" i="3"/>
  <c r="J45" i="3"/>
  <c r="E46" i="3"/>
  <c r="F46" i="3"/>
  <c r="G46" i="3" s="1"/>
  <c r="H46" i="3" s="1"/>
  <c r="I46" i="3"/>
  <c r="J46" i="3"/>
  <c r="E47" i="3"/>
  <c r="F47" i="3"/>
  <c r="G47" i="3" s="1"/>
  <c r="H47" i="3"/>
  <c r="I47" i="3" s="1"/>
  <c r="J47" i="3"/>
  <c r="E48" i="3"/>
  <c r="F48" i="3" s="1"/>
  <c r="G48" i="3" s="1"/>
  <c r="H48" i="3" s="1"/>
  <c r="I48" i="3"/>
  <c r="D48" i="3" s="1"/>
  <c r="J48" i="3"/>
  <c r="E49" i="3"/>
  <c r="F49" i="3"/>
  <c r="J49" i="3"/>
  <c r="E50" i="3"/>
  <c r="F50" i="3" s="1"/>
  <c r="G50" i="3" s="1"/>
  <c r="H50" i="3" s="1"/>
  <c r="I50" i="3"/>
  <c r="D50" i="3" s="1"/>
  <c r="J50" i="3"/>
  <c r="E51" i="3"/>
  <c r="F51" i="3"/>
  <c r="J51" i="3"/>
  <c r="E52" i="3"/>
  <c r="F52" i="3" s="1"/>
  <c r="G52" i="3" s="1"/>
  <c r="H52" i="3" s="1"/>
  <c r="I52" i="3"/>
  <c r="D52" i="3" s="1"/>
  <c r="J52" i="3"/>
  <c r="E53" i="3"/>
  <c r="F53" i="3"/>
  <c r="J53" i="3"/>
  <c r="E54" i="3"/>
  <c r="F54" i="3" s="1"/>
  <c r="G54" i="3" s="1"/>
  <c r="H54" i="3" s="1"/>
  <c r="I54" i="3"/>
  <c r="D54" i="3" s="1"/>
  <c r="J54" i="3"/>
  <c r="E55" i="3"/>
  <c r="F55" i="3"/>
  <c r="J55" i="3"/>
  <c r="E56" i="3"/>
  <c r="F56" i="3" s="1"/>
  <c r="G56" i="3" s="1"/>
  <c r="H56" i="3" s="1"/>
  <c r="I56" i="3"/>
  <c r="D56" i="3" s="1"/>
  <c r="J56" i="3"/>
  <c r="E57" i="3"/>
  <c r="F57" i="3"/>
  <c r="J57" i="3"/>
  <c r="E58" i="3"/>
  <c r="F58" i="3" s="1"/>
  <c r="G58" i="3" s="1"/>
  <c r="H58" i="3" s="1"/>
  <c r="I58" i="3"/>
  <c r="D58" i="3" s="1"/>
  <c r="J58" i="3"/>
  <c r="E59" i="3"/>
  <c r="F59" i="3"/>
  <c r="J59" i="3"/>
  <c r="E60" i="3"/>
  <c r="F60" i="3" s="1"/>
  <c r="G60" i="3" s="1"/>
  <c r="H60" i="3" s="1"/>
  <c r="I60" i="3"/>
  <c r="D60" i="3" s="1"/>
  <c r="J60" i="3"/>
  <c r="E61" i="3"/>
  <c r="F61" i="3"/>
  <c r="J61" i="3"/>
  <c r="E62" i="3"/>
  <c r="F62" i="3" s="1"/>
  <c r="G62" i="3" s="1"/>
  <c r="H62" i="3" s="1"/>
  <c r="I62" i="3"/>
  <c r="D62" i="3" s="1"/>
  <c r="J62" i="3"/>
  <c r="E63" i="3"/>
  <c r="F63" i="3"/>
  <c r="J63" i="3"/>
  <c r="E64" i="3"/>
  <c r="F64" i="3" s="1"/>
  <c r="G64" i="3" s="1"/>
  <c r="H64" i="3" s="1"/>
  <c r="I64" i="3"/>
  <c r="D64" i="3" s="1"/>
  <c r="J64" i="3"/>
  <c r="E65" i="3"/>
  <c r="F65" i="3"/>
  <c r="J65" i="3"/>
  <c r="E66" i="3"/>
  <c r="F66" i="3" s="1"/>
  <c r="G66" i="3" s="1"/>
  <c r="H66" i="3" s="1"/>
  <c r="I66" i="3"/>
  <c r="D66" i="3" s="1"/>
  <c r="J66" i="3"/>
  <c r="E67" i="3"/>
  <c r="F67" i="3"/>
  <c r="J67" i="3"/>
  <c r="E68" i="3"/>
  <c r="F68" i="3" s="1"/>
  <c r="G68" i="3" s="1"/>
  <c r="H68" i="3" s="1"/>
  <c r="I68" i="3"/>
  <c r="D68" i="3" s="1"/>
  <c r="J68" i="3"/>
  <c r="E69" i="3"/>
  <c r="F69" i="3"/>
  <c r="J69" i="3"/>
  <c r="E70" i="3"/>
  <c r="F70" i="3" s="1"/>
  <c r="G70" i="3" s="1"/>
  <c r="H70" i="3" s="1"/>
  <c r="I70" i="3"/>
  <c r="D70" i="3" s="1"/>
  <c r="J70" i="3"/>
  <c r="E71" i="3"/>
  <c r="F71" i="3"/>
  <c r="J71" i="3"/>
  <c r="E72" i="3"/>
  <c r="F72" i="3" s="1"/>
  <c r="J72" i="3"/>
  <c r="E73" i="3"/>
  <c r="F73" i="3" s="1"/>
  <c r="J73" i="3"/>
  <c r="E74" i="3"/>
  <c r="F74" i="3" s="1"/>
  <c r="J74" i="3"/>
  <c r="E75" i="3"/>
  <c r="F75" i="3" s="1"/>
  <c r="J75" i="3"/>
  <c r="E76" i="3"/>
  <c r="F76" i="3" s="1"/>
  <c r="J76" i="3"/>
  <c r="E77" i="3"/>
  <c r="F77" i="3" s="1"/>
  <c r="J77" i="3"/>
  <c r="E78" i="3"/>
  <c r="F78" i="3" s="1"/>
  <c r="J78" i="3"/>
  <c r="E79" i="3"/>
  <c r="F79" i="3" s="1"/>
  <c r="J79" i="3"/>
  <c r="E80" i="3"/>
  <c r="F80" i="3" s="1"/>
  <c r="G80" i="3"/>
  <c r="H80" i="3" s="1"/>
  <c r="I80" i="3" s="1"/>
  <c r="J80" i="3"/>
  <c r="D81" i="3"/>
  <c r="E81" i="3"/>
  <c r="F81" i="3" s="1"/>
  <c r="G81" i="3" s="1"/>
  <c r="H81" i="3" s="1"/>
  <c r="I81" i="3" s="1"/>
  <c r="J81" i="3"/>
  <c r="E82" i="3"/>
  <c r="F82" i="3" s="1"/>
  <c r="J82" i="3"/>
  <c r="E83" i="3"/>
  <c r="F83" i="3" s="1"/>
  <c r="J83" i="3"/>
  <c r="E84" i="3"/>
  <c r="F84" i="3" s="1"/>
  <c r="G84" i="3"/>
  <c r="H84" i="3" s="1"/>
  <c r="I84" i="3" s="1"/>
  <c r="J84" i="3"/>
  <c r="D85" i="3"/>
  <c r="E85" i="3"/>
  <c r="F85" i="3" s="1"/>
  <c r="G85" i="3" s="1"/>
  <c r="H85" i="3" s="1"/>
  <c r="I85" i="3" s="1"/>
  <c r="J85" i="3"/>
  <c r="E86" i="3"/>
  <c r="F86" i="3" s="1"/>
  <c r="J86" i="3"/>
  <c r="E87" i="3"/>
  <c r="F87" i="3" s="1"/>
  <c r="J87" i="3"/>
  <c r="E88" i="3"/>
  <c r="F88" i="3" s="1"/>
  <c r="G88" i="3"/>
  <c r="H88" i="3" s="1"/>
  <c r="I88" i="3" s="1"/>
  <c r="J88" i="3"/>
  <c r="D89" i="3"/>
  <c r="E89" i="3"/>
  <c r="F89" i="3" s="1"/>
  <c r="G89" i="3" s="1"/>
  <c r="H89" i="3" s="1"/>
  <c r="I89" i="3" s="1"/>
  <c r="J89" i="3"/>
  <c r="E90" i="3"/>
  <c r="F90" i="3" s="1"/>
  <c r="J90" i="3"/>
  <c r="E91" i="3"/>
  <c r="F91" i="3" s="1"/>
  <c r="J91" i="3"/>
  <c r="E92" i="3"/>
  <c r="F92" i="3" s="1"/>
  <c r="G92" i="3"/>
  <c r="H92" i="3" s="1"/>
  <c r="I92" i="3" s="1"/>
  <c r="J92" i="3"/>
  <c r="D93" i="3"/>
  <c r="E93" i="3"/>
  <c r="F93" i="3" s="1"/>
  <c r="G93" i="3" s="1"/>
  <c r="H93" i="3" s="1"/>
  <c r="I93" i="3" s="1"/>
  <c r="J93" i="3"/>
  <c r="E94" i="3"/>
  <c r="F94" i="3" s="1"/>
  <c r="J94" i="3"/>
  <c r="E95" i="3"/>
  <c r="F95" i="3" s="1"/>
  <c r="J95" i="3"/>
  <c r="E96" i="3"/>
  <c r="F96" i="3" s="1"/>
  <c r="G96" i="3"/>
  <c r="H96" i="3" s="1"/>
  <c r="I96" i="3" s="1"/>
  <c r="J96" i="3"/>
  <c r="D97" i="3"/>
  <c r="E97" i="3"/>
  <c r="F97" i="3" s="1"/>
  <c r="G97" i="3" s="1"/>
  <c r="H97" i="3" s="1"/>
  <c r="I97" i="3" s="1"/>
  <c r="J97" i="3"/>
  <c r="E98" i="3"/>
  <c r="F98" i="3" s="1"/>
  <c r="J98" i="3"/>
  <c r="E99" i="3"/>
  <c r="F99" i="3" s="1"/>
  <c r="J99" i="3"/>
  <c r="E100" i="3"/>
  <c r="F100" i="3" s="1"/>
  <c r="G100" i="3"/>
  <c r="H100" i="3" s="1"/>
  <c r="I100" i="3" s="1"/>
  <c r="J100" i="3"/>
  <c r="D101" i="3"/>
  <c r="E101" i="3"/>
  <c r="F101" i="3" s="1"/>
  <c r="G101" i="3" s="1"/>
  <c r="H101" i="3" s="1"/>
  <c r="I101" i="3" s="1"/>
  <c r="J101" i="3"/>
  <c r="E102" i="3"/>
  <c r="F102" i="3" s="1"/>
  <c r="J102" i="3"/>
  <c r="E103" i="3"/>
  <c r="F103" i="3" s="1"/>
  <c r="J103" i="3"/>
  <c r="E104" i="3"/>
  <c r="F104" i="3" s="1"/>
  <c r="G104" i="3"/>
  <c r="H104" i="3" s="1"/>
  <c r="I104" i="3" s="1"/>
  <c r="J104" i="3"/>
  <c r="D105" i="3"/>
  <c r="E105" i="3"/>
  <c r="F105" i="3" s="1"/>
  <c r="G105" i="3" s="1"/>
  <c r="H105" i="3" s="1"/>
  <c r="I105" i="3" s="1"/>
  <c r="J105" i="3"/>
  <c r="E106" i="3"/>
  <c r="F106" i="3" s="1"/>
  <c r="J106" i="3"/>
  <c r="E107" i="3"/>
  <c r="F107" i="3" s="1"/>
  <c r="J107" i="3"/>
  <c r="E108" i="3"/>
  <c r="F108" i="3" s="1"/>
  <c r="G108" i="3"/>
  <c r="H108" i="3" s="1"/>
  <c r="I108" i="3" s="1"/>
  <c r="J108" i="3"/>
  <c r="D109" i="3"/>
  <c r="E109" i="3"/>
  <c r="F109" i="3" s="1"/>
  <c r="G109" i="3" s="1"/>
  <c r="H109" i="3" s="1"/>
  <c r="I109" i="3" s="1"/>
  <c r="J109" i="3"/>
  <c r="E110" i="3"/>
  <c r="F110" i="3" s="1"/>
  <c r="J110" i="3"/>
  <c r="E111" i="3"/>
  <c r="F111" i="3" s="1"/>
  <c r="J111" i="3"/>
  <c r="E112" i="3"/>
  <c r="F112" i="3" s="1"/>
  <c r="G112" i="3"/>
  <c r="H112" i="3" s="1"/>
  <c r="I112" i="3" s="1"/>
  <c r="J112" i="3"/>
  <c r="E113" i="3"/>
  <c r="F113" i="3"/>
  <c r="G113" i="3"/>
  <c r="H113" i="3"/>
  <c r="I113" i="3" s="1"/>
  <c r="J113" i="3"/>
  <c r="E114" i="3"/>
  <c r="F114" i="3"/>
  <c r="G114" i="3"/>
  <c r="H114" i="3"/>
  <c r="I114" i="3" s="1"/>
  <c r="J114" i="3"/>
  <c r="E115" i="3"/>
  <c r="F115" i="3"/>
  <c r="G115" i="3"/>
  <c r="J115" i="3"/>
  <c r="K115" i="3"/>
  <c r="E116" i="3"/>
  <c r="F116" i="3"/>
  <c r="G116" i="3"/>
  <c r="J116" i="3"/>
  <c r="E117" i="3"/>
  <c r="F117" i="3"/>
  <c r="G117" i="3"/>
  <c r="H117" i="3"/>
  <c r="I117" i="3" s="1"/>
  <c r="J117" i="3"/>
  <c r="E118" i="3"/>
  <c r="F118" i="3"/>
  <c r="G118" i="3"/>
  <c r="H118" i="3"/>
  <c r="I118" i="3" s="1"/>
  <c r="J118" i="3"/>
  <c r="E119" i="3"/>
  <c r="F119" i="3"/>
  <c r="G119" i="3"/>
  <c r="J119" i="3"/>
  <c r="E120" i="3"/>
  <c r="F120" i="3"/>
  <c r="G120" i="3"/>
  <c r="H120" i="3"/>
  <c r="I120" i="3" s="1"/>
  <c r="J120" i="3"/>
  <c r="E121" i="3"/>
  <c r="F121" i="3"/>
  <c r="G121" i="3"/>
  <c r="J121" i="3"/>
  <c r="E122" i="3"/>
  <c r="F122" i="3"/>
  <c r="G122" i="3"/>
  <c r="H122" i="3"/>
  <c r="I122" i="3" s="1"/>
  <c r="J122" i="3"/>
  <c r="E123" i="3"/>
  <c r="F123" i="3"/>
  <c r="G123" i="3"/>
  <c r="J123" i="3"/>
  <c r="K123" i="3"/>
  <c r="E124" i="3"/>
  <c r="F124" i="3"/>
  <c r="G124" i="3"/>
  <c r="J124" i="3"/>
  <c r="E125" i="3"/>
  <c r="F125" i="3"/>
  <c r="G125" i="3"/>
  <c r="H125" i="3"/>
  <c r="I125" i="3" s="1"/>
  <c r="J125" i="3"/>
  <c r="E126" i="3"/>
  <c r="F126" i="3"/>
  <c r="G126" i="3"/>
  <c r="H126" i="3"/>
  <c r="I126" i="3" s="1"/>
  <c r="J126" i="3"/>
  <c r="E127" i="3"/>
  <c r="F127" i="3"/>
  <c r="G127" i="3"/>
  <c r="J127" i="3"/>
  <c r="K127" i="3"/>
  <c r="E128" i="3"/>
  <c r="F128" i="3"/>
  <c r="G128" i="3"/>
  <c r="J128" i="3"/>
  <c r="E129" i="3"/>
  <c r="F129" i="3"/>
  <c r="G129" i="3"/>
  <c r="H129" i="3"/>
  <c r="I129" i="3" s="1"/>
  <c r="J129" i="3"/>
  <c r="E130" i="3"/>
  <c r="F130" i="3"/>
  <c r="G130" i="3"/>
  <c r="H130" i="3"/>
  <c r="I130" i="3" s="1"/>
  <c r="J130" i="3"/>
  <c r="E131" i="3"/>
  <c r="F131" i="3"/>
  <c r="G131" i="3"/>
  <c r="J131" i="3"/>
  <c r="K131" i="3"/>
  <c r="E132" i="3"/>
  <c r="F132" i="3"/>
  <c r="G132" i="3"/>
  <c r="J132" i="3"/>
  <c r="E133" i="3"/>
  <c r="F133" i="3"/>
  <c r="G133" i="3"/>
  <c r="H133" i="3"/>
  <c r="I133" i="3" s="1"/>
  <c r="J133" i="3"/>
  <c r="E134" i="3"/>
  <c r="F134" i="3"/>
  <c r="G134" i="3"/>
  <c r="H134" i="3"/>
  <c r="I134" i="3" s="1"/>
  <c r="J134" i="3"/>
  <c r="E135" i="3"/>
  <c r="F135" i="3"/>
  <c r="G135" i="3"/>
  <c r="J135" i="3"/>
  <c r="E136" i="3"/>
  <c r="F136" i="3"/>
  <c r="G136" i="3"/>
  <c r="H136" i="3"/>
  <c r="I136" i="3" s="1"/>
  <c r="J136" i="3"/>
  <c r="E137" i="3"/>
  <c r="F137" i="3"/>
  <c r="G137" i="3"/>
  <c r="J137" i="3"/>
  <c r="E138" i="3"/>
  <c r="F138" i="3"/>
  <c r="G138" i="3"/>
  <c r="H138" i="3"/>
  <c r="I138" i="3" s="1"/>
  <c r="J138" i="3"/>
  <c r="E139" i="3"/>
  <c r="F139" i="3"/>
  <c r="G139" i="3"/>
  <c r="J139" i="3"/>
  <c r="K139" i="3"/>
  <c r="E140" i="3"/>
  <c r="F140" i="3"/>
  <c r="G140" i="3"/>
  <c r="J140" i="3"/>
  <c r="E141" i="3"/>
  <c r="F141" i="3"/>
  <c r="G141" i="3"/>
  <c r="H141" i="3"/>
  <c r="I141" i="3" s="1"/>
  <c r="J141" i="3"/>
  <c r="E142" i="3"/>
  <c r="F142" i="3"/>
  <c r="G142" i="3" s="1"/>
  <c r="H142" i="3"/>
  <c r="I142" i="3" s="1"/>
  <c r="J142" i="3"/>
  <c r="E143" i="3"/>
  <c r="F143" i="3"/>
  <c r="G143" i="3"/>
  <c r="H143" i="3" s="1"/>
  <c r="I143" i="3" s="1"/>
  <c r="J143" i="3"/>
  <c r="K143" i="3"/>
  <c r="E144" i="3"/>
  <c r="F144" i="3"/>
  <c r="G144" i="3"/>
  <c r="J144" i="3"/>
  <c r="E145" i="3"/>
  <c r="F145" i="3"/>
  <c r="G145" i="3"/>
  <c r="H145" i="3"/>
  <c r="I145" i="3" s="1"/>
  <c r="J145" i="3"/>
  <c r="E146" i="3"/>
  <c r="F146" i="3"/>
  <c r="G146" i="3" s="1"/>
  <c r="H146" i="3"/>
  <c r="I146" i="3" s="1"/>
  <c r="J146" i="3"/>
  <c r="E147" i="3"/>
  <c r="F147" i="3"/>
  <c r="G147" i="3"/>
  <c r="H147" i="3" s="1"/>
  <c r="I147" i="3" s="1"/>
  <c r="J147" i="3"/>
  <c r="K147" i="3"/>
  <c r="E148" i="3"/>
  <c r="F148" i="3"/>
  <c r="G148" i="3"/>
  <c r="J148" i="3"/>
  <c r="E149" i="3"/>
  <c r="F149" i="3"/>
  <c r="G149" i="3"/>
  <c r="H149" i="3"/>
  <c r="I149" i="3" s="1"/>
  <c r="J149" i="3"/>
  <c r="E150" i="3"/>
  <c r="F150" i="3"/>
  <c r="G150" i="3" s="1"/>
  <c r="H150" i="3" s="1"/>
  <c r="J150" i="3"/>
  <c r="M150" i="3" s="1"/>
  <c r="E151" i="3"/>
  <c r="F151" i="3"/>
  <c r="G151" i="3"/>
  <c r="H151" i="3" s="1"/>
  <c r="I151" i="3" s="1"/>
  <c r="J151" i="3"/>
  <c r="K151" i="3"/>
  <c r="E152" i="3"/>
  <c r="F152" i="3"/>
  <c r="G152" i="3"/>
  <c r="J152" i="3"/>
  <c r="E153" i="3"/>
  <c r="F153" i="3"/>
  <c r="G153" i="3"/>
  <c r="H153" i="3"/>
  <c r="I153" i="3" s="1"/>
  <c r="J153" i="3"/>
  <c r="E154" i="3"/>
  <c r="F154" i="3"/>
  <c r="G154" i="3" s="1"/>
  <c r="H154" i="3" s="1"/>
  <c r="J154" i="3"/>
  <c r="M154" i="3" s="1"/>
  <c r="E155" i="3"/>
  <c r="F155" i="3"/>
  <c r="G155" i="3"/>
  <c r="H155" i="3" s="1"/>
  <c r="I155" i="3" s="1"/>
  <c r="J155" i="3"/>
  <c r="K155" i="3"/>
  <c r="E156" i="3"/>
  <c r="F156" i="3"/>
  <c r="G156" i="3"/>
  <c r="J156" i="3"/>
  <c r="E157" i="3"/>
  <c r="F157" i="3"/>
  <c r="G157" i="3"/>
  <c r="H157" i="3"/>
  <c r="I157" i="3" s="1"/>
  <c r="J157" i="3"/>
  <c r="E158" i="3"/>
  <c r="F158" i="3"/>
  <c r="G158" i="3" s="1"/>
  <c r="H158" i="3" s="1"/>
  <c r="J158" i="3"/>
  <c r="E159" i="3"/>
  <c r="F159" i="3"/>
  <c r="G159" i="3"/>
  <c r="H159" i="3" s="1"/>
  <c r="I159" i="3" s="1"/>
  <c r="J159" i="3"/>
  <c r="E160" i="3"/>
  <c r="F160" i="3"/>
  <c r="G160" i="3"/>
  <c r="J160" i="3"/>
  <c r="E161" i="3"/>
  <c r="F161" i="3"/>
  <c r="G161" i="3"/>
  <c r="H161" i="3"/>
  <c r="I161" i="3" s="1"/>
  <c r="J161" i="3"/>
  <c r="E162" i="3"/>
  <c r="F162" i="3"/>
  <c r="G162" i="3" s="1"/>
  <c r="H162" i="3" s="1"/>
  <c r="J162" i="3"/>
  <c r="M162" i="3" s="1"/>
  <c r="E163" i="3"/>
  <c r="F163" i="3"/>
  <c r="G163" i="3"/>
  <c r="H163" i="3" s="1"/>
  <c r="I163" i="3" s="1"/>
  <c r="J163" i="3"/>
  <c r="K163" i="3"/>
  <c r="E164" i="3"/>
  <c r="F164" i="3"/>
  <c r="G164" i="3"/>
  <c r="J164" i="3"/>
  <c r="E165" i="3"/>
  <c r="F165" i="3"/>
  <c r="G165" i="3"/>
  <c r="H165" i="3"/>
  <c r="I165" i="3" s="1"/>
  <c r="J165" i="3"/>
  <c r="E166" i="3"/>
  <c r="F166" i="3"/>
  <c r="G166" i="3" s="1"/>
  <c r="H166" i="3" s="1"/>
  <c r="J166" i="3"/>
  <c r="E167" i="3"/>
  <c r="F167" i="3"/>
  <c r="G167" i="3"/>
  <c r="H167" i="3" s="1"/>
  <c r="I167" i="3" s="1"/>
  <c r="J167" i="3"/>
  <c r="E168" i="3"/>
  <c r="F168" i="3"/>
  <c r="G168" i="3"/>
  <c r="J168" i="3"/>
  <c r="E169" i="3"/>
  <c r="F169" i="3"/>
  <c r="G169" i="3"/>
  <c r="H169" i="3"/>
  <c r="I169" i="3" s="1"/>
  <c r="J169" i="3"/>
  <c r="E170" i="3"/>
  <c r="F170" i="3"/>
  <c r="G170" i="3" s="1"/>
  <c r="H170" i="3" s="1"/>
  <c r="J170" i="3"/>
  <c r="M170" i="3" s="1"/>
  <c r="E171" i="3"/>
  <c r="F171" i="3"/>
  <c r="G171" i="3"/>
  <c r="H171" i="3" s="1"/>
  <c r="I171" i="3" s="1"/>
  <c r="J171" i="3"/>
  <c r="K171" i="3"/>
  <c r="E172" i="3"/>
  <c r="F172" i="3"/>
  <c r="G172" i="3"/>
  <c r="J172" i="3"/>
  <c r="E173" i="3"/>
  <c r="F173" i="3"/>
  <c r="G173" i="3"/>
  <c r="H173" i="3"/>
  <c r="I173" i="3" s="1"/>
  <c r="J173" i="3"/>
  <c r="E174" i="3"/>
  <c r="F174" i="3"/>
  <c r="G174" i="3" s="1"/>
  <c r="H174" i="3" s="1"/>
  <c r="J174" i="3"/>
  <c r="M174" i="3" s="1"/>
  <c r="E175" i="3"/>
  <c r="F175" i="3"/>
  <c r="G175" i="3"/>
  <c r="H175" i="3" s="1"/>
  <c r="I175" i="3" s="1"/>
  <c r="J175" i="3"/>
  <c r="K175" i="3"/>
  <c r="E176" i="3"/>
  <c r="F176" i="3"/>
  <c r="G176" i="3"/>
  <c r="J176" i="3"/>
  <c r="E177" i="3"/>
  <c r="F177" i="3"/>
  <c r="G177" i="3"/>
  <c r="H177" i="3"/>
  <c r="I177" i="3" s="1"/>
  <c r="J177" i="3"/>
  <c r="E178" i="3"/>
  <c r="F178" i="3"/>
  <c r="G178" i="3" s="1"/>
  <c r="H178" i="3" s="1"/>
  <c r="J178" i="3"/>
  <c r="E179" i="3"/>
  <c r="F179" i="3"/>
  <c r="G179" i="3" s="1"/>
  <c r="H179" i="3" s="1"/>
  <c r="I179" i="3" s="1"/>
  <c r="J179" i="3"/>
  <c r="E180" i="3"/>
  <c r="F180" i="3"/>
  <c r="G180" i="3" s="1"/>
  <c r="H180" i="3" s="1"/>
  <c r="J180" i="3"/>
  <c r="E181" i="3"/>
  <c r="F181" i="3"/>
  <c r="G181" i="3" s="1"/>
  <c r="H181" i="3" s="1"/>
  <c r="I181" i="3" s="1"/>
  <c r="J181" i="3"/>
  <c r="M181" i="3" s="1"/>
  <c r="E182" i="3"/>
  <c r="F182" i="3"/>
  <c r="G182" i="3" s="1"/>
  <c r="H182" i="3" s="1"/>
  <c r="J182" i="3"/>
  <c r="E183" i="3"/>
  <c r="F183" i="3"/>
  <c r="G183" i="3" s="1"/>
  <c r="H183" i="3" s="1"/>
  <c r="I183" i="3" s="1"/>
  <c r="J183" i="3"/>
  <c r="E184" i="3"/>
  <c r="F184" i="3"/>
  <c r="G184" i="3" s="1"/>
  <c r="H184" i="3" s="1"/>
  <c r="J184" i="3"/>
  <c r="E185" i="3"/>
  <c r="F185" i="3"/>
  <c r="G185" i="3" s="1"/>
  <c r="H185" i="3" s="1"/>
  <c r="I185" i="3" s="1"/>
  <c r="J185" i="3"/>
  <c r="E186" i="3"/>
  <c r="F186" i="3"/>
  <c r="G186" i="3" s="1"/>
  <c r="H186" i="3" s="1"/>
  <c r="J186" i="3"/>
  <c r="E187" i="3"/>
  <c r="F187" i="3"/>
  <c r="G187" i="3" s="1"/>
  <c r="H187" i="3" s="1"/>
  <c r="I187" i="3" s="1"/>
  <c r="J187" i="3"/>
  <c r="E188" i="3"/>
  <c r="F188" i="3"/>
  <c r="G188" i="3" s="1"/>
  <c r="H188" i="3" s="1"/>
  <c r="J188" i="3"/>
  <c r="E189" i="3"/>
  <c r="F189" i="3"/>
  <c r="G189" i="3" s="1"/>
  <c r="H189" i="3" s="1"/>
  <c r="I189" i="3" s="1"/>
  <c r="J189" i="3"/>
  <c r="E190" i="3"/>
  <c r="F190" i="3"/>
  <c r="G190" i="3" s="1"/>
  <c r="H190" i="3" s="1"/>
  <c r="J190" i="3"/>
  <c r="E191" i="3"/>
  <c r="F191" i="3"/>
  <c r="G191" i="3" s="1"/>
  <c r="H191" i="3" s="1"/>
  <c r="I191" i="3" s="1"/>
  <c r="J191" i="3"/>
  <c r="E192" i="3"/>
  <c r="F192" i="3"/>
  <c r="G192" i="3" s="1"/>
  <c r="H192" i="3" s="1"/>
  <c r="J192" i="3"/>
  <c r="E193" i="3"/>
  <c r="F193" i="3"/>
  <c r="G193" i="3" s="1"/>
  <c r="H193" i="3" s="1"/>
  <c r="I193" i="3" s="1"/>
  <c r="J193" i="3"/>
  <c r="E194" i="3"/>
  <c r="F194" i="3"/>
  <c r="G194" i="3" s="1"/>
  <c r="H194" i="3" s="1"/>
  <c r="J194" i="3"/>
  <c r="E195" i="3"/>
  <c r="F195" i="3"/>
  <c r="G195" i="3" s="1"/>
  <c r="H195" i="3" s="1"/>
  <c r="I195" i="3" s="1"/>
  <c r="J195" i="3"/>
  <c r="E196" i="3"/>
  <c r="F196" i="3"/>
  <c r="G196" i="3" s="1"/>
  <c r="H196" i="3" s="1"/>
  <c r="J196" i="3"/>
  <c r="E197" i="3"/>
  <c r="F197" i="3"/>
  <c r="G197" i="3" s="1"/>
  <c r="H197" i="3" s="1"/>
  <c r="I197" i="3" s="1"/>
  <c r="J197" i="3"/>
  <c r="E198" i="3"/>
  <c r="F198" i="3"/>
  <c r="G198" i="3" s="1"/>
  <c r="H198" i="3" s="1"/>
  <c r="J198" i="3"/>
  <c r="E199" i="3"/>
  <c r="F199" i="3"/>
  <c r="G199" i="3" s="1"/>
  <c r="H199" i="3" s="1"/>
  <c r="I199" i="3" s="1"/>
  <c r="J199" i="3"/>
  <c r="E200" i="3"/>
  <c r="F200" i="3"/>
  <c r="G200" i="3" s="1"/>
  <c r="H200" i="3" s="1"/>
  <c r="J200" i="3"/>
  <c r="E201" i="3"/>
  <c r="F201" i="3"/>
  <c r="G201" i="3" s="1"/>
  <c r="H201" i="3" s="1"/>
  <c r="I201" i="3" s="1"/>
  <c r="J201" i="3"/>
  <c r="E202" i="3"/>
  <c r="F202" i="3"/>
  <c r="G202" i="3" s="1"/>
  <c r="H202" i="3" s="1"/>
  <c r="J202" i="3"/>
  <c r="E203" i="3"/>
  <c r="F203" i="3"/>
  <c r="G203" i="3" s="1"/>
  <c r="H203" i="3" s="1"/>
  <c r="I203" i="3" s="1"/>
  <c r="J203" i="3"/>
  <c r="E204" i="3"/>
  <c r="F204" i="3"/>
  <c r="G204" i="3" s="1"/>
  <c r="H204" i="3" s="1"/>
  <c r="J204" i="3"/>
  <c r="E205" i="3"/>
  <c r="F205" i="3"/>
  <c r="G205" i="3" s="1"/>
  <c r="H205" i="3" s="1"/>
  <c r="I205" i="3" s="1"/>
  <c r="J205" i="3"/>
  <c r="E206" i="3"/>
  <c r="F206" i="3"/>
  <c r="G206" i="3" s="1"/>
  <c r="H206" i="3" s="1"/>
  <c r="J206" i="3"/>
  <c r="E207" i="3"/>
  <c r="F207" i="3"/>
  <c r="G207" i="3" s="1"/>
  <c r="H207" i="3" s="1"/>
  <c r="I207" i="3" s="1"/>
  <c r="J207" i="3"/>
  <c r="K207" i="3"/>
  <c r="E208" i="3"/>
  <c r="F208" i="3" s="1"/>
  <c r="G208" i="3" s="1"/>
  <c r="H208" i="3" s="1"/>
  <c r="I208" i="3" s="1"/>
  <c r="J208" i="3"/>
  <c r="M208" i="3" s="1"/>
  <c r="K208" i="3"/>
  <c r="E209" i="3"/>
  <c r="F209" i="3" s="1"/>
  <c r="G209" i="3" s="1"/>
  <c r="H209" i="3" s="1"/>
  <c r="I209" i="3" s="1"/>
  <c r="J209" i="3"/>
  <c r="K209" i="3"/>
  <c r="E210" i="3"/>
  <c r="F210" i="3" s="1"/>
  <c r="G210" i="3" s="1"/>
  <c r="H210" i="3" s="1"/>
  <c r="I210" i="3" s="1"/>
  <c r="J210" i="3"/>
  <c r="E211" i="3"/>
  <c r="F211" i="3" s="1"/>
  <c r="G211" i="3" s="1"/>
  <c r="H211" i="3" s="1"/>
  <c r="I211" i="3" s="1"/>
  <c r="J211" i="3"/>
  <c r="K211" i="3"/>
  <c r="E212" i="3"/>
  <c r="F212" i="3" s="1"/>
  <c r="G212" i="3" s="1"/>
  <c r="H212" i="3" s="1"/>
  <c r="I212" i="3" s="1"/>
  <c r="J212" i="3"/>
  <c r="M212" i="3" s="1"/>
  <c r="K212" i="3"/>
  <c r="E213" i="3"/>
  <c r="F213" i="3" s="1"/>
  <c r="G213" i="3" s="1"/>
  <c r="H213" i="3" s="1"/>
  <c r="I213" i="3" s="1"/>
  <c r="J213" i="3"/>
  <c r="K213" i="3"/>
  <c r="E214" i="3"/>
  <c r="F214" i="3" s="1"/>
  <c r="G214" i="3" s="1"/>
  <c r="H214" i="3" s="1"/>
  <c r="I214" i="3" s="1"/>
  <c r="J214" i="3"/>
  <c r="E215" i="3"/>
  <c r="F215" i="3" s="1"/>
  <c r="G215" i="3" s="1"/>
  <c r="H215" i="3" s="1"/>
  <c r="I215" i="3" s="1"/>
  <c r="J215" i="3"/>
  <c r="K215" i="3"/>
  <c r="E216" i="3"/>
  <c r="F216" i="3" s="1"/>
  <c r="G216" i="3" s="1"/>
  <c r="H216" i="3" s="1"/>
  <c r="I216" i="3" s="1"/>
  <c r="J216" i="3"/>
  <c r="M216" i="3" s="1"/>
  <c r="K216" i="3"/>
  <c r="E217" i="3"/>
  <c r="F217" i="3" s="1"/>
  <c r="G217" i="3" s="1"/>
  <c r="H217" i="3" s="1"/>
  <c r="I217" i="3" s="1"/>
  <c r="J217" i="3"/>
  <c r="K217" i="3"/>
  <c r="O217" i="3"/>
  <c r="M217" i="3"/>
  <c r="B217" i="3"/>
  <c r="O216" i="3"/>
  <c r="B216" i="3"/>
  <c r="O215" i="3"/>
  <c r="M215" i="3"/>
  <c r="B215" i="3"/>
  <c r="O214" i="3"/>
  <c r="M214" i="3"/>
  <c r="B214" i="3"/>
  <c r="K214" i="3" s="1"/>
  <c r="O213" i="3"/>
  <c r="M213" i="3"/>
  <c r="B213" i="3"/>
  <c r="O212" i="3"/>
  <c r="B212" i="3"/>
  <c r="O211" i="3"/>
  <c r="M211" i="3"/>
  <c r="B211" i="3"/>
  <c r="O210" i="3"/>
  <c r="M210" i="3"/>
  <c r="B210" i="3"/>
  <c r="K210" i="3" s="1"/>
  <c r="O209" i="3"/>
  <c r="M209" i="3"/>
  <c r="B209" i="3"/>
  <c r="O208" i="3"/>
  <c r="B208" i="3"/>
  <c r="O207" i="3"/>
  <c r="M207" i="3"/>
  <c r="B207" i="3"/>
  <c r="O206" i="3"/>
  <c r="M206" i="3"/>
  <c r="B206" i="3"/>
  <c r="K206" i="3" s="1"/>
  <c r="O205" i="3"/>
  <c r="M205" i="3"/>
  <c r="B205" i="3"/>
  <c r="K205" i="3" s="1"/>
  <c r="O204" i="3"/>
  <c r="M204" i="3"/>
  <c r="B204" i="3"/>
  <c r="K204" i="3" s="1"/>
  <c r="O203" i="3"/>
  <c r="M203" i="3"/>
  <c r="B203" i="3"/>
  <c r="K203" i="3" s="1"/>
  <c r="O202" i="3"/>
  <c r="M202" i="3"/>
  <c r="B202" i="3"/>
  <c r="K202" i="3" s="1"/>
  <c r="O201" i="3"/>
  <c r="M201" i="3"/>
  <c r="B201" i="3"/>
  <c r="K201" i="3" s="1"/>
  <c r="O200" i="3"/>
  <c r="M200" i="3"/>
  <c r="B200" i="3"/>
  <c r="K200" i="3" s="1"/>
  <c r="O199" i="3"/>
  <c r="M199" i="3"/>
  <c r="B199" i="3"/>
  <c r="K199" i="3" s="1"/>
  <c r="O198" i="3"/>
  <c r="M198" i="3"/>
  <c r="B198" i="3"/>
  <c r="K198" i="3" s="1"/>
  <c r="O197" i="3"/>
  <c r="M197" i="3"/>
  <c r="B197" i="3"/>
  <c r="K197" i="3" s="1"/>
  <c r="O196" i="3"/>
  <c r="M196" i="3"/>
  <c r="B196" i="3"/>
  <c r="K196" i="3" s="1"/>
  <c r="O195" i="3"/>
  <c r="M195" i="3"/>
  <c r="B195" i="3"/>
  <c r="K195" i="3" s="1"/>
  <c r="O194" i="3"/>
  <c r="M194" i="3"/>
  <c r="B194" i="3"/>
  <c r="K194" i="3" s="1"/>
  <c r="O193" i="3"/>
  <c r="M193" i="3"/>
  <c r="B193" i="3"/>
  <c r="K193" i="3" s="1"/>
  <c r="O192" i="3"/>
  <c r="M192" i="3"/>
  <c r="B192" i="3"/>
  <c r="K192" i="3" s="1"/>
  <c r="O191" i="3"/>
  <c r="M191" i="3"/>
  <c r="B191" i="3"/>
  <c r="K191" i="3" s="1"/>
  <c r="O190" i="3"/>
  <c r="M190" i="3"/>
  <c r="B190" i="3"/>
  <c r="K190" i="3" s="1"/>
  <c r="O189" i="3"/>
  <c r="M189" i="3"/>
  <c r="B189" i="3"/>
  <c r="K189" i="3" s="1"/>
  <c r="O188" i="3"/>
  <c r="M188" i="3"/>
  <c r="B188" i="3"/>
  <c r="K188" i="3" s="1"/>
  <c r="O187" i="3"/>
  <c r="M187" i="3"/>
  <c r="B187" i="3"/>
  <c r="K187" i="3" s="1"/>
  <c r="O186" i="3"/>
  <c r="M186" i="3"/>
  <c r="B186" i="3"/>
  <c r="K186" i="3" s="1"/>
  <c r="O185" i="3"/>
  <c r="M185" i="3"/>
  <c r="B185" i="3"/>
  <c r="K185" i="3" s="1"/>
  <c r="O184" i="3"/>
  <c r="M184" i="3"/>
  <c r="B184" i="3"/>
  <c r="K184" i="3" s="1"/>
  <c r="O183" i="3"/>
  <c r="M183" i="3"/>
  <c r="B183" i="3"/>
  <c r="K183" i="3" s="1"/>
  <c r="O182" i="3"/>
  <c r="M182" i="3"/>
  <c r="B182" i="3"/>
  <c r="K182" i="3" s="1"/>
  <c r="O181" i="3"/>
  <c r="B181" i="3"/>
  <c r="K181" i="3" s="1"/>
  <c r="O180" i="3"/>
  <c r="M180" i="3"/>
  <c r="B180" i="3"/>
  <c r="K180" i="3" s="1"/>
  <c r="O179" i="3"/>
  <c r="M179" i="3"/>
  <c r="B179" i="3"/>
  <c r="K179" i="3" s="1"/>
  <c r="O178" i="3"/>
  <c r="M178" i="3"/>
  <c r="B178" i="3"/>
  <c r="K178" i="3" s="1"/>
  <c r="O177" i="3"/>
  <c r="M177" i="3"/>
  <c r="B177" i="3"/>
  <c r="K177" i="3" s="1"/>
  <c r="O176" i="3"/>
  <c r="M176" i="3"/>
  <c r="B176" i="3"/>
  <c r="K176" i="3" s="1"/>
  <c r="O175" i="3"/>
  <c r="M175" i="3"/>
  <c r="B175" i="3"/>
  <c r="O174" i="3"/>
  <c r="B174" i="3"/>
  <c r="K174" i="3" s="1"/>
  <c r="O173" i="3"/>
  <c r="M173" i="3"/>
  <c r="B173" i="3"/>
  <c r="K173" i="3" s="1"/>
  <c r="O172" i="3"/>
  <c r="M172" i="3"/>
  <c r="B172" i="3"/>
  <c r="K172" i="3" s="1"/>
  <c r="O171" i="3"/>
  <c r="M171" i="3"/>
  <c r="B171" i="3"/>
  <c r="O170" i="3"/>
  <c r="B170" i="3"/>
  <c r="K170" i="3" s="1"/>
  <c r="O169" i="3"/>
  <c r="M169" i="3"/>
  <c r="B169" i="3"/>
  <c r="K169" i="3" s="1"/>
  <c r="O168" i="3"/>
  <c r="M168" i="3"/>
  <c r="B168" i="3"/>
  <c r="K168" i="3" s="1"/>
  <c r="O167" i="3"/>
  <c r="M167" i="3"/>
  <c r="B167" i="3"/>
  <c r="K167" i="3" s="1"/>
  <c r="O166" i="3"/>
  <c r="M166" i="3"/>
  <c r="B166" i="3"/>
  <c r="K166" i="3" s="1"/>
  <c r="O165" i="3"/>
  <c r="M165" i="3"/>
  <c r="B165" i="3"/>
  <c r="K165" i="3" s="1"/>
  <c r="O164" i="3"/>
  <c r="M164" i="3"/>
  <c r="B164" i="3"/>
  <c r="K164" i="3" s="1"/>
  <c r="O163" i="3"/>
  <c r="M163" i="3"/>
  <c r="B163" i="3"/>
  <c r="O162" i="3"/>
  <c r="B162" i="3"/>
  <c r="K162" i="3" s="1"/>
  <c r="O161" i="3"/>
  <c r="M161" i="3"/>
  <c r="B161" i="3"/>
  <c r="K161" i="3" s="1"/>
  <c r="O160" i="3"/>
  <c r="M160" i="3"/>
  <c r="B160" i="3"/>
  <c r="K160" i="3" s="1"/>
  <c r="O159" i="3"/>
  <c r="M159" i="3"/>
  <c r="B159" i="3"/>
  <c r="K159" i="3" s="1"/>
  <c r="O158" i="3"/>
  <c r="M158" i="3"/>
  <c r="B158" i="3"/>
  <c r="K158" i="3" s="1"/>
  <c r="O157" i="3"/>
  <c r="M157" i="3"/>
  <c r="B157" i="3"/>
  <c r="K157" i="3" s="1"/>
  <c r="O156" i="3"/>
  <c r="M156" i="3"/>
  <c r="B156" i="3"/>
  <c r="K156" i="3" s="1"/>
  <c r="O155" i="3"/>
  <c r="M155" i="3"/>
  <c r="B155" i="3"/>
  <c r="O154" i="3"/>
  <c r="B154" i="3"/>
  <c r="K154" i="3" s="1"/>
  <c r="O153" i="3"/>
  <c r="M153" i="3"/>
  <c r="B153" i="3"/>
  <c r="K153" i="3" s="1"/>
  <c r="O152" i="3"/>
  <c r="M152" i="3"/>
  <c r="B152" i="3"/>
  <c r="K152" i="3" s="1"/>
  <c r="O151" i="3"/>
  <c r="M151" i="3"/>
  <c r="B151" i="3"/>
  <c r="O150" i="3"/>
  <c r="B150" i="3"/>
  <c r="K150" i="3" s="1"/>
  <c r="O149" i="3"/>
  <c r="M149" i="3"/>
  <c r="B149" i="3"/>
  <c r="K149" i="3" s="1"/>
  <c r="O148" i="3"/>
  <c r="M148" i="3"/>
  <c r="B148" i="3"/>
  <c r="K148" i="3" s="1"/>
  <c r="O147" i="3"/>
  <c r="M147" i="3"/>
  <c r="B147" i="3"/>
  <c r="O146" i="3"/>
  <c r="M146" i="3"/>
  <c r="B146" i="3"/>
  <c r="K146" i="3" s="1"/>
  <c r="O145" i="3"/>
  <c r="M145" i="3"/>
  <c r="B145" i="3"/>
  <c r="K145" i="3" s="1"/>
  <c r="O144" i="3"/>
  <c r="M144" i="3"/>
  <c r="B144" i="3"/>
  <c r="K144" i="3" s="1"/>
  <c r="O143" i="3"/>
  <c r="M143" i="3"/>
  <c r="B143" i="3"/>
  <c r="O142" i="3"/>
  <c r="M142" i="3"/>
  <c r="B142" i="3"/>
  <c r="K142" i="3" s="1"/>
  <c r="O141" i="3"/>
  <c r="M141" i="3"/>
  <c r="B141" i="3"/>
  <c r="K141" i="3" s="1"/>
  <c r="O140" i="3"/>
  <c r="M140" i="3"/>
  <c r="B140" i="3"/>
  <c r="K140" i="3" s="1"/>
  <c r="O139" i="3"/>
  <c r="M139" i="3"/>
  <c r="B139" i="3"/>
  <c r="O138" i="3"/>
  <c r="M138" i="3"/>
  <c r="B138" i="3"/>
  <c r="K138" i="3" s="1"/>
  <c r="O137" i="3"/>
  <c r="M137" i="3"/>
  <c r="B137" i="3"/>
  <c r="K137" i="3" s="1"/>
  <c r="O136" i="3"/>
  <c r="M136" i="3"/>
  <c r="B136" i="3"/>
  <c r="K136" i="3" s="1"/>
  <c r="O135" i="3"/>
  <c r="M135" i="3"/>
  <c r="B135" i="3"/>
  <c r="K135" i="3" s="1"/>
  <c r="O134" i="3"/>
  <c r="M134" i="3"/>
  <c r="B134" i="3"/>
  <c r="K134" i="3" s="1"/>
  <c r="O133" i="3"/>
  <c r="M133" i="3"/>
  <c r="B133" i="3"/>
  <c r="K133" i="3" s="1"/>
  <c r="O132" i="3"/>
  <c r="M132" i="3"/>
  <c r="B132" i="3"/>
  <c r="K132" i="3" s="1"/>
  <c r="O131" i="3"/>
  <c r="M131" i="3"/>
  <c r="B131" i="3"/>
  <c r="O130" i="3"/>
  <c r="M130" i="3"/>
  <c r="B130" i="3"/>
  <c r="K130" i="3" s="1"/>
  <c r="O129" i="3"/>
  <c r="M129" i="3"/>
  <c r="B129" i="3"/>
  <c r="K129" i="3" s="1"/>
  <c r="O128" i="3"/>
  <c r="M128" i="3"/>
  <c r="B128" i="3"/>
  <c r="K128" i="3" s="1"/>
  <c r="O127" i="3"/>
  <c r="M127" i="3"/>
  <c r="B127" i="3"/>
  <c r="O126" i="3"/>
  <c r="M126" i="3"/>
  <c r="B126" i="3"/>
  <c r="K126" i="3" s="1"/>
  <c r="O125" i="3"/>
  <c r="M125" i="3"/>
  <c r="B125" i="3"/>
  <c r="K125" i="3" s="1"/>
  <c r="O124" i="3"/>
  <c r="M124" i="3"/>
  <c r="B124" i="3"/>
  <c r="K124" i="3" s="1"/>
  <c r="O123" i="3"/>
  <c r="M123" i="3"/>
  <c r="B123" i="3"/>
  <c r="O122" i="3"/>
  <c r="M122" i="3"/>
  <c r="B122" i="3"/>
  <c r="K122" i="3" s="1"/>
  <c r="O121" i="3"/>
  <c r="M121" i="3"/>
  <c r="B121" i="3"/>
  <c r="K121" i="3" s="1"/>
  <c r="O120" i="3"/>
  <c r="M120" i="3"/>
  <c r="B120" i="3"/>
  <c r="K120" i="3" s="1"/>
  <c r="O119" i="3"/>
  <c r="M119" i="3"/>
  <c r="B119" i="3"/>
  <c r="K119" i="3" s="1"/>
  <c r="O118" i="3"/>
  <c r="M118" i="3"/>
  <c r="B118" i="3"/>
  <c r="K118" i="3" s="1"/>
  <c r="O117" i="3"/>
  <c r="M117" i="3"/>
  <c r="B117" i="3"/>
  <c r="K117" i="3" s="1"/>
  <c r="O116" i="3"/>
  <c r="M116" i="3"/>
  <c r="B116" i="3"/>
  <c r="K116" i="3" s="1"/>
  <c r="O115" i="3"/>
  <c r="M115" i="3"/>
  <c r="B115" i="3"/>
  <c r="O114" i="3"/>
  <c r="M114" i="3"/>
  <c r="B114" i="3"/>
  <c r="K114" i="3" s="1"/>
  <c r="O113" i="3"/>
  <c r="M113" i="3"/>
  <c r="B113" i="3"/>
  <c r="K113" i="3" s="1"/>
  <c r="O112" i="3"/>
  <c r="M112" i="3"/>
  <c r="B112" i="3"/>
  <c r="K112" i="3" s="1"/>
  <c r="O111" i="3"/>
  <c r="M111" i="3"/>
  <c r="B111" i="3"/>
  <c r="K111" i="3" s="1"/>
  <c r="O110" i="3"/>
  <c r="M110" i="3"/>
  <c r="B110" i="3"/>
  <c r="K110" i="3" s="1"/>
  <c r="O109" i="3"/>
  <c r="M109" i="3"/>
  <c r="B109" i="3"/>
  <c r="K109" i="3" s="1"/>
  <c r="O108" i="3"/>
  <c r="M108" i="3"/>
  <c r="B108" i="3"/>
  <c r="K108" i="3" s="1"/>
  <c r="O107" i="3"/>
  <c r="M107" i="3"/>
  <c r="B107" i="3"/>
  <c r="K107" i="3" s="1"/>
  <c r="O106" i="3"/>
  <c r="M106" i="3"/>
  <c r="B106" i="3"/>
  <c r="K106" i="3" s="1"/>
  <c r="O105" i="3"/>
  <c r="M105" i="3"/>
  <c r="B105" i="3"/>
  <c r="K105" i="3" s="1"/>
  <c r="O104" i="3"/>
  <c r="M104" i="3"/>
  <c r="B104" i="3"/>
  <c r="K104" i="3" s="1"/>
  <c r="O103" i="3"/>
  <c r="M103" i="3"/>
  <c r="B103" i="3"/>
  <c r="K103" i="3" s="1"/>
  <c r="O102" i="3"/>
  <c r="M102" i="3"/>
  <c r="B102" i="3"/>
  <c r="K102" i="3" s="1"/>
  <c r="O101" i="3"/>
  <c r="M101" i="3"/>
  <c r="B101" i="3"/>
  <c r="K101" i="3" s="1"/>
  <c r="O100" i="3"/>
  <c r="M100" i="3"/>
  <c r="B100" i="3"/>
  <c r="K100" i="3" s="1"/>
  <c r="O99" i="3"/>
  <c r="M99" i="3"/>
  <c r="B99" i="3"/>
  <c r="K99" i="3" s="1"/>
  <c r="O98" i="3"/>
  <c r="M98" i="3"/>
  <c r="B98" i="3"/>
  <c r="K98" i="3" s="1"/>
  <c r="O97" i="3"/>
  <c r="M97" i="3"/>
  <c r="B97" i="3"/>
  <c r="K97" i="3" s="1"/>
  <c r="O96" i="3"/>
  <c r="M96" i="3"/>
  <c r="B96" i="3"/>
  <c r="K96" i="3" s="1"/>
  <c r="O95" i="3"/>
  <c r="M95" i="3"/>
  <c r="B95" i="3"/>
  <c r="K95" i="3" s="1"/>
  <c r="O94" i="3"/>
  <c r="M94" i="3"/>
  <c r="B94" i="3"/>
  <c r="K94" i="3" s="1"/>
  <c r="O93" i="3"/>
  <c r="M93" i="3"/>
  <c r="B93" i="3"/>
  <c r="K93" i="3" s="1"/>
  <c r="O92" i="3"/>
  <c r="M92" i="3"/>
  <c r="B92" i="3"/>
  <c r="K92" i="3" s="1"/>
  <c r="O91" i="3"/>
  <c r="M91" i="3"/>
  <c r="B91" i="3"/>
  <c r="K91" i="3" s="1"/>
  <c r="O90" i="3"/>
  <c r="M90" i="3"/>
  <c r="B90" i="3"/>
  <c r="K90" i="3" s="1"/>
  <c r="O89" i="3"/>
  <c r="M89" i="3"/>
  <c r="B89" i="3"/>
  <c r="K89" i="3" s="1"/>
  <c r="O88" i="3"/>
  <c r="M88" i="3"/>
  <c r="B88" i="3"/>
  <c r="K88" i="3" s="1"/>
  <c r="O87" i="3"/>
  <c r="M87" i="3"/>
  <c r="B87" i="3"/>
  <c r="K87" i="3" s="1"/>
  <c r="O86" i="3"/>
  <c r="M86" i="3"/>
  <c r="B86" i="3"/>
  <c r="K86" i="3" s="1"/>
  <c r="O85" i="3"/>
  <c r="M85" i="3"/>
  <c r="B85" i="3"/>
  <c r="K85" i="3" s="1"/>
  <c r="O84" i="3"/>
  <c r="M84" i="3"/>
  <c r="B84" i="3"/>
  <c r="K84" i="3" s="1"/>
  <c r="O83" i="3"/>
  <c r="M83" i="3"/>
  <c r="B83" i="3"/>
  <c r="K83" i="3" s="1"/>
  <c r="O82" i="3"/>
  <c r="M82" i="3"/>
  <c r="B82" i="3"/>
  <c r="K82" i="3" s="1"/>
  <c r="O81" i="3"/>
  <c r="M81" i="3"/>
  <c r="B81" i="3"/>
  <c r="K81" i="3" s="1"/>
  <c r="O80" i="3"/>
  <c r="M80" i="3"/>
  <c r="B80" i="3"/>
  <c r="K80" i="3" s="1"/>
  <c r="O79" i="3"/>
  <c r="M79" i="3"/>
  <c r="B79" i="3"/>
  <c r="K79" i="3" s="1"/>
  <c r="O78" i="3"/>
  <c r="M78" i="3"/>
  <c r="B78" i="3"/>
  <c r="K78" i="3" s="1"/>
  <c r="O77" i="3"/>
  <c r="M77" i="3"/>
  <c r="B77" i="3"/>
  <c r="K77" i="3" s="1"/>
  <c r="O76" i="3"/>
  <c r="M76" i="3"/>
  <c r="B76" i="3"/>
  <c r="K76" i="3" s="1"/>
  <c r="O75" i="3"/>
  <c r="M75" i="3"/>
  <c r="B75" i="3"/>
  <c r="K75" i="3" s="1"/>
  <c r="O74" i="3"/>
  <c r="M74" i="3"/>
  <c r="B74" i="3"/>
  <c r="K74" i="3" s="1"/>
  <c r="O73" i="3"/>
  <c r="M73" i="3"/>
  <c r="B73" i="3"/>
  <c r="K73" i="3" s="1"/>
  <c r="O72" i="3"/>
  <c r="M72" i="3"/>
  <c r="B72" i="3"/>
  <c r="K72" i="3" s="1"/>
  <c r="O71" i="3"/>
  <c r="M71" i="3"/>
  <c r="B71" i="3"/>
  <c r="K71" i="3" s="1"/>
  <c r="O70" i="3"/>
  <c r="M70" i="3"/>
  <c r="B70" i="3"/>
  <c r="K70" i="3" s="1"/>
  <c r="O69" i="3"/>
  <c r="M69" i="3"/>
  <c r="B69" i="3"/>
  <c r="K69" i="3" s="1"/>
  <c r="O68" i="3"/>
  <c r="M68" i="3"/>
  <c r="B68" i="3"/>
  <c r="K68" i="3" s="1"/>
  <c r="O67" i="3"/>
  <c r="M67" i="3"/>
  <c r="B67" i="3"/>
  <c r="K67" i="3" s="1"/>
  <c r="O66" i="3"/>
  <c r="M66" i="3"/>
  <c r="B66" i="3"/>
  <c r="K66" i="3" s="1"/>
  <c r="O65" i="3"/>
  <c r="M65" i="3"/>
  <c r="B65" i="3"/>
  <c r="K65" i="3" s="1"/>
  <c r="O64" i="3"/>
  <c r="M64" i="3"/>
  <c r="B64" i="3"/>
  <c r="K64" i="3" s="1"/>
  <c r="O63" i="3"/>
  <c r="M63" i="3"/>
  <c r="B63" i="3"/>
  <c r="K63" i="3" s="1"/>
  <c r="O62" i="3"/>
  <c r="M62" i="3"/>
  <c r="B62" i="3"/>
  <c r="K62" i="3" s="1"/>
  <c r="O61" i="3"/>
  <c r="M61" i="3"/>
  <c r="B61" i="3"/>
  <c r="K61" i="3" s="1"/>
  <c r="O60" i="3"/>
  <c r="M60" i="3"/>
  <c r="B60" i="3"/>
  <c r="K60" i="3" s="1"/>
  <c r="O59" i="3"/>
  <c r="M59" i="3"/>
  <c r="B59" i="3"/>
  <c r="K59" i="3" s="1"/>
  <c r="O58" i="3"/>
  <c r="M58" i="3"/>
  <c r="B58" i="3"/>
  <c r="K58" i="3" s="1"/>
  <c r="O57" i="3"/>
  <c r="M57" i="3"/>
  <c r="B57" i="3"/>
  <c r="K57" i="3" s="1"/>
  <c r="O56" i="3"/>
  <c r="M56" i="3"/>
  <c r="B56" i="3"/>
  <c r="K56" i="3" s="1"/>
  <c r="O55" i="3"/>
  <c r="M55" i="3"/>
  <c r="B55" i="3"/>
  <c r="K55" i="3" s="1"/>
  <c r="O54" i="3"/>
  <c r="M54" i="3"/>
  <c r="B54" i="3"/>
  <c r="K54" i="3" s="1"/>
  <c r="O53" i="3"/>
  <c r="M53" i="3"/>
  <c r="B53" i="3"/>
  <c r="K53" i="3" s="1"/>
  <c r="O52" i="3"/>
  <c r="M52" i="3"/>
  <c r="B52" i="3"/>
  <c r="K52" i="3" s="1"/>
  <c r="O51" i="3"/>
  <c r="M51" i="3"/>
  <c r="B51" i="3"/>
  <c r="K51" i="3" s="1"/>
  <c r="O50" i="3"/>
  <c r="M50" i="3"/>
  <c r="B50" i="3"/>
  <c r="K50" i="3" s="1"/>
  <c r="O49" i="3"/>
  <c r="M49" i="3"/>
  <c r="B49" i="3"/>
  <c r="K49" i="3" s="1"/>
  <c r="O48" i="3"/>
  <c r="M48" i="3"/>
  <c r="B48" i="3"/>
  <c r="K48" i="3" s="1"/>
  <c r="O47" i="3"/>
  <c r="M47" i="3"/>
  <c r="B47" i="3"/>
  <c r="K47" i="3" s="1"/>
  <c r="O46" i="3"/>
  <c r="M46" i="3"/>
  <c r="B46" i="3"/>
  <c r="K46" i="3" s="1"/>
  <c r="O45" i="3"/>
  <c r="M45" i="3"/>
  <c r="B45" i="3"/>
  <c r="K45" i="3" s="1"/>
  <c r="O44" i="3"/>
  <c r="M44" i="3"/>
  <c r="B44" i="3"/>
  <c r="K44" i="3" s="1"/>
  <c r="O43" i="3"/>
  <c r="M43" i="3"/>
  <c r="B43" i="3"/>
  <c r="K43" i="3" s="1"/>
  <c r="O42" i="3"/>
  <c r="M42" i="3"/>
  <c r="B42" i="3"/>
  <c r="K42" i="3" s="1"/>
  <c r="O41" i="3"/>
  <c r="M41" i="3"/>
  <c r="B41" i="3"/>
  <c r="K41" i="3" s="1"/>
  <c r="O40" i="3"/>
  <c r="M40" i="3"/>
  <c r="B40" i="3"/>
  <c r="K40" i="3" s="1"/>
  <c r="O39" i="3"/>
  <c r="M39" i="3"/>
  <c r="B39" i="3"/>
  <c r="K39" i="3" s="1"/>
  <c r="O38" i="3"/>
  <c r="M38" i="3"/>
  <c r="B38" i="3"/>
  <c r="K38" i="3" s="1"/>
  <c r="O37" i="3"/>
  <c r="M37" i="3"/>
  <c r="B37" i="3"/>
  <c r="K37" i="3" s="1"/>
  <c r="O36" i="3"/>
  <c r="M36" i="3"/>
  <c r="B36" i="3"/>
  <c r="K36" i="3" s="1"/>
  <c r="O35" i="3"/>
  <c r="M35" i="3"/>
  <c r="B35" i="3"/>
  <c r="K35" i="3" s="1"/>
  <c r="O34" i="3"/>
  <c r="M34" i="3"/>
  <c r="B34" i="3"/>
  <c r="K34" i="3" s="1"/>
  <c r="O33" i="3"/>
  <c r="M33" i="3"/>
  <c r="B33" i="3"/>
  <c r="K33" i="3" s="1"/>
  <c r="O32" i="3"/>
  <c r="M32" i="3"/>
  <c r="B32" i="3"/>
  <c r="K32" i="3" s="1"/>
  <c r="O31" i="3"/>
  <c r="M31" i="3"/>
  <c r="B31" i="3"/>
  <c r="K31" i="3" s="1"/>
  <c r="O30" i="3"/>
  <c r="M30" i="3"/>
  <c r="B30" i="3"/>
  <c r="K30" i="3" s="1"/>
  <c r="O29" i="3"/>
  <c r="M29" i="3"/>
  <c r="B29" i="3"/>
  <c r="K29" i="3" s="1"/>
  <c r="O28" i="3"/>
  <c r="M28" i="3"/>
  <c r="B28" i="3"/>
  <c r="K28" i="3" s="1"/>
  <c r="O27" i="3"/>
  <c r="M27" i="3"/>
  <c r="B27" i="3"/>
  <c r="K27" i="3" s="1"/>
  <c r="O26" i="3"/>
  <c r="M26" i="3"/>
  <c r="B26" i="3"/>
  <c r="K26" i="3" s="1"/>
  <c r="O25" i="3"/>
  <c r="M25" i="3"/>
  <c r="B25" i="3"/>
  <c r="K25" i="3" s="1"/>
  <c r="O24" i="3"/>
  <c r="M24" i="3"/>
  <c r="B24" i="3"/>
  <c r="K24" i="3" s="1"/>
  <c r="O23" i="3"/>
  <c r="M23" i="3"/>
  <c r="B23" i="3"/>
  <c r="K23" i="3" s="1"/>
  <c r="O22" i="3"/>
  <c r="M22" i="3"/>
  <c r="B22" i="3"/>
  <c r="K22" i="3" s="1"/>
  <c r="O21" i="3"/>
  <c r="M21" i="3"/>
  <c r="B21" i="3"/>
  <c r="K21" i="3" s="1"/>
  <c r="O20" i="3"/>
  <c r="M20" i="3"/>
  <c r="B20" i="3"/>
  <c r="K20" i="3" s="1"/>
  <c r="O19" i="3"/>
  <c r="M19" i="3"/>
  <c r="B19" i="3"/>
  <c r="K19" i="3" s="1"/>
  <c r="O18" i="3"/>
  <c r="M18" i="3"/>
  <c r="B18" i="3"/>
  <c r="K18" i="3" s="1"/>
  <c r="O17" i="3"/>
  <c r="M17" i="3"/>
  <c r="B17" i="3"/>
  <c r="K17" i="3" s="1"/>
  <c r="O16" i="3"/>
  <c r="M16" i="3"/>
  <c r="B16" i="3"/>
  <c r="K16" i="3" s="1"/>
  <c r="O15" i="3"/>
  <c r="M15" i="3"/>
  <c r="B15" i="3"/>
  <c r="K15" i="3" s="1"/>
  <c r="O14" i="3"/>
  <c r="M14" i="3"/>
  <c r="B14" i="3"/>
  <c r="K14" i="3" s="1"/>
  <c r="O13" i="3"/>
  <c r="M13" i="3"/>
  <c r="B13" i="3"/>
  <c r="K13" i="3" s="1"/>
  <c r="O12" i="3"/>
  <c r="M12" i="3"/>
  <c r="B12" i="3"/>
  <c r="K12" i="3" s="1"/>
  <c r="O11" i="3"/>
  <c r="M11" i="3"/>
  <c r="B11" i="3"/>
  <c r="K11" i="3" s="1"/>
  <c r="O10" i="3"/>
  <c r="M10" i="3"/>
  <c r="B10" i="3"/>
  <c r="K10" i="3" s="1"/>
  <c r="O9" i="3"/>
  <c r="M9" i="3"/>
  <c r="B9" i="3"/>
  <c r="K9" i="3" s="1"/>
  <c r="O8" i="3"/>
  <c r="M8" i="3"/>
  <c r="B8" i="3"/>
  <c r="K8" i="3" s="1"/>
  <c r="O7" i="3"/>
  <c r="M7" i="3"/>
  <c r="B7" i="3"/>
  <c r="K7" i="3" s="1"/>
  <c r="O6" i="3"/>
  <c r="M6" i="3"/>
  <c r="B6" i="3"/>
  <c r="K6" i="3" s="1"/>
  <c r="O5" i="3"/>
  <c r="M5" i="3"/>
  <c r="B5" i="3"/>
  <c r="K5" i="3" s="1"/>
  <c r="D206" i="3" l="1"/>
  <c r="I206" i="3"/>
  <c r="I202" i="3"/>
  <c r="D202" i="3" s="1"/>
  <c r="D198" i="3"/>
  <c r="I198" i="3"/>
  <c r="I194" i="3"/>
  <c r="D194" i="3" s="1"/>
  <c r="D190" i="3"/>
  <c r="I190" i="3"/>
  <c r="I186" i="3"/>
  <c r="D186" i="3" s="1"/>
  <c r="L186" i="3" s="1"/>
  <c r="D182" i="3"/>
  <c r="L182" i="3" s="1"/>
  <c r="I182" i="3"/>
  <c r="I178" i="3"/>
  <c r="D178" i="3" s="1"/>
  <c r="L178" i="3" s="1"/>
  <c r="I154" i="3"/>
  <c r="D154" i="3"/>
  <c r="I174" i="3"/>
  <c r="D174" i="3"/>
  <c r="L174" i="3" s="1"/>
  <c r="D172" i="3"/>
  <c r="L172" i="3" s="1"/>
  <c r="I150" i="3"/>
  <c r="D150" i="3" s="1"/>
  <c r="L150" i="3" s="1"/>
  <c r="D148" i="3"/>
  <c r="L148" i="3" s="1"/>
  <c r="D140" i="3"/>
  <c r="L140" i="3" s="1"/>
  <c r="I204" i="3"/>
  <c r="D204" i="3" s="1"/>
  <c r="L204" i="3" s="1"/>
  <c r="D200" i="3"/>
  <c r="I200" i="3"/>
  <c r="I196" i="3"/>
  <c r="D196" i="3" s="1"/>
  <c r="L196" i="3" s="1"/>
  <c r="D192" i="3"/>
  <c r="I192" i="3"/>
  <c r="I188" i="3"/>
  <c r="D188" i="3" s="1"/>
  <c r="L188" i="3" s="1"/>
  <c r="D184" i="3"/>
  <c r="L184" i="3" s="1"/>
  <c r="N184" i="3" s="1"/>
  <c r="I184" i="3"/>
  <c r="I180" i="3"/>
  <c r="D180" i="3" s="1"/>
  <c r="L180" i="3" s="1"/>
  <c r="I170" i="3"/>
  <c r="D170" i="3" s="1"/>
  <c r="L170" i="3" s="1"/>
  <c r="I166" i="3"/>
  <c r="D166" i="3"/>
  <c r="L166" i="3" s="1"/>
  <c r="D164" i="3"/>
  <c r="L164" i="3" s="1"/>
  <c r="I162" i="3"/>
  <c r="D162" i="3"/>
  <c r="L162" i="3" s="1"/>
  <c r="I158" i="3"/>
  <c r="D158" i="3" s="1"/>
  <c r="L158" i="3" s="1"/>
  <c r="D156" i="3"/>
  <c r="L156" i="3" s="1"/>
  <c r="P156" i="3" s="1"/>
  <c r="D144" i="3"/>
  <c r="L144" i="3" s="1"/>
  <c r="D207" i="3"/>
  <c r="D205" i="3"/>
  <c r="D203" i="3"/>
  <c r="D201" i="3"/>
  <c r="L201" i="3" s="1"/>
  <c r="D199" i="3"/>
  <c r="D197" i="3"/>
  <c r="D195" i="3"/>
  <c r="L195" i="3" s="1"/>
  <c r="D193" i="3"/>
  <c r="D191" i="3"/>
  <c r="D189" i="3"/>
  <c r="D187" i="3"/>
  <c r="D185" i="3"/>
  <c r="L185" i="3" s="1"/>
  <c r="D183" i="3"/>
  <c r="D181" i="3"/>
  <c r="D179" i="3"/>
  <c r="L179" i="3" s="1"/>
  <c r="D177" i="3"/>
  <c r="L177" i="3" s="1"/>
  <c r="D173" i="3"/>
  <c r="D169" i="3"/>
  <c r="D165" i="3"/>
  <c r="D161" i="3"/>
  <c r="L161" i="3" s="1"/>
  <c r="D157" i="3"/>
  <c r="D153" i="3"/>
  <c r="D149" i="3"/>
  <c r="L149" i="3" s="1"/>
  <c r="D137" i="3"/>
  <c r="L137" i="3" s="1"/>
  <c r="H137" i="3"/>
  <c r="I137" i="3" s="1"/>
  <c r="D134" i="3"/>
  <c r="D129" i="3"/>
  <c r="L129" i="3" s="1"/>
  <c r="D121" i="3"/>
  <c r="L121" i="3" s="1"/>
  <c r="H121" i="3"/>
  <c r="I121" i="3" s="1"/>
  <c r="D118" i="3"/>
  <c r="D113" i="3"/>
  <c r="G111" i="3"/>
  <c r="H111" i="3" s="1"/>
  <c r="I111" i="3" s="1"/>
  <c r="G110" i="3"/>
  <c r="H110" i="3" s="1"/>
  <c r="I110" i="3" s="1"/>
  <c r="G107" i="3"/>
  <c r="H107" i="3" s="1"/>
  <c r="I107" i="3" s="1"/>
  <c r="G106" i="3"/>
  <c r="H106" i="3" s="1"/>
  <c r="I106" i="3" s="1"/>
  <c r="G103" i="3"/>
  <c r="H103" i="3" s="1"/>
  <c r="I103" i="3" s="1"/>
  <c r="G102" i="3"/>
  <c r="H102" i="3" s="1"/>
  <c r="I102" i="3" s="1"/>
  <c r="G99" i="3"/>
  <c r="H99" i="3" s="1"/>
  <c r="I99" i="3" s="1"/>
  <c r="G98" i="3"/>
  <c r="H98" i="3" s="1"/>
  <c r="I98" i="3" s="1"/>
  <c r="G95" i="3"/>
  <c r="H95" i="3" s="1"/>
  <c r="I95" i="3" s="1"/>
  <c r="G94" i="3"/>
  <c r="H94" i="3" s="1"/>
  <c r="I94" i="3" s="1"/>
  <c r="G91" i="3"/>
  <c r="H91" i="3" s="1"/>
  <c r="I91" i="3" s="1"/>
  <c r="G90" i="3"/>
  <c r="H90" i="3" s="1"/>
  <c r="I90" i="3" s="1"/>
  <c r="G87" i="3"/>
  <c r="H87" i="3" s="1"/>
  <c r="I87" i="3" s="1"/>
  <c r="G86" i="3"/>
  <c r="H86" i="3" s="1"/>
  <c r="I86" i="3" s="1"/>
  <c r="G83" i="3"/>
  <c r="H83" i="3" s="1"/>
  <c r="I83" i="3" s="1"/>
  <c r="G82" i="3"/>
  <c r="H82" i="3" s="1"/>
  <c r="I82" i="3" s="1"/>
  <c r="G79" i="3"/>
  <c r="H79" i="3" s="1"/>
  <c r="I79" i="3" s="1"/>
  <c r="G78" i="3"/>
  <c r="H78" i="3" s="1"/>
  <c r="I78" i="3" s="1"/>
  <c r="G75" i="3"/>
  <c r="H75" i="3" s="1"/>
  <c r="I75" i="3" s="1"/>
  <c r="G74" i="3"/>
  <c r="H74" i="3" s="1"/>
  <c r="I74" i="3" s="1"/>
  <c r="D29" i="3"/>
  <c r="L29" i="3" s="1"/>
  <c r="F29" i="3"/>
  <c r="G29" i="3" s="1"/>
  <c r="H29" i="3" s="1"/>
  <c r="I29" i="3" s="1"/>
  <c r="D217" i="3"/>
  <c r="D216" i="3"/>
  <c r="D215" i="3"/>
  <c r="L215" i="3" s="1"/>
  <c r="D214" i="3"/>
  <c r="D213" i="3"/>
  <c r="D212" i="3"/>
  <c r="D211" i="3"/>
  <c r="L211" i="3" s="1"/>
  <c r="D210" i="3"/>
  <c r="D209" i="3"/>
  <c r="D208" i="3"/>
  <c r="D146" i="3"/>
  <c r="H144" i="3"/>
  <c r="I144" i="3" s="1"/>
  <c r="D143" i="3"/>
  <c r="D141" i="3"/>
  <c r="D136" i="3"/>
  <c r="L136" i="3" s="1"/>
  <c r="D132" i="3"/>
  <c r="H132" i="3"/>
  <c r="I132" i="3" s="1"/>
  <c r="D125" i="3"/>
  <c r="D120" i="3"/>
  <c r="L120" i="3" s="1"/>
  <c r="D116" i="3"/>
  <c r="H116" i="3"/>
  <c r="I116" i="3" s="1"/>
  <c r="D112" i="3"/>
  <c r="D108" i="3"/>
  <c r="L108" i="3" s="1"/>
  <c r="D104" i="3"/>
  <c r="L104" i="3" s="1"/>
  <c r="D100" i="3"/>
  <c r="D96" i="3"/>
  <c r="D92" i="3"/>
  <c r="L92" i="3" s="1"/>
  <c r="D88" i="3"/>
  <c r="D84" i="3"/>
  <c r="D80" i="3"/>
  <c r="L80" i="3" s="1"/>
  <c r="P80" i="3" s="1"/>
  <c r="D45" i="3"/>
  <c r="F45" i="3"/>
  <c r="G45" i="3" s="1"/>
  <c r="H45" i="3" s="1"/>
  <c r="I45" i="3" s="1"/>
  <c r="F43" i="3"/>
  <c r="G43" i="3" s="1"/>
  <c r="H43" i="3" s="1"/>
  <c r="I43" i="3" s="1"/>
  <c r="D32" i="3"/>
  <c r="F32" i="3"/>
  <c r="G32" i="3" s="1"/>
  <c r="H32" i="3" s="1"/>
  <c r="I32" i="3" s="1"/>
  <c r="F19" i="3"/>
  <c r="G19" i="3" s="1"/>
  <c r="H19" i="3" s="1"/>
  <c r="I19" i="3" s="1"/>
  <c r="D17" i="3"/>
  <c r="F17" i="3"/>
  <c r="G17" i="3" s="1"/>
  <c r="H17" i="3" s="1"/>
  <c r="I17" i="3" s="1"/>
  <c r="H139" i="3"/>
  <c r="I139" i="3" s="1"/>
  <c r="D138" i="3"/>
  <c r="D133" i="3"/>
  <c r="L133" i="3" s="1"/>
  <c r="H131" i="3"/>
  <c r="I131" i="3" s="1"/>
  <c r="D123" i="3"/>
  <c r="L123" i="3" s="1"/>
  <c r="H123" i="3"/>
  <c r="I123" i="3" s="1"/>
  <c r="D122" i="3"/>
  <c r="D117" i="3"/>
  <c r="L117" i="3" s="1"/>
  <c r="D115" i="3"/>
  <c r="H115" i="3"/>
  <c r="I115" i="3" s="1"/>
  <c r="G77" i="3"/>
  <c r="H77" i="3" s="1"/>
  <c r="I77" i="3" s="1"/>
  <c r="D77" i="3"/>
  <c r="D76" i="3"/>
  <c r="L76" i="3" s="1"/>
  <c r="G76" i="3"/>
  <c r="H76" i="3" s="1"/>
  <c r="I76" i="3" s="1"/>
  <c r="G73" i="3"/>
  <c r="H73" i="3" s="1"/>
  <c r="I73" i="3" s="1"/>
  <c r="D73" i="3"/>
  <c r="D72" i="3"/>
  <c r="G72" i="3"/>
  <c r="H72" i="3" s="1"/>
  <c r="I72" i="3" s="1"/>
  <c r="F35" i="3"/>
  <c r="G35" i="3" s="1"/>
  <c r="H35" i="3" s="1"/>
  <c r="I35" i="3" s="1"/>
  <c r="H176" i="3"/>
  <c r="I176" i="3" s="1"/>
  <c r="D175" i="3"/>
  <c r="H172" i="3"/>
  <c r="I172" i="3" s="1"/>
  <c r="D171" i="3"/>
  <c r="L171" i="3" s="1"/>
  <c r="H168" i="3"/>
  <c r="I168" i="3" s="1"/>
  <c r="D167" i="3"/>
  <c r="L167" i="3" s="1"/>
  <c r="H164" i="3"/>
  <c r="I164" i="3" s="1"/>
  <c r="D163" i="3"/>
  <c r="L163" i="3" s="1"/>
  <c r="H160" i="3"/>
  <c r="I160" i="3" s="1"/>
  <c r="D159" i="3"/>
  <c r="H156" i="3"/>
  <c r="I156" i="3" s="1"/>
  <c r="D155" i="3"/>
  <c r="H152" i="3"/>
  <c r="I152" i="3" s="1"/>
  <c r="D151" i="3"/>
  <c r="H148" i="3"/>
  <c r="I148" i="3" s="1"/>
  <c r="D147" i="3"/>
  <c r="D145" i="3"/>
  <c r="L145" i="3" s="1"/>
  <c r="D142" i="3"/>
  <c r="L142" i="3" s="1"/>
  <c r="H140" i="3"/>
  <c r="I140" i="3" s="1"/>
  <c r="H135" i="3"/>
  <c r="I135" i="3" s="1"/>
  <c r="H128" i="3"/>
  <c r="I128" i="3" s="1"/>
  <c r="D126" i="3"/>
  <c r="H124" i="3"/>
  <c r="I124" i="3" s="1"/>
  <c r="D119" i="3"/>
  <c r="L119" i="3" s="1"/>
  <c r="H119" i="3"/>
  <c r="I119" i="3" s="1"/>
  <c r="D130" i="3"/>
  <c r="H127" i="3"/>
  <c r="I127" i="3" s="1"/>
  <c r="D114" i="3"/>
  <c r="L114" i="3" s="1"/>
  <c r="N114" i="3" s="1"/>
  <c r="F16" i="3"/>
  <c r="G16" i="3" s="1"/>
  <c r="H16" i="3" s="1"/>
  <c r="I16" i="3" s="1"/>
  <c r="D8" i="3"/>
  <c r="F8" i="3"/>
  <c r="G8" i="3" s="1"/>
  <c r="H8" i="3" s="1"/>
  <c r="I8" i="3" s="1"/>
  <c r="F31" i="3"/>
  <c r="G31" i="3" s="1"/>
  <c r="H31" i="3" s="1"/>
  <c r="I31" i="3" s="1"/>
  <c r="G71" i="3"/>
  <c r="H71" i="3" s="1"/>
  <c r="I71" i="3" s="1"/>
  <c r="G69" i="3"/>
  <c r="H69" i="3" s="1"/>
  <c r="I69" i="3" s="1"/>
  <c r="D69" i="3"/>
  <c r="L69" i="3" s="1"/>
  <c r="G67" i="3"/>
  <c r="H67" i="3" s="1"/>
  <c r="I67" i="3" s="1"/>
  <c r="G65" i="3"/>
  <c r="H65" i="3" s="1"/>
  <c r="I65" i="3" s="1"/>
  <c r="D65" i="3"/>
  <c r="G63" i="3"/>
  <c r="H63" i="3" s="1"/>
  <c r="I63" i="3" s="1"/>
  <c r="G61" i="3"/>
  <c r="H61" i="3" s="1"/>
  <c r="I61" i="3" s="1"/>
  <c r="D61" i="3"/>
  <c r="G59" i="3"/>
  <c r="H59" i="3" s="1"/>
  <c r="I59" i="3" s="1"/>
  <c r="G57" i="3"/>
  <c r="H57" i="3" s="1"/>
  <c r="I57" i="3" s="1"/>
  <c r="D57" i="3"/>
  <c r="G55" i="3"/>
  <c r="H55" i="3" s="1"/>
  <c r="I55" i="3" s="1"/>
  <c r="G53" i="3"/>
  <c r="H53" i="3" s="1"/>
  <c r="I53" i="3" s="1"/>
  <c r="D53" i="3"/>
  <c r="G51" i="3"/>
  <c r="H51" i="3" s="1"/>
  <c r="I51" i="3" s="1"/>
  <c r="G49" i="3"/>
  <c r="H49" i="3" s="1"/>
  <c r="I49" i="3" s="1"/>
  <c r="D49" i="3"/>
  <c r="D33" i="3"/>
  <c r="F33" i="3"/>
  <c r="G33" i="3" s="1"/>
  <c r="H33" i="3" s="1"/>
  <c r="I33" i="3" s="1"/>
  <c r="F28" i="3"/>
  <c r="G28" i="3" s="1"/>
  <c r="H28" i="3" s="1"/>
  <c r="I28" i="3" s="1"/>
  <c r="D15" i="3"/>
  <c r="L15" i="3" s="1"/>
  <c r="F15" i="3"/>
  <c r="G15" i="3" s="1"/>
  <c r="H15" i="3" s="1"/>
  <c r="I15" i="3" s="1"/>
  <c r="F7" i="3"/>
  <c r="G7" i="3" s="1"/>
  <c r="H7" i="3" s="1"/>
  <c r="I7" i="3" s="1"/>
  <c r="D47" i="3"/>
  <c r="L47" i="3" s="1"/>
  <c r="D41" i="3"/>
  <c r="F41" i="3"/>
  <c r="G41" i="3" s="1"/>
  <c r="H41" i="3" s="1"/>
  <c r="I41" i="3" s="1"/>
  <c r="F40" i="3"/>
  <c r="G40" i="3" s="1"/>
  <c r="H40" i="3" s="1"/>
  <c r="I40" i="3" s="1"/>
  <c r="D27" i="3"/>
  <c r="F27" i="3"/>
  <c r="G27" i="3" s="1"/>
  <c r="H27" i="3" s="1"/>
  <c r="I27" i="3" s="1"/>
  <c r="F25" i="3"/>
  <c r="G25" i="3" s="1"/>
  <c r="H25" i="3" s="1"/>
  <c r="I25" i="3" s="1"/>
  <c r="D24" i="3"/>
  <c r="F24" i="3"/>
  <c r="G24" i="3" s="1"/>
  <c r="H24" i="3" s="1"/>
  <c r="I24" i="3" s="1"/>
  <c r="F12" i="3"/>
  <c r="G12" i="3" s="1"/>
  <c r="H12" i="3" s="1"/>
  <c r="I12" i="3" s="1"/>
  <c r="D11" i="3"/>
  <c r="F11" i="3"/>
  <c r="G11" i="3" s="1"/>
  <c r="H11" i="3" s="1"/>
  <c r="I11" i="3" s="1"/>
  <c r="F39" i="3"/>
  <c r="G39" i="3" s="1"/>
  <c r="H39" i="3" s="1"/>
  <c r="I39" i="3" s="1"/>
  <c r="D37" i="3"/>
  <c r="F37" i="3"/>
  <c r="G37" i="3" s="1"/>
  <c r="H37" i="3" s="1"/>
  <c r="I37" i="3" s="1"/>
  <c r="F36" i="3"/>
  <c r="G36" i="3" s="1"/>
  <c r="H36" i="3" s="1"/>
  <c r="I36" i="3" s="1"/>
  <c r="D23" i="3"/>
  <c r="F23" i="3"/>
  <c r="G23" i="3" s="1"/>
  <c r="H23" i="3" s="1"/>
  <c r="I23" i="3" s="1"/>
  <c r="F21" i="3"/>
  <c r="G21" i="3" s="1"/>
  <c r="H21" i="3" s="1"/>
  <c r="I21" i="3" s="1"/>
  <c r="D20" i="3"/>
  <c r="F20" i="3"/>
  <c r="G20" i="3" s="1"/>
  <c r="H20" i="3" s="1"/>
  <c r="I20" i="3" s="1"/>
  <c r="D46" i="3"/>
  <c r="L46" i="3" s="1"/>
  <c r="D44" i="3"/>
  <c r="L44" i="3" s="1"/>
  <c r="D42" i="3"/>
  <c r="F38" i="3"/>
  <c r="G38" i="3" s="1"/>
  <c r="H38" i="3" s="1"/>
  <c r="I38" i="3" s="1"/>
  <c r="D34" i="3"/>
  <c r="F34" i="3"/>
  <c r="G34" i="3" s="1"/>
  <c r="H34" i="3" s="1"/>
  <c r="I34" i="3" s="1"/>
  <c r="F30" i="3"/>
  <c r="G30" i="3" s="1"/>
  <c r="H30" i="3" s="1"/>
  <c r="I30" i="3" s="1"/>
  <c r="D26" i="3"/>
  <c r="F26" i="3"/>
  <c r="G26" i="3" s="1"/>
  <c r="H26" i="3" s="1"/>
  <c r="I26" i="3" s="1"/>
  <c r="F22" i="3"/>
  <c r="G22" i="3" s="1"/>
  <c r="H22" i="3" s="1"/>
  <c r="I22" i="3" s="1"/>
  <c r="D18" i="3"/>
  <c r="F18" i="3"/>
  <c r="G18" i="3" s="1"/>
  <c r="H18" i="3" s="1"/>
  <c r="I18" i="3" s="1"/>
  <c r="F14" i="3"/>
  <c r="G14" i="3" s="1"/>
  <c r="H14" i="3" s="1"/>
  <c r="I14" i="3" s="1"/>
  <c r="D10" i="3"/>
  <c r="F10" i="3"/>
  <c r="G10" i="3" s="1"/>
  <c r="H10" i="3" s="1"/>
  <c r="I10" i="3" s="1"/>
  <c r="F6" i="3"/>
  <c r="G6" i="3" s="1"/>
  <c r="H6" i="3" s="1"/>
  <c r="I6" i="3" s="1"/>
  <c r="D13" i="3"/>
  <c r="L13" i="3" s="1"/>
  <c r="F13" i="3"/>
  <c r="G13" i="3" s="1"/>
  <c r="H13" i="3" s="1"/>
  <c r="I13" i="3" s="1"/>
  <c r="F9" i="3"/>
  <c r="G9" i="3" s="1"/>
  <c r="H9" i="3" s="1"/>
  <c r="I9" i="3" s="1"/>
  <c r="D5" i="3"/>
  <c r="L5" i="3" s="1"/>
  <c r="F5" i="3"/>
  <c r="G5" i="3" s="1"/>
  <c r="H5" i="3" s="1"/>
  <c r="I5" i="3" s="1"/>
  <c r="L11" i="3"/>
  <c r="L17" i="3"/>
  <c r="L23" i="3"/>
  <c r="L27" i="3"/>
  <c r="L33" i="3"/>
  <c r="L45" i="3"/>
  <c r="P114" i="3"/>
  <c r="L37" i="3"/>
  <c r="L60" i="3"/>
  <c r="L64" i="3"/>
  <c r="L68" i="3"/>
  <c r="L72" i="3"/>
  <c r="N80" i="3"/>
  <c r="L58" i="3"/>
  <c r="L62" i="3"/>
  <c r="L66" i="3"/>
  <c r="L70" i="3"/>
  <c r="L42" i="3"/>
  <c r="L48" i="3"/>
  <c r="L50" i="3"/>
  <c r="L52" i="3"/>
  <c r="L54" i="3"/>
  <c r="L56" i="3"/>
  <c r="L105" i="3"/>
  <c r="L125" i="3"/>
  <c r="L141" i="3"/>
  <c r="L153" i="3"/>
  <c r="P164" i="3"/>
  <c r="N164" i="3"/>
  <c r="N182" i="3"/>
  <c r="P182" i="3"/>
  <c r="L212" i="3"/>
  <c r="L84" i="3"/>
  <c r="L88" i="3"/>
  <c r="L96" i="3"/>
  <c r="L100" i="3"/>
  <c r="L109" i="3"/>
  <c r="L112" i="3"/>
  <c r="L143" i="3"/>
  <c r="L147" i="3"/>
  <c r="L151" i="3"/>
  <c r="L181" i="3"/>
  <c r="P184" i="3"/>
  <c r="L116" i="3"/>
  <c r="L118" i="3"/>
  <c r="L122" i="3"/>
  <c r="L126" i="3"/>
  <c r="L130" i="3"/>
  <c r="L132" i="3"/>
  <c r="L134" i="3"/>
  <c r="L138" i="3"/>
  <c r="L146" i="3"/>
  <c r="L154" i="3"/>
  <c r="L169" i="3"/>
  <c r="L173" i="3"/>
  <c r="L175" i="3"/>
  <c r="L183" i="3"/>
  <c r="L189" i="3"/>
  <c r="L191" i="3"/>
  <c r="L199" i="3"/>
  <c r="L203" i="3"/>
  <c r="L207" i="3"/>
  <c r="L193" i="3"/>
  <c r="L197" i="3"/>
  <c r="L205" i="3"/>
  <c r="L209" i="3"/>
  <c r="L213" i="3"/>
  <c r="L217" i="3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J6" i="2"/>
  <c r="M6" i="2" s="1"/>
  <c r="J7" i="2"/>
  <c r="M7" i="2" s="1"/>
  <c r="J8" i="2"/>
  <c r="M8" i="2" s="1"/>
  <c r="J9" i="2"/>
  <c r="M9" i="2" s="1"/>
  <c r="J10" i="2"/>
  <c r="M10" i="2" s="1"/>
  <c r="J11" i="2"/>
  <c r="M11" i="2" s="1"/>
  <c r="J12" i="2"/>
  <c r="M12" i="2" s="1"/>
  <c r="J13" i="2"/>
  <c r="M13" i="2" s="1"/>
  <c r="J14" i="2"/>
  <c r="M14" i="2" s="1"/>
  <c r="J15" i="2"/>
  <c r="M15" i="2" s="1"/>
  <c r="J16" i="2"/>
  <c r="M16" i="2" s="1"/>
  <c r="J17" i="2"/>
  <c r="M17" i="2" s="1"/>
  <c r="J18" i="2"/>
  <c r="M18" i="2" s="1"/>
  <c r="J19" i="2"/>
  <c r="M19" i="2" s="1"/>
  <c r="J20" i="2"/>
  <c r="M20" i="2" s="1"/>
  <c r="J21" i="2"/>
  <c r="M21" i="2" s="1"/>
  <c r="J22" i="2"/>
  <c r="M22" i="2" s="1"/>
  <c r="J23" i="2"/>
  <c r="M23" i="2" s="1"/>
  <c r="J24" i="2"/>
  <c r="M24" i="2" s="1"/>
  <c r="J25" i="2"/>
  <c r="M25" i="2" s="1"/>
  <c r="J26" i="2"/>
  <c r="M26" i="2" s="1"/>
  <c r="J27" i="2"/>
  <c r="M27" i="2" s="1"/>
  <c r="J28" i="2"/>
  <c r="M28" i="2" s="1"/>
  <c r="J29" i="2"/>
  <c r="M29" i="2" s="1"/>
  <c r="J30" i="2"/>
  <c r="M30" i="2" s="1"/>
  <c r="J31" i="2"/>
  <c r="M31" i="2" s="1"/>
  <c r="J32" i="2"/>
  <c r="M32" i="2" s="1"/>
  <c r="J33" i="2"/>
  <c r="M33" i="2" s="1"/>
  <c r="J34" i="2"/>
  <c r="M34" i="2" s="1"/>
  <c r="J35" i="2"/>
  <c r="M35" i="2" s="1"/>
  <c r="J36" i="2"/>
  <c r="M36" i="2" s="1"/>
  <c r="J37" i="2"/>
  <c r="M37" i="2" s="1"/>
  <c r="J38" i="2"/>
  <c r="M38" i="2" s="1"/>
  <c r="J39" i="2"/>
  <c r="M39" i="2" s="1"/>
  <c r="J40" i="2"/>
  <c r="M40" i="2" s="1"/>
  <c r="J41" i="2"/>
  <c r="M41" i="2" s="1"/>
  <c r="J42" i="2"/>
  <c r="M42" i="2" s="1"/>
  <c r="J43" i="2"/>
  <c r="M43" i="2" s="1"/>
  <c r="J44" i="2"/>
  <c r="M44" i="2" s="1"/>
  <c r="J45" i="2"/>
  <c r="M45" i="2" s="1"/>
  <c r="J46" i="2"/>
  <c r="M46" i="2" s="1"/>
  <c r="J47" i="2"/>
  <c r="M47" i="2" s="1"/>
  <c r="J48" i="2"/>
  <c r="M48" i="2" s="1"/>
  <c r="J49" i="2"/>
  <c r="M49" i="2" s="1"/>
  <c r="J50" i="2"/>
  <c r="M50" i="2" s="1"/>
  <c r="J51" i="2"/>
  <c r="M51" i="2" s="1"/>
  <c r="J52" i="2"/>
  <c r="M52" i="2" s="1"/>
  <c r="J53" i="2"/>
  <c r="M53" i="2" s="1"/>
  <c r="J54" i="2"/>
  <c r="M54" i="2" s="1"/>
  <c r="J55" i="2"/>
  <c r="M55" i="2" s="1"/>
  <c r="J56" i="2"/>
  <c r="M56" i="2" s="1"/>
  <c r="J57" i="2"/>
  <c r="M57" i="2" s="1"/>
  <c r="J58" i="2"/>
  <c r="M58" i="2" s="1"/>
  <c r="J59" i="2"/>
  <c r="M59" i="2" s="1"/>
  <c r="J60" i="2"/>
  <c r="M60" i="2" s="1"/>
  <c r="J61" i="2"/>
  <c r="M61" i="2" s="1"/>
  <c r="J62" i="2"/>
  <c r="M62" i="2" s="1"/>
  <c r="J63" i="2"/>
  <c r="M63" i="2" s="1"/>
  <c r="J64" i="2"/>
  <c r="M64" i="2" s="1"/>
  <c r="J65" i="2"/>
  <c r="M65" i="2" s="1"/>
  <c r="J66" i="2"/>
  <c r="M66" i="2" s="1"/>
  <c r="J67" i="2"/>
  <c r="M67" i="2" s="1"/>
  <c r="J68" i="2"/>
  <c r="M68" i="2" s="1"/>
  <c r="J69" i="2"/>
  <c r="M69" i="2" s="1"/>
  <c r="J70" i="2"/>
  <c r="M70" i="2" s="1"/>
  <c r="J71" i="2"/>
  <c r="M71" i="2" s="1"/>
  <c r="J72" i="2"/>
  <c r="M72" i="2" s="1"/>
  <c r="J73" i="2"/>
  <c r="M73" i="2" s="1"/>
  <c r="J74" i="2"/>
  <c r="M74" i="2" s="1"/>
  <c r="J75" i="2"/>
  <c r="M75" i="2" s="1"/>
  <c r="J76" i="2"/>
  <c r="M76" i="2" s="1"/>
  <c r="J77" i="2"/>
  <c r="M77" i="2" s="1"/>
  <c r="J78" i="2"/>
  <c r="M78" i="2" s="1"/>
  <c r="J79" i="2"/>
  <c r="M79" i="2" s="1"/>
  <c r="J80" i="2"/>
  <c r="M80" i="2" s="1"/>
  <c r="J81" i="2"/>
  <c r="M81" i="2" s="1"/>
  <c r="J82" i="2"/>
  <c r="M82" i="2" s="1"/>
  <c r="J83" i="2"/>
  <c r="M83" i="2" s="1"/>
  <c r="J84" i="2"/>
  <c r="M84" i="2" s="1"/>
  <c r="J85" i="2"/>
  <c r="M85" i="2" s="1"/>
  <c r="J86" i="2"/>
  <c r="M86" i="2" s="1"/>
  <c r="J87" i="2"/>
  <c r="M87" i="2" s="1"/>
  <c r="J88" i="2"/>
  <c r="M88" i="2" s="1"/>
  <c r="J89" i="2"/>
  <c r="M89" i="2" s="1"/>
  <c r="J90" i="2"/>
  <c r="M90" i="2" s="1"/>
  <c r="J91" i="2"/>
  <c r="M91" i="2" s="1"/>
  <c r="J92" i="2"/>
  <c r="M92" i="2" s="1"/>
  <c r="J93" i="2"/>
  <c r="M93" i="2" s="1"/>
  <c r="J94" i="2"/>
  <c r="M94" i="2" s="1"/>
  <c r="J95" i="2"/>
  <c r="M95" i="2" s="1"/>
  <c r="J96" i="2"/>
  <c r="M96" i="2" s="1"/>
  <c r="J97" i="2"/>
  <c r="M97" i="2" s="1"/>
  <c r="J98" i="2"/>
  <c r="M98" i="2" s="1"/>
  <c r="J99" i="2"/>
  <c r="M99" i="2" s="1"/>
  <c r="J100" i="2"/>
  <c r="M100" i="2" s="1"/>
  <c r="J101" i="2"/>
  <c r="M101" i="2" s="1"/>
  <c r="J102" i="2"/>
  <c r="M102" i="2" s="1"/>
  <c r="J103" i="2"/>
  <c r="M103" i="2" s="1"/>
  <c r="J104" i="2"/>
  <c r="M104" i="2" s="1"/>
  <c r="J105" i="2"/>
  <c r="M105" i="2" s="1"/>
  <c r="J106" i="2"/>
  <c r="M106" i="2" s="1"/>
  <c r="J107" i="2"/>
  <c r="M107" i="2" s="1"/>
  <c r="J108" i="2"/>
  <c r="M108" i="2" s="1"/>
  <c r="J109" i="2"/>
  <c r="M109" i="2" s="1"/>
  <c r="J110" i="2"/>
  <c r="M110" i="2" s="1"/>
  <c r="J111" i="2"/>
  <c r="M111" i="2" s="1"/>
  <c r="J112" i="2"/>
  <c r="M112" i="2" s="1"/>
  <c r="J113" i="2"/>
  <c r="M113" i="2" s="1"/>
  <c r="J114" i="2"/>
  <c r="M114" i="2" s="1"/>
  <c r="J115" i="2"/>
  <c r="M115" i="2" s="1"/>
  <c r="J116" i="2"/>
  <c r="M116" i="2" s="1"/>
  <c r="J117" i="2"/>
  <c r="M117" i="2" s="1"/>
  <c r="J118" i="2"/>
  <c r="M118" i="2" s="1"/>
  <c r="J119" i="2"/>
  <c r="M119" i="2" s="1"/>
  <c r="J120" i="2"/>
  <c r="M120" i="2" s="1"/>
  <c r="J121" i="2"/>
  <c r="M121" i="2" s="1"/>
  <c r="J122" i="2"/>
  <c r="M122" i="2" s="1"/>
  <c r="J123" i="2"/>
  <c r="M123" i="2" s="1"/>
  <c r="J124" i="2"/>
  <c r="M124" i="2" s="1"/>
  <c r="J125" i="2"/>
  <c r="M125" i="2" s="1"/>
  <c r="J126" i="2"/>
  <c r="M126" i="2" s="1"/>
  <c r="J127" i="2"/>
  <c r="M127" i="2" s="1"/>
  <c r="J128" i="2"/>
  <c r="M128" i="2" s="1"/>
  <c r="J129" i="2"/>
  <c r="M129" i="2" s="1"/>
  <c r="J130" i="2"/>
  <c r="M130" i="2" s="1"/>
  <c r="J131" i="2"/>
  <c r="M131" i="2" s="1"/>
  <c r="J132" i="2"/>
  <c r="M132" i="2" s="1"/>
  <c r="J133" i="2"/>
  <c r="M133" i="2" s="1"/>
  <c r="J134" i="2"/>
  <c r="M134" i="2" s="1"/>
  <c r="J135" i="2"/>
  <c r="M135" i="2" s="1"/>
  <c r="J136" i="2"/>
  <c r="M136" i="2" s="1"/>
  <c r="J137" i="2"/>
  <c r="M137" i="2" s="1"/>
  <c r="J138" i="2"/>
  <c r="M138" i="2" s="1"/>
  <c r="J139" i="2"/>
  <c r="M139" i="2" s="1"/>
  <c r="J140" i="2"/>
  <c r="M140" i="2" s="1"/>
  <c r="J141" i="2"/>
  <c r="M141" i="2" s="1"/>
  <c r="J142" i="2"/>
  <c r="M142" i="2" s="1"/>
  <c r="J143" i="2"/>
  <c r="M143" i="2" s="1"/>
  <c r="J144" i="2"/>
  <c r="M144" i="2" s="1"/>
  <c r="J145" i="2"/>
  <c r="M145" i="2" s="1"/>
  <c r="J146" i="2"/>
  <c r="M146" i="2" s="1"/>
  <c r="J147" i="2"/>
  <c r="M147" i="2" s="1"/>
  <c r="J148" i="2"/>
  <c r="M148" i="2" s="1"/>
  <c r="J149" i="2"/>
  <c r="M149" i="2" s="1"/>
  <c r="J150" i="2"/>
  <c r="M150" i="2" s="1"/>
  <c r="J151" i="2"/>
  <c r="M151" i="2" s="1"/>
  <c r="J152" i="2"/>
  <c r="M152" i="2" s="1"/>
  <c r="J153" i="2"/>
  <c r="M153" i="2" s="1"/>
  <c r="J154" i="2"/>
  <c r="M154" i="2" s="1"/>
  <c r="J155" i="2"/>
  <c r="M155" i="2" s="1"/>
  <c r="J156" i="2"/>
  <c r="M156" i="2" s="1"/>
  <c r="J157" i="2"/>
  <c r="M157" i="2" s="1"/>
  <c r="J158" i="2"/>
  <c r="M158" i="2" s="1"/>
  <c r="J159" i="2"/>
  <c r="M159" i="2" s="1"/>
  <c r="J160" i="2"/>
  <c r="M160" i="2" s="1"/>
  <c r="J161" i="2"/>
  <c r="M161" i="2" s="1"/>
  <c r="J162" i="2"/>
  <c r="M162" i="2" s="1"/>
  <c r="J163" i="2"/>
  <c r="M163" i="2" s="1"/>
  <c r="J164" i="2"/>
  <c r="M164" i="2" s="1"/>
  <c r="J165" i="2"/>
  <c r="M165" i="2" s="1"/>
  <c r="J166" i="2"/>
  <c r="M166" i="2" s="1"/>
  <c r="J167" i="2"/>
  <c r="M167" i="2" s="1"/>
  <c r="J168" i="2"/>
  <c r="M168" i="2" s="1"/>
  <c r="J169" i="2"/>
  <c r="M169" i="2" s="1"/>
  <c r="J170" i="2"/>
  <c r="M170" i="2" s="1"/>
  <c r="J171" i="2"/>
  <c r="M171" i="2" s="1"/>
  <c r="J172" i="2"/>
  <c r="M172" i="2" s="1"/>
  <c r="J173" i="2"/>
  <c r="M173" i="2" s="1"/>
  <c r="J174" i="2"/>
  <c r="M174" i="2" s="1"/>
  <c r="J175" i="2"/>
  <c r="M175" i="2" s="1"/>
  <c r="J176" i="2"/>
  <c r="M176" i="2" s="1"/>
  <c r="J177" i="2"/>
  <c r="M177" i="2" s="1"/>
  <c r="J178" i="2"/>
  <c r="M178" i="2" s="1"/>
  <c r="J179" i="2"/>
  <c r="M179" i="2" s="1"/>
  <c r="J180" i="2"/>
  <c r="M180" i="2" s="1"/>
  <c r="J181" i="2"/>
  <c r="M181" i="2" s="1"/>
  <c r="J182" i="2"/>
  <c r="M182" i="2" s="1"/>
  <c r="J183" i="2"/>
  <c r="M183" i="2" s="1"/>
  <c r="J184" i="2"/>
  <c r="M184" i="2" s="1"/>
  <c r="J185" i="2"/>
  <c r="M185" i="2" s="1"/>
  <c r="J186" i="2"/>
  <c r="M186" i="2" s="1"/>
  <c r="J187" i="2"/>
  <c r="M187" i="2" s="1"/>
  <c r="J188" i="2"/>
  <c r="M188" i="2" s="1"/>
  <c r="J189" i="2"/>
  <c r="M189" i="2" s="1"/>
  <c r="J190" i="2"/>
  <c r="M190" i="2" s="1"/>
  <c r="J191" i="2"/>
  <c r="M191" i="2" s="1"/>
  <c r="J192" i="2"/>
  <c r="M192" i="2" s="1"/>
  <c r="J193" i="2"/>
  <c r="M193" i="2" s="1"/>
  <c r="J194" i="2"/>
  <c r="M194" i="2" s="1"/>
  <c r="J195" i="2"/>
  <c r="M195" i="2" s="1"/>
  <c r="J196" i="2"/>
  <c r="M196" i="2" s="1"/>
  <c r="J197" i="2"/>
  <c r="M197" i="2" s="1"/>
  <c r="J198" i="2"/>
  <c r="M198" i="2" s="1"/>
  <c r="J199" i="2"/>
  <c r="M199" i="2" s="1"/>
  <c r="J200" i="2"/>
  <c r="M200" i="2" s="1"/>
  <c r="J201" i="2"/>
  <c r="M201" i="2" s="1"/>
  <c r="J202" i="2"/>
  <c r="M202" i="2" s="1"/>
  <c r="J203" i="2"/>
  <c r="M203" i="2" s="1"/>
  <c r="J204" i="2"/>
  <c r="M204" i="2" s="1"/>
  <c r="J205" i="2"/>
  <c r="M205" i="2" s="1"/>
  <c r="J206" i="2"/>
  <c r="M206" i="2" s="1"/>
  <c r="J207" i="2"/>
  <c r="M207" i="2" s="1"/>
  <c r="J208" i="2"/>
  <c r="M208" i="2" s="1"/>
  <c r="J209" i="2"/>
  <c r="M209" i="2" s="1"/>
  <c r="J210" i="2"/>
  <c r="M210" i="2" s="1"/>
  <c r="J211" i="2"/>
  <c r="M211" i="2" s="1"/>
  <c r="J212" i="2"/>
  <c r="M212" i="2" s="1"/>
  <c r="J213" i="2"/>
  <c r="M213" i="2" s="1"/>
  <c r="J214" i="2"/>
  <c r="M214" i="2" s="1"/>
  <c r="J215" i="2"/>
  <c r="M215" i="2" s="1"/>
  <c r="J216" i="2"/>
  <c r="M216" i="2" s="1"/>
  <c r="J217" i="2"/>
  <c r="M217" i="2" s="1"/>
  <c r="J5" i="2"/>
  <c r="M5" i="2" s="1"/>
  <c r="B6" i="2"/>
  <c r="K6" i="2" s="1"/>
  <c r="B7" i="2"/>
  <c r="K7" i="2" s="1"/>
  <c r="B8" i="2"/>
  <c r="K8" i="2" s="1"/>
  <c r="B9" i="2"/>
  <c r="K9" i="2" s="1"/>
  <c r="B10" i="2"/>
  <c r="K10" i="2" s="1"/>
  <c r="B11" i="2"/>
  <c r="K11" i="2" s="1"/>
  <c r="B12" i="2"/>
  <c r="K12" i="2" s="1"/>
  <c r="B13" i="2"/>
  <c r="K13" i="2" s="1"/>
  <c r="B14" i="2"/>
  <c r="K14" i="2" s="1"/>
  <c r="B15" i="2"/>
  <c r="K15" i="2" s="1"/>
  <c r="B16" i="2"/>
  <c r="K16" i="2" s="1"/>
  <c r="B17" i="2"/>
  <c r="K17" i="2" s="1"/>
  <c r="B18" i="2"/>
  <c r="K18" i="2" s="1"/>
  <c r="B19" i="2"/>
  <c r="K19" i="2" s="1"/>
  <c r="B20" i="2"/>
  <c r="K20" i="2" s="1"/>
  <c r="B21" i="2"/>
  <c r="K21" i="2" s="1"/>
  <c r="B22" i="2"/>
  <c r="K22" i="2" s="1"/>
  <c r="B23" i="2"/>
  <c r="K23" i="2" s="1"/>
  <c r="B24" i="2"/>
  <c r="K24" i="2" s="1"/>
  <c r="B25" i="2"/>
  <c r="K25" i="2" s="1"/>
  <c r="B26" i="2"/>
  <c r="K26" i="2" s="1"/>
  <c r="B27" i="2"/>
  <c r="K27" i="2" s="1"/>
  <c r="B28" i="2"/>
  <c r="K28" i="2" s="1"/>
  <c r="B29" i="2"/>
  <c r="K29" i="2" s="1"/>
  <c r="B30" i="2"/>
  <c r="K30" i="2" s="1"/>
  <c r="B31" i="2"/>
  <c r="K31" i="2" s="1"/>
  <c r="B32" i="2"/>
  <c r="K32" i="2" s="1"/>
  <c r="B33" i="2"/>
  <c r="K33" i="2" s="1"/>
  <c r="B34" i="2"/>
  <c r="K34" i="2" s="1"/>
  <c r="B35" i="2"/>
  <c r="K35" i="2" s="1"/>
  <c r="B36" i="2"/>
  <c r="K36" i="2" s="1"/>
  <c r="B37" i="2"/>
  <c r="K37" i="2" s="1"/>
  <c r="B38" i="2"/>
  <c r="K38" i="2" s="1"/>
  <c r="B39" i="2"/>
  <c r="K39" i="2" s="1"/>
  <c r="B40" i="2"/>
  <c r="K40" i="2" s="1"/>
  <c r="B41" i="2"/>
  <c r="K41" i="2" s="1"/>
  <c r="B42" i="2"/>
  <c r="K42" i="2" s="1"/>
  <c r="B43" i="2"/>
  <c r="K43" i="2" s="1"/>
  <c r="B44" i="2"/>
  <c r="K44" i="2" s="1"/>
  <c r="B45" i="2"/>
  <c r="K45" i="2" s="1"/>
  <c r="B46" i="2"/>
  <c r="K46" i="2" s="1"/>
  <c r="B47" i="2"/>
  <c r="K47" i="2" s="1"/>
  <c r="B48" i="2"/>
  <c r="K48" i="2" s="1"/>
  <c r="B49" i="2"/>
  <c r="K49" i="2" s="1"/>
  <c r="B50" i="2"/>
  <c r="K50" i="2" s="1"/>
  <c r="B51" i="2"/>
  <c r="K51" i="2" s="1"/>
  <c r="B52" i="2"/>
  <c r="K52" i="2" s="1"/>
  <c r="B53" i="2"/>
  <c r="K53" i="2" s="1"/>
  <c r="B54" i="2"/>
  <c r="K54" i="2" s="1"/>
  <c r="B55" i="2"/>
  <c r="K55" i="2" s="1"/>
  <c r="B56" i="2"/>
  <c r="K56" i="2" s="1"/>
  <c r="B57" i="2"/>
  <c r="K57" i="2" s="1"/>
  <c r="B58" i="2"/>
  <c r="K58" i="2" s="1"/>
  <c r="B59" i="2"/>
  <c r="K59" i="2" s="1"/>
  <c r="B60" i="2"/>
  <c r="K60" i="2" s="1"/>
  <c r="B61" i="2"/>
  <c r="K61" i="2" s="1"/>
  <c r="B62" i="2"/>
  <c r="K62" i="2" s="1"/>
  <c r="B63" i="2"/>
  <c r="K63" i="2" s="1"/>
  <c r="B64" i="2"/>
  <c r="K64" i="2" s="1"/>
  <c r="B65" i="2"/>
  <c r="K65" i="2" s="1"/>
  <c r="B66" i="2"/>
  <c r="K66" i="2" s="1"/>
  <c r="B67" i="2"/>
  <c r="K67" i="2" s="1"/>
  <c r="B68" i="2"/>
  <c r="K68" i="2" s="1"/>
  <c r="B69" i="2"/>
  <c r="K69" i="2" s="1"/>
  <c r="B70" i="2"/>
  <c r="K70" i="2" s="1"/>
  <c r="B71" i="2"/>
  <c r="K71" i="2" s="1"/>
  <c r="B72" i="2"/>
  <c r="K72" i="2" s="1"/>
  <c r="B73" i="2"/>
  <c r="K73" i="2" s="1"/>
  <c r="B74" i="2"/>
  <c r="K74" i="2" s="1"/>
  <c r="B75" i="2"/>
  <c r="K75" i="2" s="1"/>
  <c r="B76" i="2"/>
  <c r="K76" i="2" s="1"/>
  <c r="B77" i="2"/>
  <c r="K77" i="2" s="1"/>
  <c r="B78" i="2"/>
  <c r="K78" i="2" s="1"/>
  <c r="B79" i="2"/>
  <c r="K79" i="2" s="1"/>
  <c r="B80" i="2"/>
  <c r="K80" i="2" s="1"/>
  <c r="B81" i="2"/>
  <c r="K81" i="2" s="1"/>
  <c r="B82" i="2"/>
  <c r="K82" i="2" s="1"/>
  <c r="B83" i="2"/>
  <c r="K83" i="2" s="1"/>
  <c r="B84" i="2"/>
  <c r="K84" i="2" s="1"/>
  <c r="B85" i="2"/>
  <c r="K85" i="2" s="1"/>
  <c r="B86" i="2"/>
  <c r="K86" i="2" s="1"/>
  <c r="B87" i="2"/>
  <c r="K87" i="2" s="1"/>
  <c r="B88" i="2"/>
  <c r="K88" i="2" s="1"/>
  <c r="B89" i="2"/>
  <c r="K89" i="2" s="1"/>
  <c r="B90" i="2"/>
  <c r="K90" i="2" s="1"/>
  <c r="B91" i="2"/>
  <c r="K91" i="2" s="1"/>
  <c r="B92" i="2"/>
  <c r="K92" i="2" s="1"/>
  <c r="B93" i="2"/>
  <c r="K93" i="2" s="1"/>
  <c r="B94" i="2"/>
  <c r="K94" i="2" s="1"/>
  <c r="B95" i="2"/>
  <c r="K95" i="2" s="1"/>
  <c r="B96" i="2"/>
  <c r="K96" i="2" s="1"/>
  <c r="B97" i="2"/>
  <c r="K97" i="2" s="1"/>
  <c r="B98" i="2"/>
  <c r="K98" i="2" s="1"/>
  <c r="B99" i="2"/>
  <c r="K99" i="2" s="1"/>
  <c r="B100" i="2"/>
  <c r="K100" i="2" s="1"/>
  <c r="B101" i="2"/>
  <c r="K101" i="2" s="1"/>
  <c r="B102" i="2"/>
  <c r="K102" i="2" s="1"/>
  <c r="B103" i="2"/>
  <c r="K103" i="2" s="1"/>
  <c r="B104" i="2"/>
  <c r="K104" i="2" s="1"/>
  <c r="B105" i="2"/>
  <c r="K105" i="2" s="1"/>
  <c r="B106" i="2"/>
  <c r="K106" i="2" s="1"/>
  <c r="B107" i="2"/>
  <c r="K107" i="2" s="1"/>
  <c r="B108" i="2"/>
  <c r="K108" i="2" s="1"/>
  <c r="B109" i="2"/>
  <c r="K109" i="2" s="1"/>
  <c r="B110" i="2"/>
  <c r="K110" i="2" s="1"/>
  <c r="B111" i="2"/>
  <c r="K111" i="2" s="1"/>
  <c r="B112" i="2"/>
  <c r="K112" i="2" s="1"/>
  <c r="B113" i="2"/>
  <c r="K113" i="2" s="1"/>
  <c r="B114" i="2"/>
  <c r="K114" i="2" s="1"/>
  <c r="B115" i="2"/>
  <c r="K115" i="2" s="1"/>
  <c r="B116" i="2"/>
  <c r="K116" i="2" s="1"/>
  <c r="B117" i="2"/>
  <c r="K117" i="2" s="1"/>
  <c r="B118" i="2"/>
  <c r="K118" i="2" s="1"/>
  <c r="B119" i="2"/>
  <c r="K119" i="2" s="1"/>
  <c r="B120" i="2"/>
  <c r="K120" i="2" s="1"/>
  <c r="B121" i="2"/>
  <c r="K121" i="2" s="1"/>
  <c r="B122" i="2"/>
  <c r="K122" i="2" s="1"/>
  <c r="B123" i="2"/>
  <c r="K123" i="2" s="1"/>
  <c r="B124" i="2"/>
  <c r="K124" i="2" s="1"/>
  <c r="B125" i="2"/>
  <c r="K125" i="2" s="1"/>
  <c r="B126" i="2"/>
  <c r="K126" i="2" s="1"/>
  <c r="B127" i="2"/>
  <c r="K127" i="2" s="1"/>
  <c r="B128" i="2"/>
  <c r="K128" i="2" s="1"/>
  <c r="B129" i="2"/>
  <c r="K129" i="2" s="1"/>
  <c r="B130" i="2"/>
  <c r="K130" i="2" s="1"/>
  <c r="B131" i="2"/>
  <c r="K131" i="2" s="1"/>
  <c r="B132" i="2"/>
  <c r="K132" i="2" s="1"/>
  <c r="B133" i="2"/>
  <c r="K133" i="2" s="1"/>
  <c r="B134" i="2"/>
  <c r="K134" i="2" s="1"/>
  <c r="B135" i="2"/>
  <c r="K135" i="2" s="1"/>
  <c r="B136" i="2"/>
  <c r="K136" i="2" s="1"/>
  <c r="B137" i="2"/>
  <c r="K137" i="2" s="1"/>
  <c r="B138" i="2"/>
  <c r="K138" i="2" s="1"/>
  <c r="B139" i="2"/>
  <c r="K139" i="2" s="1"/>
  <c r="B140" i="2"/>
  <c r="K140" i="2" s="1"/>
  <c r="B141" i="2"/>
  <c r="K141" i="2" s="1"/>
  <c r="B142" i="2"/>
  <c r="K142" i="2" s="1"/>
  <c r="B143" i="2"/>
  <c r="K143" i="2" s="1"/>
  <c r="B144" i="2"/>
  <c r="K144" i="2" s="1"/>
  <c r="B145" i="2"/>
  <c r="K145" i="2" s="1"/>
  <c r="B146" i="2"/>
  <c r="K146" i="2" s="1"/>
  <c r="B147" i="2"/>
  <c r="K147" i="2" s="1"/>
  <c r="B148" i="2"/>
  <c r="K148" i="2" s="1"/>
  <c r="B149" i="2"/>
  <c r="K149" i="2" s="1"/>
  <c r="B150" i="2"/>
  <c r="K150" i="2" s="1"/>
  <c r="B151" i="2"/>
  <c r="K151" i="2" s="1"/>
  <c r="B152" i="2"/>
  <c r="K152" i="2" s="1"/>
  <c r="B153" i="2"/>
  <c r="K153" i="2" s="1"/>
  <c r="B154" i="2"/>
  <c r="K154" i="2" s="1"/>
  <c r="B155" i="2"/>
  <c r="K155" i="2" s="1"/>
  <c r="B156" i="2"/>
  <c r="K156" i="2" s="1"/>
  <c r="B157" i="2"/>
  <c r="K157" i="2" s="1"/>
  <c r="B158" i="2"/>
  <c r="K158" i="2" s="1"/>
  <c r="B159" i="2"/>
  <c r="K159" i="2" s="1"/>
  <c r="B160" i="2"/>
  <c r="K160" i="2" s="1"/>
  <c r="B161" i="2"/>
  <c r="K161" i="2" s="1"/>
  <c r="B162" i="2"/>
  <c r="K162" i="2" s="1"/>
  <c r="B163" i="2"/>
  <c r="K163" i="2" s="1"/>
  <c r="B164" i="2"/>
  <c r="K164" i="2" s="1"/>
  <c r="B165" i="2"/>
  <c r="K165" i="2" s="1"/>
  <c r="B166" i="2"/>
  <c r="K166" i="2" s="1"/>
  <c r="B167" i="2"/>
  <c r="K167" i="2" s="1"/>
  <c r="B168" i="2"/>
  <c r="K168" i="2" s="1"/>
  <c r="B169" i="2"/>
  <c r="K169" i="2" s="1"/>
  <c r="B170" i="2"/>
  <c r="K170" i="2" s="1"/>
  <c r="B171" i="2"/>
  <c r="K171" i="2" s="1"/>
  <c r="B172" i="2"/>
  <c r="K172" i="2" s="1"/>
  <c r="B173" i="2"/>
  <c r="K173" i="2" s="1"/>
  <c r="B174" i="2"/>
  <c r="K174" i="2" s="1"/>
  <c r="B175" i="2"/>
  <c r="K175" i="2" s="1"/>
  <c r="B176" i="2"/>
  <c r="K176" i="2" s="1"/>
  <c r="B177" i="2"/>
  <c r="K177" i="2" s="1"/>
  <c r="B178" i="2"/>
  <c r="K178" i="2" s="1"/>
  <c r="B179" i="2"/>
  <c r="K179" i="2" s="1"/>
  <c r="B180" i="2"/>
  <c r="K180" i="2" s="1"/>
  <c r="B181" i="2"/>
  <c r="K181" i="2" s="1"/>
  <c r="B182" i="2"/>
  <c r="K182" i="2" s="1"/>
  <c r="B183" i="2"/>
  <c r="K183" i="2" s="1"/>
  <c r="B184" i="2"/>
  <c r="K184" i="2" s="1"/>
  <c r="B185" i="2"/>
  <c r="K185" i="2" s="1"/>
  <c r="B186" i="2"/>
  <c r="K186" i="2" s="1"/>
  <c r="B187" i="2"/>
  <c r="K187" i="2" s="1"/>
  <c r="B188" i="2"/>
  <c r="K188" i="2" s="1"/>
  <c r="B189" i="2"/>
  <c r="K189" i="2" s="1"/>
  <c r="B190" i="2"/>
  <c r="K190" i="2" s="1"/>
  <c r="B191" i="2"/>
  <c r="K191" i="2" s="1"/>
  <c r="B192" i="2"/>
  <c r="K192" i="2" s="1"/>
  <c r="B193" i="2"/>
  <c r="K193" i="2" s="1"/>
  <c r="B194" i="2"/>
  <c r="K194" i="2" s="1"/>
  <c r="B195" i="2"/>
  <c r="K195" i="2" s="1"/>
  <c r="B196" i="2"/>
  <c r="K196" i="2" s="1"/>
  <c r="B197" i="2"/>
  <c r="K197" i="2" s="1"/>
  <c r="B198" i="2"/>
  <c r="K198" i="2" s="1"/>
  <c r="B199" i="2"/>
  <c r="K199" i="2" s="1"/>
  <c r="B200" i="2"/>
  <c r="K200" i="2" s="1"/>
  <c r="B201" i="2"/>
  <c r="K201" i="2" s="1"/>
  <c r="B202" i="2"/>
  <c r="K202" i="2" s="1"/>
  <c r="B203" i="2"/>
  <c r="K203" i="2" s="1"/>
  <c r="B204" i="2"/>
  <c r="K204" i="2" s="1"/>
  <c r="B205" i="2"/>
  <c r="K205" i="2" s="1"/>
  <c r="B206" i="2"/>
  <c r="K206" i="2" s="1"/>
  <c r="B207" i="2"/>
  <c r="K207" i="2" s="1"/>
  <c r="B208" i="2"/>
  <c r="K208" i="2" s="1"/>
  <c r="B209" i="2"/>
  <c r="K209" i="2" s="1"/>
  <c r="B210" i="2"/>
  <c r="K210" i="2" s="1"/>
  <c r="B211" i="2"/>
  <c r="K211" i="2" s="1"/>
  <c r="B212" i="2"/>
  <c r="K212" i="2" s="1"/>
  <c r="B213" i="2"/>
  <c r="K213" i="2" s="1"/>
  <c r="B214" i="2"/>
  <c r="K214" i="2" s="1"/>
  <c r="B215" i="2"/>
  <c r="K215" i="2" s="1"/>
  <c r="B216" i="2"/>
  <c r="K216" i="2" s="1"/>
  <c r="B217" i="2"/>
  <c r="K217" i="2" s="1"/>
  <c r="B5" i="2"/>
  <c r="K5" i="2" s="1"/>
  <c r="E14" i="2"/>
  <c r="F14" i="2" s="1"/>
  <c r="G14" i="2" s="1"/>
  <c r="H14" i="2" s="1"/>
  <c r="I14" i="2" s="1"/>
  <c r="E15" i="2"/>
  <c r="F15" i="2" s="1"/>
  <c r="G15" i="2" s="1"/>
  <c r="H15" i="2" s="1"/>
  <c r="I15" i="2" s="1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F122" i="2" s="1"/>
  <c r="G122" i="2" s="1"/>
  <c r="H122" i="2" s="1"/>
  <c r="I122" i="2" s="1"/>
  <c r="E123" i="2"/>
  <c r="F123" i="2" s="1"/>
  <c r="G123" i="2" s="1"/>
  <c r="H123" i="2" s="1"/>
  <c r="I123" i="2" s="1"/>
  <c r="E124" i="2"/>
  <c r="F124" i="2" s="1"/>
  <c r="G124" i="2" s="1"/>
  <c r="H124" i="2" s="1"/>
  <c r="I124" i="2" s="1"/>
  <c r="E125" i="2"/>
  <c r="F125" i="2" s="1"/>
  <c r="G125" i="2" s="1"/>
  <c r="H125" i="2" s="1"/>
  <c r="I125" i="2" s="1"/>
  <c r="E126" i="2"/>
  <c r="F126" i="2" s="1"/>
  <c r="G126" i="2" s="1"/>
  <c r="H126" i="2" s="1"/>
  <c r="I126" i="2" s="1"/>
  <c r="E127" i="2"/>
  <c r="F127" i="2" s="1"/>
  <c r="G127" i="2" s="1"/>
  <c r="H127" i="2" s="1"/>
  <c r="I127" i="2" s="1"/>
  <c r="E128" i="2"/>
  <c r="F128" i="2" s="1"/>
  <c r="G128" i="2" s="1"/>
  <c r="H128" i="2" s="1"/>
  <c r="I128" i="2" s="1"/>
  <c r="E129" i="2"/>
  <c r="E130" i="2"/>
  <c r="F130" i="2" s="1"/>
  <c r="G130" i="2" s="1"/>
  <c r="H130" i="2" s="1"/>
  <c r="I130" i="2" s="1"/>
  <c r="E131" i="2"/>
  <c r="F131" i="2" s="1"/>
  <c r="G131" i="2" s="1"/>
  <c r="H131" i="2" s="1"/>
  <c r="I131" i="2" s="1"/>
  <c r="E132" i="2"/>
  <c r="F132" i="2" s="1"/>
  <c r="G132" i="2" s="1"/>
  <c r="H132" i="2" s="1"/>
  <c r="I132" i="2" s="1"/>
  <c r="E133" i="2"/>
  <c r="F133" i="2" s="1"/>
  <c r="G133" i="2" s="1"/>
  <c r="H133" i="2" s="1"/>
  <c r="I133" i="2" s="1"/>
  <c r="E134" i="2"/>
  <c r="F134" i="2" s="1"/>
  <c r="G134" i="2" s="1"/>
  <c r="H134" i="2" s="1"/>
  <c r="I134" i="2" s="1"/>
  <c r="E135" i="2"/>
  <c r="F135" i="2" s="1"/>
  <c r="G135" i="2" s="1"/>
  <c r="H135" i="2" s="1"/>
  <c r="I135" i="2" s="1"/>
  <c r="E136" i="2"/>
  <c r="F136" i="2" s="1"/>
  <c r="G136" i="2" s="1"/>
  <c r="H136" i="2" s="1"/>
  <c r="I136" i="2" s="1"/>
  <c r="E137" i="2"/>
  <c r="E138" i="2"/>
  <c r="F138" i="2" s="1"/>
  <c r="G138" i="2" s="1"/>
  <c r="H138" i="2" s="1"/>
  <c r="I138" i="2" s="1"/>
  <c r="E139" i="2"/>
  <c r="F139" i="2" s="1"/>
  <c r="G139" i="2" s="1"/>
  <c r="H139" i="2" s="1"/>
  <c r="I139" i="2" s="1"/>
  <c r="E140" i="2"/>
  <c r="F140" i="2" s="1"/>
  <c r="G140" i="2" s="1"/>
  <c r="H140" i="2" s="1"/>
  <c r="I140" i="2" s="1"/>
  <c r="E141" i="2"/>
  <c r="F141" i="2" s="1"/>
  <c r="G141" i="2" s="1"/>
  <c r="H141" i="2" s="1"/>
  <c r="I141" i="2" s="1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13" i="2"/>
  <c r="E7" i="2"/>
  <c r="F7" i="2" s="1"/>
  <c r="G7" i="2" s="1"/>
  <c r="H7" i="2" s="1"/>
  <c r="I7" i="2" s="1"/>
  <c r="E8" i="2"/>
  <c r="F8" i="2" s="1"/>
  <c r="G8" i="2" s="1"/>
  <c r="H8" i="2" s="1"/>
  <c r="I8" i="2" s="1"/>
  <c r="E9" i="2"/>
  <c r="F9" i="2" s="1"/>
  <c r="G9" i="2" s="1"/>
  <c r="H9" i="2" s="1"/>
  <c r="I9" i="2" s="1"/>
  <c r="E10" i="2"/>
  <c r="F10" i="2" s="1"/>
  <c r="G10" i="2" s="1"/>
  <c r="H10" i="2" s="1"/>
  <c r="I10" i="2" s="1"/>
  <c r="E11" i="2"/>
  <c r="F11" i="2" s="1"/>
  <c r="G11" i="2" s="1"/>
  <c r="H11" i="2" s="1"/>
  <c r="I11" i="2" s="1"/>
  <c r="E12" i="2"/>
  <c r="F12" i="2" s="1"/>
  <c r="G12" i="2" s="1"/>
  <c r="H12" i="2" s="1"/>
  <c r="I12" i="2" s="1"/>
  <c r="E6" i="2"/>
  <c r="E5" i="2"/>
  <c r="F5" i="2" s="1"/>
  <c r="G5" i="2" s="1"/>
  <c r="H5" i="2" s="1"/>
  <c r="I5" i="2" s="1"/>
  <c r="P178" i="3" l="1"/>
  <c r="N178" i="3"/>
  <c r="N186" i="3"/>
  <c r="P186" i="3"/>
  <c r="D160" i="3"/>
  <c r="L160" i="3" s="1"/>
  <c r="D152" i="3"/>
  <c r="L152" i="3" s="1"/>
  <c r="N152" i="3" s="1"/>
  <c r="D36" i="3"/>
  <c r="D12" i="3"/>
  <c r="L12" i="3" s="1"/>
  <c r="D40" i="3"/>
  <c r="L40" i="3" s="1"/>
  <c r="N156" i="3"/>
  <c r="D9" i="3"/>
  <c r="L9" i="3" s="1"/>
  <c r="D6" i="3"/>
  <c r="D14" i="3"/>
  <c r="D22" i="3"/>
  <c r="D30" i="3"/>
  <c r="D38" i="3"/>
  <c r="D7" i="3"/>
  <c r="L7" i="3" s="1"/>
  <c r="D28" i="3"/>
  <c r="L28" i="3" s="1"/>
  <c r="D31" i="3"/>
  <c r="L31" i="3" s="1"/>
  <c r="D16" i="3"/>
  <c r="D35" i="3"/>
  <c r="L35" i="3" s="1"/>
  <c r="D131" i="3"/>
  <c r="L131" i="3" s="1"/>
  <c r="P131" i="3" s="1"/>
  <c r="D139" i="3"/>
  <c r="L139" i="3" s="1"/>
  <c r="D19" i="3"/>
  <c r="L19" i="3" s="1"/>
  <c r="P19" i="3" s="1"/>
  <c r="D43" i="3"/>
  <c r="D74" i="3"/>
  <c r="L74" i="3" s="1"/>
  <c r="N74" i="3" s="1"/>
  <c r="D78" i="3"/>
  <c r="L78" i="3" s="1"/>
  <c r="D82" i="3"/>
  <c r="L82" i="3" s="1"/>
  <c r="N82" i="3" s="1"/>
  <c r="D86" i="3"/>
  <c r="L86" i="3" s="1"/>
  <c r="D90" i="3"/>
  <c r="L90" i="3" s="1"/>
  <c r="N90" i="3" s="1"/>
  <c r="D94" i="3"/>
  <c r="L94" i="3" s="1"/>
  <c r="D98" i="3"/>
  <c r="L98" i="3" s="1"/>
  <c r="N98" i="3" s="1"/>
  <c r="D102" i="3"/>
  <c r="L102" i="3" s="1"/>
  <c r="D106" i="3"/>
  <c r="L106" i="3" s="1"/>
  <c r="D110" i="3"/>
  <c r="L110" i="3" s="1"/>
  <c r="D168" i="3"/>
  <c r="L168" i="3" s="1"/>
  <c r="D21" i="3"/>
  <c r="L21" i="3" s="1"/>
  <c r="D39" i="3"/>
  <c r="D25" i="3"/>
  <c r="L25" i="3" s="1"/>
  <c r="D127" i="3"/>
  <c r="L127" i="3" s="1"/>
  <c r="P127" i="3" s="1"/>
  <c r="D135" i="3"/>
  <c r="L135" i="3" s="1"/>
  <c r="P135" i="3" s="1"/>
  <c r="D51" i="3"/>
  <c r="L51" i="3" s="1"/>
  <c r="D55" i="3"/>
  <c r="L55" i="3" s="1"/>
  <c r="D59" i="3"/>
  <c r="L59" i="3" s="1"/>
  <c r="P59" i="3" s="1"/>
  <c r="D63" i="3"/>
  <c r="D67" i="3"/>
  <c r="L67" i="3" s="1"/>
  <c r="P67" i="3" s="1"/>
  <c r="D71" i="3"/>
  <c r="D75" i="3"/>
  <c r="L75" i="3" s="1"/>
  <c r="P75" i="3" s="1"/>
  <c r="D79" i="3"/>
  <c r="D83" i="3"/>
  <c r="L83" i="3" s="1"/>
  <c r="D87" i="3"/>
  <c r="D91" i="3"/>
  <c r="L91" i="3" s="1"/>
  <c r="D95" i="3"/>
  <c r="D99" i="3"/>
  <c r="L99" i="3" s="1"/>
  <c r="D103" i="3"/>
  <c r="L103" i="3" s="1"/>
  <c r="D107" i="3"/>
  <c r="L107" i="3" s="1"/>
  <c r="D111" i="3"/>
  <c r="L111" i="3" s="1"/>
  <c r="P111" i="3" s="1"/>
  <c r="D128" i="3"/>
  <c r="L128" i="3" s="1"/>
  <c r="N128" i="3" s="1"/>
  <c r="D124" i="3"/>
  <c r="L124" i="3" s="1"/>
  <c r="D176" i="3"/>
  <c r="L176" i="3" s="1"/>
  <c r="P176" i="3" s="1"/>
  <c r="P123" i="3"/>
  <c r="N123" i="3"/>
  <c r="P125" i="3"/>
  <c r="N125" i="3"/>
  <c r="P174" i="3"/>
  <c r="N174" i="3"/>
  <c r="N135" i="3"/>
  <c r="P153" i="3"/>
  <c r="N153" i="3"/>
  <c r="P121" i="3"/>
  <c r="N121" i="3"/>
  <c r="P170" i="3"/>
  <c r="N170" i="3"/>
  <c r="P133" i="3"/>
  <c r="N133" i="3"/>
  <c r="P143" i="3"/>
  <c r="N143" i="3"/>
  <c r="N127" i="3"/>
  <c r="P145" i="3"/>
  <c r="N145" i="3"/>
  <c r="P129" i="3"/>
  <c r="N129" i="3"/>
  <c r="P139" i="3"/>
  <c r="N139" i="3"/>
  <c r="P141" i="3"/>
  <c r="N141" i="3"/>
  <c r="P151" i="3"/>
  <c r="N151" i="3"/>
  <c r="P119" i="3"/>
  <c r="N119" i="3"/>
  <c r="P137" i="3"/>
  <c r="N137" i="3"/>
  <c r="P147" i="3"/>
  <c r="N147" i="3"/>
  <c r="P149" i="3"/>
  <c r="N149" i="3"/>
  <c r="P117" i="3"/>
  <c r="N117" i="3"/>
  <c r="P217" i="3"/>
  <c r="N217" i="3"/>
  <c r="P201" i="3"/>
  <c r="N201" i="3"/>
  <c r="P211" i="3"/>
  <c r="N211" i="3"/>
  <c r="P195" i="3"/>
  <c r="N195" i="3"/>
  <c r="P177" i="3"/>
  <c r="N177" i="3"/>
  <c r="P185" i="3"/>
  <c r="N185" i="3"/>
  <c r="P175" i="3"/>
  <c r="N175" i="3"/>
  <c r="P172" i="3"/>
  <c r="N172" i="3"/>
  <c r="P162" i="3"/>
  <c r="N162" i="3"/>
  <c r="P179" i="3"/>
  <c r="N179" i="3"/>
  <c r="P158" i="3"/>
  <c r="N158" i="3"/>
  <c r="P152" i="3"/>
  <c r="N144" i="3"/>
  <c r="P144" i="3"/>
  <c r="N136" i="3"/>
  <c r="P136" i="3"/>
  <c r="N120" i="3"/>
  <c r="P120" i="3"/>
  <c r="P109" i="3"/>
  <c r="N109" i="3"/>
  <c r="N212" i="3"/>
  <c r="P212" i="3"/>
  <c r="N196" i="3"/>
  <c r="P196" i="3"/>
  <c r="L73" i="3"/>
  <c r="L57" i="3"/>
  <c r="P105" i="3"/>
  <c r="N105" i="3"/>
  <c r="N56" i="3"/>
  <c r="P56" i="3"/>
  <c r="N52" i="3"/>
  <c r="P52" i="3"/>
  <c r="N48" i="3"/>
  <c r="P48" i="3"/>
  <c r="N44" i="3"/>
  <c r="P44" i="3"/>
  <c r="P103" i="3"/>
  <c r="N103" i="3"/>
  <c r="N75" i="3"/>
  <c r="N67" i="3"/>
  <c r="N59" i="3"/>
  <c r="N72" i="3"/>
  <c r="P72" i="3"/>
  <c r="N64" i="3"/>
  <c r="P64" i="3"/>
  <c r="P55" i="3"/>
  <c r="N55" i="3"/>
  <c r="N40" i="3"/>
  <c r="P40" i="3"/>
  <c r="P213" i="3"/>
  <c r="N213" i="3"/>
  <c r="P197" i="3"/>
  <c r="N197" i="3"/>
  <c r="P207" i="3"/>
  <c r="N207" i="3"/>
  <c r="P191" i="3"/>
  <c r="N191" i="3"/>
  <c r="L206" i="3"/>
  <c r="L190" i="3"/>
  <c r="L210" i="3"/>
  <c r="L194" i="3"/>
  <c r="N173" i="3"/>
  <c r="P173" i="3"/>
  <c r="L159" i="3"/>
  <c r="L187" i="3"/>
  <c r="P166" i="3"/>
  <c r="N166" i="3"/>
  <c r="L155" i="3"/>
  <c r="N150" i="3"/>
  <c r="P150" i="3"/>
  <c r="N142" i="3"/>
  <c r="P142" i="3"/>
  <c r="N134" i="3"/>
  <c r="P134" i="3"/>
  <c r="N126" i="3"/>
  <c r="P126" i="3"/>
  <c r="N118" i="3"/>
  <c r="P118" i="3"/>
  <c r="L165" i="3"/>
  <c r="P69" i="3"/>
  <c r="N69" i="3"/>
  <c r="L113" i="3"/>
  <c r="L208" i="3"/>
  <c r="L192" i="3"/>
  <c r="P74" i="3"/>
  <c r="N66" i="3"/>
  <c r="P66" i="3"/>
  <c r="N58" i="3"/>
  <c r="P58" i="3"/>
  <c r="L38" i="3"/>
  <c r="L53" i="3"/>
  <c r="P209" i="3"/>
  <c r="N209" i="3"/>
  <c r="P193" i="3"/>
  <c r="N193" i="3"/>
  <c r="P203" i="3"/>
  <c r="N203" i="3"/>
  <c r="P189" i="3"/>
  <c r="N189" i="3"/>
  <c r="P183" i="3"/>
  <c r="N183" i="3"/>
  <c r="N171" i="3"/>
  <c r="P171" i="3"/>
  <c r="P167" i="3"/>
  <c r="N167" i="3"/>
  <c r="N180" i="3"/>
  <c r="P180" i="3"/>
  <c r="P163" i="3"/>
  <c r="N163" i="3"/>
  <c r="N148" i="3"/>
  <c r="P148" i="3"/>
  <c r="N140" i="3"/>
  <c r="P140" i="3"/>
  <c r="N132" i="3"/>
  <c r="P132" i="3"/>
  <c r="N124" i="3"/>
  <c r="P124" i="3"/>
  <c r="N116" i="3"/>
  <c r="P116" i="3"/>
  <c r="P181" i="3"/>
  <c r="N181" i="3"/>
  <c r="P104" i="3"/>
  <c r="N104" i="3"/>
  <c r="P100" i="3"/>
  <c r="N100" i="3"/>
  <c r="P98" i="3"/>
  <c r="P96" i="3"/>
  <c r="N96" i="3"/>
  <c r="P94" i="3"/>
  <c r="N94" i="3"/>
  <c r="P92" i="3"/>
  <c r="N92" i="3"/>
  <c r="P90" i="3"/>
  <c r="P88" i="3"/>
  <c r="N88" i="3"/>
  <c r="P86" i="3"/>
  <c r="N86" i="3"/>
  <c r="P84" i="3"/>
  <c r="N84" i="3"/>
  <c r="P82" i="3"/>
  <c r="N204" i="3"/>
  <c r="P204" i="3"/>
  <c r="L65" i="3"/>
  <c r="N54" i="3"/>
  <c r="P54" i="3"/>
  <c r="N50" i="3"/>
  <c r="P50" i="3"/>
  <c r="N46" i="3"/>
  <c r="P46" i="3"/>
  <c r="N42" i="3"/>
  <c r="P42" i="3"/>
  <c r="P161" i="3"/>
  <c r="N161" i="3"/>
  <c r="N111" i="3"/>
  <c r="L79" i="3"/>
  <c r="L71" i="3"/>
  <c r="L63" i="3"/>
  <c r="N76" i="3"/>
  <c r="P76" i="3"/>
  <c r="N68" i="3"/>
  <c r="P68" i="3"/>
  <c r="N60" i="3"/>
  <c r="P60" i="3"/>
  <c r="P47" i="3"/>
  <c r="N47" i="3"/>
  <c r="P37" i="3"/>
  <c r="N37" i="3"/>
  <c r="P45" i="3"/>
  <c r="N45" i="3"/>
  <c r="L39" i="3"/>
  <c r="P35" i="3"/>
  <c r="N35" i="3"/>
  <c r="P33" i="3"/>
  <c r="N33" i="3"/>
  <c r="P31" i="3"/>
  <c r="N31" i="3"/>
  <c r="P29" i="3"/>
  <c r="N29" i="3"/>
  <c r="P27" i="3"/>
  <c r="N27" i="3"/>
  <c r="P25" i="3"/>
  <c r="N25" i="3"/>
  <c r="P23" i="3"/>
  <c r="N23" i="3"/>
  <c r="P21" i="3"/>
  <c r="N21" i="3"/>
  <c r="N19" i="3"/>
  <c r="P17" i="3"/>
  <c r="N17" i="3"/>
  <c r="P15" i="3"/>
  <c r="N15" i="3"/>
  <c r="P13" i="3"/>
  <c r="N13" i="3"/>
  <c r="P11" i="3"/>
  <c r="N11" i="3"/>
  <c r="P9" i="3"/>
  <c r="N9" i="3"/>
  <c r="P7" i="3"/>
  <c r="N7" i="3"/>
  <c r="P5" i="3"/>
  <c r="N5" i="3"/>
  <c r="P205" i="3"/>
  <c r="N205" i="3"/>
  <c r="P215" i="3"/>
  <c r="N215" i="3"/>
  <c r="P199" i="3"/>
  <c r="N199" i="3"/>
  <c r="L214" i="3"/>
  <c r="L198" i="3"/>
  <c r="L202" i="3"/>
  <c r="N176" i="3"/>
  <c r="N169" i="3"/>
  <c r="P169" i="3"/>
  <c r="N188" i="3"/>
  <c r="P188" i="3"/>
  <c r="P154" i="3"/>
  <c r="N154" i="3"/>
  <c r="N146" i="3"/>
  <c r="P146" i="3"/>
  <c r="N138" i="3"/>
  <c r="P138" i="3"/>
  <c r="N130" i="3"/>
  <c r="P130" i="3"/>
  <c r="N122" i="3"/>
  <c r="P122" i="3"/>
  <c r="P112" i="3"/>
  <c r="N112" i="3"/>
  <c r="L101" i="3"/>
  <c r="L97" i="3"/>
  <c r="L95" i="3"/>
  <c r="L93" i="3"/>
  <c r="L89" i="3"/>
  <c r="L87" i="3"/>
  <c r="L85" i="3"/>
  <c r="L81" i="3"/>
  <c r="L115" i="3"/>
  <c r="L77" i="3"/>
  <c r="L61" i="3"/>
  <c r="L157" i="3"/>
  <c r="P108" i="3"/>
  <c r="N108" i="3"/>
  <c r="L216" i="3"/>
  <c r="L200" i="3"/>
  <c r="N78" i="3"/>
  <c r="P78" i="3"/>
  <c r="N70" i="3"/>
  <c r="P70" i="3"/>
  <c r="N62" i="3"/>
  <c r="P62" i="3"/>
  <c r="L43" i="3"/>
  <c r="L41" i="3"/>
  <c r="L36" i="3"/>
  <c r="L34" i="3"/>
  <c r="L32" i="3"/>
  <c r="L30" i="3"/>
  <c r="L26" i="3"/>
  <c r="L24" i="3"/>
  <c r="L22" i="3"/>
  <c r="L20" i="3"/>
  <c r="L18" i="3"/>
  <c r="L16" i="3"/>
  <c r="L14" i="3"/>
  <c r="L10" i="3"/>
  <c r="L8" i="3"/>
  <c r="L6" i="3"/>
  <c r="L49" i="3"/>
  <c r="D15" i="2"/>
  <c r="D141" i="2"/>
  <c r="F137" i="2"/>
  <c r="G137" i="2" s="1"/>
  <c r="H137" i="2" s="1"/>
  <c r="I137" i="2" s="1"/>
  <c r="D133" i="2"/>
  <c r="F129" i="2"/>
  <c r="G129" i="2" s="1"/>
  <c r="H129" i="2" s="1"/>
  <c r="I129" i="2" s="1"/>
  <c r="D125" i="2"/>
  <c r="F121" i="2"/>
  <c r="G121" i="2" s="1"/>
  <c r="H121" i="2" s="1"/>
  <c r="I121" i="2" s="1"/>
  <c r="F120" i="2"/>
  <c r="G120" i="2" s="1"/>
  <c r="H120" i="2" s="1"/>
  <c r="I120" i="2" s="1"/>
  <c r="F119" i="2"/>
  <c r="G119" i="2" s="1"/>
  <c r="H119" i="2" s="1"/>
  <c r="I119" i="2" s="1"/>
  <c r="F118" i="2"/>
  <c r="G118" i="2" s="1"/>
  <c r="H118" i="2" s="1"/>
  <c r="I118" i="2" s="1"/>
  <c r="F117" i="2"/>
  <c r="G117" i="2" s="1"/>
  <c r="H117" i="2" s="1"/>
  <c r="I117" i="2" s="1"/>
  <c r="F116" i="2"/>
  <c r="G116" i="2" s="1"/>
  <c r="H116" i="2" s="1"/>
  <c r="I116" i="2" s="1"/>
  <c r="F115" i="2"/>
  <c r="G115" i="2" s="1"/>
  <c r="H115" i="2" s="1"/>
  <c r="I115" i="2" s="1"/>
  <c r="F114" i="2"/>
  <c r="G114" i="2" s="1"/>
  <c r="H114" i="2" s="1"/>
  <c r="I114" i="2" s="1"/>
  <c r="F113" i="2"/>
  <c r="G113" i="2" s="1"/>
  <c r="H113" i="2" s="1"/>
  <c r="I113" i="2" s="1"/>
  <c r="F112" i="2"/>
  <c r="G112" i="2" s="1"/>
  <c r="H112" i="2" s="1"/>
  <c r="I112" i="2" s="1"/>
  <c r="F111" i="2"/>
  <c r="G111" i="2" s="1"/>
  <c r="H111" i="2" s="1"/>
  <c r="I111" i="2" s="1"/>
  <c r="F110" i="2"/>
  <c r="G110" i="2" s="1"/>
  <c r="H110" i="2" s="1"/>
  <c r="I110" i="2" s="1"/>
  <c r="F109" i="2"/>
  <c r="G109" i="2" s="1"/>
  <c r="H109" i="2" s="1"/>
  <c r="I109" i="2" s="1"/>
  <c r="F108" i="2"/>
  <c r="G108" i="2" s="1"/>
  <c r="H108" i="2" s="1"/>
  <c r="I108" i="2" s="1"/>
  <c r="F107" i="2"/>
  <c r="G107" i="2" s="1"/>
  <c r="H107" i="2" s="1"/>
  <c r="I107" i="2" s="1"/>
  <c r="F106" i="2"/>
  <c r="G106" i="2" s="1"/>
  <c r="H106" i="2" s="1"/>
  <c r="I106" i="2" s="1"/>
  <c r="F105" i="2"/>
  <c r="G105" i="2" s="1"/>
  <c r="H105" i="2" s="1"/>
  <c r="I105" i="2" s="1"/>
  <c r="F104" i="2"/>
  <c r="G104" i="2" s="1"/>
  <c r="H104" i="2" s="1"/>
  <c r="I104" i="2" s="1"/>
  <c r="F103" i="2"/>
  <c r="G103" i="2" s="1"/>
  <c r="H103" i="2" s="1"/>
  <c r="I103" i="2" s="1"/>
  <c r="F102" i="2"/>
  <c r="G102" i="2" s="1"/>
  <c r="H102" i="2" s="1"/>
  <c r="I102" i="2" s="1"/>
  <c r="F101" i="2"/>
  <c r="G101" i="2" s="1"/>
  <c r="H101" i="2" s="1"/>
  <c r="I101" i="2" s="1"/>
  <c r="F100" i="2"/>
  <c r="G100" i="2" s="1"/>
  <c r="H100" i="2" s="1"/>
  <c r="I100" i="2" s="1"/>
  <c r="F99" i="2"/>
  <c r="G99" i="2" s="1"/>
  <c r="H99" i="2" s="1"/>
  <c r="I99" i="2" s="1"/>
  <c r="F98" i="2"/>
  <c r="G98" i="2" s="1"/>
  <c r="H98" i="2" s="1"/>
  <c r="I98" i="2" s="1"/>
  <c r="F97" i="2"/>
  <c r="G97" i="2" s="1"/>
  <c r="H97" i="2" s="1"/>
  <c r="I97" i="2" s="1"/>
  <c r="F96" i="2"/>
  <c r="G96" i="2" s="1"/>
  <c r="H96" i="2" s="1"/>
  <c r="I96" i="2" s="1"/>
  <c r="F95" i="2"/>
  <c r="G95" i="2" s="1"/>
  <c r="H95" i="2" s="1"/>
  <c r="I95" i="2" s="1"/>
  <c r="F94" i="2"/>
  <c r="G94" i="2" s="1"/>
  <c r="H94" i="2" s="1"/>
  <c r="I94" i="2" s="1"/>
  <c r="F93" i="2"/>
  <c r="G93" i="2" s="1"/>
  <c r="H93" i="2" s="1"/>
  <c r="I93" i="2" s="1"/>
  <c r="F92" i="2"/>
  <c r="G92" i="2" s="1"/>
  <c r="H92" i="2" s="1"/>
  <c r="I92" i="2" s="1"/>
  <c r="F91" i="2"/>
  <c r="G91" i="2" s="1"/>
  <c r="H91" i="2" s="1"/>
  <c r="I91" i="2" s="1"/>
  <c r="F90" i="2"/>
  <c r="G90" i="2" s="1"/>
  <c r="H90" i="2" s="1"/>
  <c r="I90" i="2" s="1"/>
  <c r="F89" i="2"/>
  <c r="G89" i="2" s="1"/>
  <c r="H89" i="2" s="1"/>
  <c r="I89" i="2" s="1"/>
  <c r="F88" i="2"/>
  <c r="G88" i="2" s="1"/>
  <c r="H88" i="2" s="1"/>
  <c r="I88" i="2" s="1"/>
  <c r="F87" i="2"/>
  <c r="G87" i="2" s="1"/>
  <c r="H87" i="2" s="1"/>
  <c r="I87" i="2" s="1"/>
  <c r="F86" i="2"/>
  <c r="G86" i="2" s="1"/>
  <c r="H86" i="2" s="1"/>
  <c r="I86" i="2" s="1"/>
  <c r="F85" i="2"/>
  <c r="G85" i="2" s="1"/>
  <c r="H85" i="2" s="1"/>
  <c r="I85" i="2" s="1"/>
  <c r="F84" i="2"/>
  <c r="G84" i="2" s="1"/>
  <c r="H84" i="2" s="1"/>
  <c r="I84" i="2" s="1"/>
  <c r="F83" i="2"/>
  <c r="G83" i="2" s="1"/>
  <c r="H83" i="2" s="1"/>
  <c r="I83" i="2" s="1"/>
  <c r="F82" i="2"/>
  <c r="G82" i="2" s="1"/>
  <c r="H82" i="2" s="1"/>
  <c r="I82" i="2" s="1"/>
  <c r="F81" i="2"/>
  <c r="G81" i="2" s="1"/>
  <c r="H81" i="2" s="1"/>
  <c r="I81" i="2" s="1"/>
  <c r="F80" i="2"/>
  <c r="G80" i="2" s="1"/>
  <c r="H80" i="2" s="1"/>
  <c r="I80" i="2" s="1"/>
  <c r="F79" i="2"/>
  <c r="G79" i="2" s="1"/>
  <c r="H79" i="2" s="1"/>
  <c r="I79" i="2" s="1"/>
  <c r="F78" i="2"/>
  <c r="G78" i="2" s="1"/>
  <c r="H78" i="2" s="1"/>
  <c r="I78" i="2" s="1"/>
  <c r="F77" i="2"/>
  <c r="G77" i="2" s="1"/>
  <c r="H77" i="2" s="1"/>
  <c r="I77" i="2" s="1"/>
  <c r="F76" i="2"/>
  <c r="G76" i="2" s="1"/>
  <c r="H76" i="2" s="1"/>
  <c r="I76" i="2" s="1"/>
  <c r="F75" i="2"/>
  <c r="G75" i="2" s="1"/>
  <c r="H75" i="2" s="1"/>
  <c r="I75" i="2" s="1"/>
  <c r="F74" i="2"/>
  <c r="G74" i="2" s="1"/>
  <c r="H74" i="2" s="1"/>
  <c r="I74" i="2" s="1"/>
  <c r="F73" i="2"/>
  <c r="G73" i="2" s="1"/>
  <c r="H73" i="2" s="1"/>
  <c r="I73" i="2" s="1"/>
  <c r="F72" i="2"/>
  <c r="G72" i="2" s="1"/>
  <c r="H72" i="2" s="1"/>
  <c r="I72" i="2" s="1"/>
  <c r="F71" i="2"/>
  <c r="G71" i="2" s="1"/>
  <c r="H71" i="2" s="1"/>
  <c r="I71" i="2" s="1"/>
  <c r="F70" i="2"/>
  <c r="G70" i="2" s="1"/>
  <c r="H70" i="2" s="1"/>
  <c r="I70" i="2" s="1"/>
  <c r="F69" i="2"/>
  <c r="G69" i="2" s="1"/>
  <c r="H69" i="2" s="1"/>
  <c r="I69" i="2" s="1"/>
  <c r="F68" i="2"/>
  <c r="G68" i="2" s="1"/>
  <c r="H68" i="2" s="1"/>
  <c r="I68" i="2" s="1"/>
  <c r="F67" i="2"/>
  <c r="G67" i="2" s="1"/>
  <c r="H67" i="2" s="1"/>
  <c r="I67" i="2" s="1"/>
  <c r="F66" i="2"/>
  <c r="G66" i="2" s="1"/>
  <c r="H66" i="2" s="1"/>
  <c r="I66" i="2" s="1"/>
  <c r="F65" i="2"/>
  <c r="G65" i="2" s="1"/>
  <c r="H65" i="2" s="1"/>
  <c r="I65" i="2" s="1"/>
  <c r="F64" i="2"/>
  <c r="G64" i="2" s="1"/>
  <c r="H64" i="2" s="1"/>
  <c r="I64" i="2" s="1"/>
  <c r="F63" i="2"/>
  <c r="G63" i="2" s="1"/>
  <c r="H63" i="2" s="1"/>
  <c r="I63" i="2" s="1"/>
  <c r="F62" i="2"/>
  <c r="G62" i="2" s="1"/>
  <c r="H62" i="2" s="1"/>
  <c r="I62" i="2" s="1"/>
  <c r="F61" i="2"/>
  <c r="G61" i="2" s="1"/>
  <c r="H61" i="2" s="1"/>
  <c r="I61" i="2" s="1"/>
  <c r="F60" i="2"/>
  <c r="G60" i="2" s="1"/>
  <c r="H60" i="2" s="1"/>
  <c r="I60" i="2" s="1"/>
  <c r="F59" i="2"/>
  <c r="G59" i="2" s="1"/>
  <c r="H59" i="2" s="1"/>
  <c r="I59" i="2" s="1"/>
  <c r="F58" i="2"/>
  <c r="G58" i="2" s="1"/>
  <c r="H58" i="2" s="1"/>
  <c r="I58" i="2" s="1"/>
  <c r="F57" i="2"/>
  <c r="G57" i="2" s="1"/>
  <c r="H57" i="2" s="1"/>
  <c r="I57" i="2" s="1"/>
  <c r="F56" i="2"/>
  <c r="G56" i="2" s="1"/>
  <c r="H56" i="2" s="1"/>
  <c r="I56" i="2" s="1"/>
  <c r="F55" i="2"/>
  <c r="G55" i="2" s="1"/>
  <c r="H55" i="2" s="1"/>
  <c r="I55" i="2" s="1"/>
  <c r="F54" i="2"/>
  <c r="G54" i="2" s="1"/>
  <c r="H54" i="2" s="1"/>
  <c r="I54" i="2" s="1"/>
  <c r="F53" i="2"/>
  <c r="G53" i="2" s="1"/>
  <c r="H53" i="2" s="1"/>
  <c r="I53" i="2" s="1"/>
  <c r="F52" i="2"/>
  <c r="G52" i="2" s="1"/>
  <c r="H52" i="2" s="1"/>
  <c r="I52" i="2" s="1"/>
  <c r="F51" i="2"/>
  <c r="G51" i="2" s="1"/>
  <c r="H51" i="2" s="1"/>
  <c r="I51" i="2" s="1"/>
  <c r="F50" i="2"/>
  <c r="G50" i="2" s="1"/>
  <c r="H50" i="2" s="1"/>
  <c r="I50" i="2" s="1"/>
  <c r="F49" i="2"/>
  <c r="G49" i="2" s="1"/>
  <c r="H49" i="2" s="1"/>
  <c r="I49" i="2" s="1"/>
  <c r="F48" i="2"/>
  <c r="G48" i="2" s="1"/>
  <c r="H48" i="2" s="1"/>
  <c r="I48" i="2" s="1"/>
  <c r="F47" i="2"/>
  <c r="G47" i="2" s="1"/>
  <c r="H47" i="2" s="1"/>
  <c r="I47" i="2" s="1"/>
  <c r="F46" i="2"/>
  <c r="G46" i="2" s="1"/>
  <c r="H46" i="2" s="1"/>
  <c r="I46" i="2" s="1"/>
  <c r="F45" i="2"/>
  <c r="G45" i="2" s="1"/>
  <c r="H45" i="2" s="1"/>
  <c r="I45" i="2" s="1"/>
  <c r="F44" i="2"/>
  <c r="G44" i="2" s="1"/>
  <c r="H44" i="2" s="1"/>
  <c r="I44" i="2" s="1"/>
  <c r="F43" i="2"/>
  <c r="G43" i="2" s="1"/>
  <c r="H43" i="2" s="1"/>
  <c r="I43" i="2" s="1"/>
  <c r="F42" i="2"/>
  <c r="G42" i="2" s="1"/>
  <c r="H42" i="2" s="1"/>
  <c r="I42" i="2" s="1"/>
  <c r="F41" i="2"/>
  <c r="G41" i="2" s="1"/>
  <c r="H41" i="2" s="1"/>
  <c r="I41" i="2" s="1"/>
  <c r="F40" i="2"/>
  <c r="G40" i="2" s="1"/>
  <c r="H40" i="2" s="1"/>
  <c r="I40" i="2" s="1"/>
  <c r="F39" i="2"/>
  <c r="G39" i="2" s="1"/>
  <c r="H39" i="2" s="1"/>
  <c r="I39" i="2" s="1"/>
  <c r="F38" i="2"/>
  <c r="G38" i="2" s="1"/>
  <c r="H38" i="2" s="1"/>
  <c r="I38" i="2" s="1"/>
  <c r="F37" i="2"/>
  <c r="G37" i="2" s="1"/>
  <c r="H37" i="2" s="1"/>
  <c r="I37" i="2" s="1"/>
  <c r="F36" i="2"/>
  <c r="G36" i="2" s="1"/>
  <c r="H36" i="2" s="1"/>
  <c r="I36" i="2" s="1"/>
  <c r="F35" i="2"/>
  <c r="G35" i="2" s="1"/>
  <c r="H35" i="2" s="1"/>
  <c r="I35" i="2" s="1"/>
  <c r="F34" i="2"/>
  <c r="G34" i="2" s="1"/>
  <c r="H34" i="2" s="1"/>
  <c r="I34" i="2" s="1"/>
  <c r="F33" i="2"/>
  <c r="G33" i="2" s="1"/>
  <c r="H33" i="2" s="1"/>
  <c r="I33" i="2" s="1"/>
  <c r="F32" i="2"/>
  <c r="G32" i="2" s="1"/>
  <c r="H32" i="2" s="1"/>
  <c r="I32" i="2" s="1"/>
  <c r="F31" i="2"/>
  <c r="G31" i="2" s="1"/>
  <c r="H31" i="2" s="1"/>
  <c r="I31" i="2" s="1"/>
  <c r="F30" i="2"/>
  <c r="G30" i="2" s="1"/>
  <c r="H30" i="2" s="1"/>
  <c r="I30" i="2" s="1"/>
  <c r="F29" i="2"/>
  <c r="G29" i="2" s="1"/>
  <c r="H29" i="2" s="1"/>
  <c r="I29" i="2" s="1"/>
  <c r="F28" i="2"/>
  <c r="G28" i="2" s="1"/>
  <c r="H28" i="2" s="1"/>
  <c r="I28" i="2" s="1"/>
  <c r="F27" i="2"/>
  <c r="G27" i="2" s="1"/>
  <c r="H27" i="2" s="1"/>
  <c r="I27" i="2" s="1"/>
  <c r="F26" i="2"/>
  <c r="G26" i="2" s="1"/>
  <c r="H26" i="2" s="1"/>
  <c r="I26" i="2" s="1"/>
  <c r="F25" i="2"/>
  <c r="G25" i="2" s="1"/>
  <c r="H25" i="2" s="1"/>
  <c r="I25" i="2" s="1"/>
  <c r="F24" i="2"/>
  <c r="G24" i="2" s="1"/>
  <c r="H24" i="2" s="1"/>
  <c r="I24" i="2" s="1"/>
  <c r="F23" i="2"/>
  <c r="G23" i="2" s="1"/>
  <c r="H23" i="2" s="1"/>
  <c r="I23" i="2" s="1"/>
  <c r="F22" i="2"/>
  <c r="G22" i="2" s="1"/>
  <c r="H22" i="2" s="1"/>
  <c r="I22" i="2" s="1"/>
  <c r="F21" i="2"/>
  <c r="G21" i="2" s="1"/>
  <c r="H21" i="2" s="1"/>
  <c r="I21" i="2" s="1"/>
  <c r="F20" i="2"/>
  <c r="G20" i="2" s="1"/>
  <c r="H20" i="2" s="1"/>
  <c r="I20" i="2" s="1"/>
  <c r="F19" i="2"/>
  <c r="G19" i="2" s="1"/>
  <c r="H19" i="2" s="1"/>
  <c r="I19" i="2" s="1"/>
  <c r="F18" i="2"/>
  <c r="G18" i="2" s="1"/>
  <c r="H18" i="2" s="1"/>
  <c r="I18" i="2" s="1"/>
  <c r="F17" i="2"/>
  <c r="G17" i="2" s="1"/>
  <c r="H17" i="2" s="1"/>
  <c r="I17" i="2" s="1"/>
  <c r="F16" i="2"/>
  <c r="G16" i="2" s="1"/>
  <c r="H16" i="2" s="1"/>
  <c r="I16" i="2" s="1"/>
  <c r="D11" i="2"/>
  <c r="D9" i="2"/>
  <c r="D7" i="2"/>
  <c r="D139" i="2"/>
  <c r="D135" i="2"/>
  <c r="D131" i="2"/>
  <c r="D127" i="2"/>
  <c r="D123" i="2"/>
  <c r="D14" i="2"/>
  <c r="D12" i="2"/>
  <c r="D10" i="2"/>
  <c r="D8" i="2"/>
  <c r="D5" i="2"/>
  <c r="D140" i="2"/>
  <c r="D138" i="2"/>
  <c r="D136" i="2"/>
  <c r="D134" i="2"/>
  <c r="D132" i="2"/>
  <c r="D130" i="2"/>
  <c r="D128" i="2"/>
  <c r="D126" i="2"/>
  <c r="D124" i="2"/>
  <c r="D122" i="2"/>
  <c r="F13" i="2"/>
  <c r="G13" i="2" s="1"/>
  <c r="H13" i="2" s="1"/>
  <c r="I13" i="2" s="1"/>
  <c r="F216" i="2"/>
  <c r="G216" i="2" s="1"/>
  <c r="H216" i="2" s="1"/>
  <c r="I216" i="2" s="1"/>
  <c r="F214" i="2"/>
  <c r="G214" i="2" s="1"/>
  <c r="H214" i="2" s="1"/>
  <c r="I214" i="2" s="1"/>
  <c r="F212" i="2"/>
  <c r="G212" i="2" s="1"/>
  <c r="H212" i="2" s="1"/>
  <c r="I212" i="2" s="1"/>
  <c r="F210" i="2"/>
  <c r="G210" i="2" s="1"/>
  <c r="H210" i="2" s="1"/>
  <c r="I210" i="2" s="1"/>
  <c r="F208" i="2"/>
  <c r="G208" i="2" s="1"/>
  <c r="H208" i="2" s="1"/>
  <c r="I208" i="2" s="1"/>
  <c r="F206" i="2"/>
  <c r="G206" i="2" s="1"/>
  <c r="H206" i="2" s="1"/>
  <c r="I206" i="2" s="1"/>
  <c r="F204" i="2"/>
  <c r="G204" i="2" s="1"/>
  <c r="H204" i="2" s="1"/>
  <c r="I204" i="2" s="1"/>
  <c r="F202" i="2"/>
  <c r="G202" i="2" s="1"/>
  <c r="H202" i="2" s="1"/>
  <c r="I202" i="2" s="1"/>
  <c r="F200" i="2"/>
  <c r="G200" i="2" s="1"/>
  <c r="H200" i="2" s="1"/>
  <c r="I200" i="2" s="1"/>
  <c r="F198" i="2"/>
  <c r="G198" i="2" s="1"/>
  <c r="H198" i="2" s="1"/>
  <c r="I198" i="2" s="1"/>
  <c r="F196" i="2"/>
  <c r="G196" i="2" s="1"/>
  <c r="H196" i="2" s="1"/>
  <c r="I196" i="2" s="1"/>
  <c r="F194" i="2"/>
  <c r="G194" i="2" s="1"/>
  <c r="H194" i="2" s="1"/>
  <c r="I194" i="2" s="1"/>
  <c r="F192" i="2"/>
  <c r="G192" i="2" s="1"/>
  <c r="H192" i="2" s="1"/>
  <c r="I192" i="2" s="1"/>
  <c r="F190" i="2"/>
  <c r="G190" i="2" s="1"/>
  <c r="H190" i="2" s="1"/>
  <c r="I190" i="2" s="1"/>
  <c r="F188" i="2"/>
  <c r="G188" i="2" s="1"/>
  <c r="H188" i="2" s="1"/>
  <c r="I188" i="2" s="1"/>
  <c r="F186" i="2"/>
  <c r="G186" i="2" s="1"/>
  <c r="H186" i="2" s="1"/>
  <c r="I186" i="2" s="1"/>
  <c r="F184" i="2"/>
  <c r="G184" i="2" s="1"/>
  <c r="H184" i="2" s="1"/>
  <c r="I184" i="2" s="1"/>
  <c r="F182" i="2"/>
  <c r="G182" i="2" s="1"/>
  <c r="H182" i="2" s="1"/>
  <c r="I182" i="2" s="1"/>
  <c r="F180" i="2"/>
  <c r="G180" i="2" s="1"/>
  <c r="H180" i="2" s="1"/>
  <c r="I180" i="2" s="1"/>
  <c r="F178" i="2"/>
  <c r="G178" i="2" s="1"/>
  <c r="H178" i="2" s="1"/>
  <c r="I178" i="2" s="1"/>
  <c r="F176" i="2"/>
  <c r="G176" i="2" s="1"/>
  <c r="H176" i="2" s="1"/>
  <c r="I176" i="2" s="1"/>
  <c r="F174" i="2"/>
  <c r="G174" i="2" s="1"/>
  <c r="H174" i="2" s="1"/>
  <c r="I174" i="2" s="1"/>
  <c r="F172" i="2"/>
  <c r="G172" i="2" s="1"/>
  <c r="H172" i="2" s="1"/>
  <c r="I172" i="2" s="1"/>
  <c r="F170" i="2"/>
  <c r="G170" i="2" s="1"/>
  <c r="H170" i="2" s="1"/>
  <c r="I170" i="2" s="1"/>
  <c r="F168" i="2"/>
  <c r="G168" i="2" s="1"/>
  <c r="H168" i="2" s="1"/>
  <c r="I168" i="2" s="1"/>
  <c r="F166" i="2"/>
  <c r="G166" i="2" s="1"/>
  <c r="H166" i="2" s="1"/>
  <c r="I166" i="2" s="1"/>
  <c r="F164" i="2"/>
  <c r="G164" i="2" s="1"/>
  <c r="H164" i="2" s="1"/>
  <c r="I164" i="2" s="1"/>
  <c r="F217" i="2"/>
  <c r="G217" i="2" s="1"/>
  <c r="H217" i="2" s="1"/>
  <c r="I217" i="2" s="1"/>
  <c r="F215" i="2"/>
  <c r="G215" i="2" s="1"/>
  <c r="H215" i="2" s="1"/>
  <c r="I215" i="2" s="1"/>
  <c r="F213" i="2"/>
  <c r="G213" i="2" s="1"/>
  <c r="H213" i="2" s="1"/>
  <c r="I213" i="2" s="1"/>
  <c r="F211" i="2"/>
  <c r="G211" i="2" s="1"/>
  <c r="H211" i="2" s="1"/>
  <c r="I211" i="2" s="1"/>
  <c r="F209" i="2"/>
  <c r="G209" i="2" s="1"/>
  <c r="H209" i="2" s="1"/>
  <c r="I209" i="2" s="1"/>
  <c r="F207" i="2"/>
  <c r="G207" i="2" s="1"/>
  <c r="H207" i="2" s="1"/>
  <c r="I207" i="2" s="1"/>
  <c r="F205" i="2"/>
  <c r="G205" i="2" s="1"/>
  <c r="H205" i="2" s="1"/>
  <c r="I205" i="2" s="1"/>
  <c r="F203" i="2"/>
  <c r="G203" i="2" s="1"/>
  <c r="H203" i="2" s="1"/>
  <c r="I203" i="2" s="1"/>
  <c r="F201" i="2"/>
  <c r="G201" i="2" s="1"/>
  <c r="H201" i="2" s="1"/>
  <c r="I201" i="2" s="1"/>
  <c r="F199" i="2"/>
  <c r="G199" i="2" s="1"/>
  <c r="H199" i="2" s="1"/>
  <c r="I199" i="2" s="1"/>
  <c r="F197" i="2"/>
  <c r="G197" i="2" s="1"/>
  <c r="H197" i="2" s="1"/>
  <c r="I197" i="2" s="1"/>
  <c r="F195" i="2"/>
  <c r="G195" i="2" s="1"/>
  <c r="H195" i="2" s="1"/>
  <c r="I195" i="2" s="1"/>
  <c r="F193" i="2"/>
  <c r="G193" i="2" s="1"/>
  <c r="H193" i="2" s="1"/>
  <c r="I193" i="2" s="1"/>
  <c r="F191" i="2"/>
  <c r="G191" i="2" s="1"/>
  <c r="H191" i="2" s="1"/>
  <c r="I191" i="2" s="1"/>
  <c r="F189" i="2"/>
  <c r="G189" i="2" s="1"/>
  <c r="H189" i="2" s="1"/>
  <c r="I189" i="2" s="1"/>
  <c r="F187" i="2"/>
  <c r="G187" i="2" s="1"/>
  <c r="H187" i="2" s="1"/>
  <c r="I187" i="2" s="1"/>
  <c r="F185" i="2"/>
  <c r="G185" i="2" s="1"/>
  <c r="H185" i="2" s="1"/>
  <c r="I185" i="2" s="1"/>
  <c r="F183" i="2"/>
  <c r="G183" i="2" s="1"/>
  <c r="H183" i="2" s="1"/>
  <c r="I183" i="2" s="1"/>
  <c r="F181" i="2"/>
  <c r="G181" i="2" s="1"/>
  <c r="H181" i="2" s="1"/>
  <c r="I181" i="2" s="1"/>
  <c r="F179" i="2"/>
  <c r="G179" i="2" s="1"/>
  <c r="H179" i="2" s="1"/>
  <c r="I179" i="2" s="1"/>
  <c r="F177" i="2"/>
  <c r="G177" i="2" s="1"/>
  <c r="H177" i="2" s="1"/>
  <c r="I177" i="2" s="1"/>
  <c r="F175" i="2"/>
  <c r="G175" i="2" s="1"/>
  <c r="H175" i="2" s="1"/>
  <c r="I175" i="2" s="1"/>
  <c r="F173" i="2"/>
  <c r="G173" i="2" s="1"/>
  <c r="H173" i="2" s="1"/>
  <c r="I173" i="2" s="1"/>
  <c r="F171" i="2"/>
  <c r="G171" i="2" s="1"/>
  <c r="H171" i="2" s="1"/>
  <c r="I171" i="2" s="1"/>
  <c r="F169" i="2"/>
  <c r="G169" i="2" s="1"/>
  <c r="H169" i="2" s="1"/>
  <c r="I169" i="2" s="1"/>
  <c r="F167" i="2"/>
  <c r="G167" i="2" s="1"/>
  <c r="H167" i="2" s="1"/>
  <c r="I167" i="2" s="1"/>
  <c r="F165" i="2"/>
  <c r="G165" i="2" s="1"/>
  <c r="H165" i="2" s="1"/>
  <c r="I165" i="2" s="1"/>
  <c r="F163" i="2"/>
  <c r="G163" i="2" s="1"/>
  <c r="H163" i="2" s="1"/>
  <c r="I163" i="2" s="1"/>
  <c r="F162" i="2"/>
  <c r="G162" i="2" s="1"/>
  <c r="H162" i="2" s="1"/>
  <c r="I162" i="2" s="1"/>
  <c r="F161" i="2"/>
  <c r="G161" i="2" s="1"/>
  <c r="H161" i="2" s="1"/>
  <c r="I161" i="2" s="1"/>
  <c r="F160" i="2"/>
  <c r="G160" i="2" s="1"/>
  <c r="H160" i="2" s="1"/>
  <c r="I160" i="2" s="1"/>
  <c r="F159" i="2"/>
  <c r="G159" i="2" s="1"/>
  <c r="H159" i="2" s="1"/>
  <c r="I159" i="2" s="1"/>
  <c r="F158" i="2"/>
  <c r="G158" i="2" s="1"/>
  <c r="H158" i="2" s="1"/>
  <c r="I158" i="2" s="1"/>
  <c r="F157" i="2"/>
  <c r="G157" i="2" s="1"/>
  <c r="H157" i="2" s="1"/>
  <c r="I157" i="2" s="1"/>
  <c r="F156" i="2"/>
  <c r="G156" i="2" s="1"/>
  <c r="H156" i="2" s="1"/>
  <c r="I156" i="2" s="1"/>
  <c r="F155" i="2"/>
  <c r="G155" i="2" s="1"/>
  <c r="H155" i="2" s="1"/>
  <c r="I155" i="2" s="1"/>
  <c r="F154" i="2"/>
  <c r="G154" i="2" s="1"/>
  <c r="H154" i="2" s="1"/>
  <c r="I154" i="2" s="1"/>
  <c r="F153" i="2"/>
  <c r="G153" i="2" s="1"/>
  <c r="H153" i="2" s="1"/>
  <c r="I153" i="2" s="1"/>
  <c r="F152" i="2"/>
  <c r="G152" i="2" s="1"/>
  <c r="H152" i="2" s="1"/>
  <c r="I152" i="2" s="1"/>
  <c r="F151" i="2"/>
  <c r="G151" i="2" s="1"/>
  <c r="H151" i="2" s="1"/>
  <c r="I151" i="2" s="1"/>
  <c r="F150" i="2"/>
  <c r="G150" i="2" s="1"/>
  <c r="H150" i="2" s="1"/>
  <c r="I150" i="2" s="1"/>
  <c r="F149" i="2"/>
  <c r="G149" i="2" s="1"/>
  <c r="H149" i="2" s="1"/>
  <c r="I149" i="2" s="1"/>
  <c r="F148" i="2"/>
  <c r="G148" i="2" s="1"/>
  <c r="H148" i="2" s="1"/>
  <c r="I148" i="2" s="1"/>
  <c r="F147" i="2"/>
  <c r="G147" i="2" s="1"/>
  <c r="H147" i="2" s="1"/>
  <c r="I147" i="2" s="1"/>
  <c r="F146" i="2"/>
  <c r="G146" i="2" s="1"/>
  <c r="H146" i="2" s="1"/>
  <c r="I146" i="2" s="1"/>
  <c r="F145" i="2"/>
  <c r="G145" i="2" s="1"/>
  <c r="H145" i="2" s="1"/>
  <c r="I145" i="2" s="1"/>
  <c r="F144" i="2"/>
  <c r="G144" i="2" s="1"/>
  <c r="H144" i="2" s="1"/>
  <c r="I144" i="2" s="1"/>
  <c r="F143" i="2"/>
  <c r="G143" i="2" s="1"/>
  <c r="H143" i="2" s="1"/>
  <c r="I143" i="2" s="1"/>
  <c r="F142" i="2"/>
  <c r="G142" i="2" s="1"/>
  <c r="H142" i="2" s="1"/>
  <c r="I142" i="2" s="1"/>
  <c r="F6" i="2"/>
  <c r="G6" i="2" s="1"/>
  <c r="H6" i="2" s="1"/>
  <c r="I6" i="2" s="1"/>
  <c r="P128" i="3" l="1"/>
  <c r="N131" i="3"/>
  <c r="N168" i="3"/>
  <c r="P168" i="3"/>
  <c r="N110" i="3"/>
  <c r="P110" i="3"/>
  <c r="N106" i="3"/>
  <c r="P106" i="3"/>
  <c r="P102" i="3"/>
  <c r="N102" i="3"/>
  <c r="P160" i="3"/>
  <c r="N160" i="3"/>
  <c r="N14" i="3"/>
  <c r="P14" i="3"/>
  <c r="N30" i="3"/>
  <c r="P30" i="3"/>
  <c r="N200" i="3"/>
  <c r="P200" i="3"/>
  <c r="N81" i="3"/>
  <c r="P81" i="3"/>
  <c r="N97" i="3"/>
  <c r="P97" i="3"/>
  <c r="P71" i="3"/>
  <c r="N71" i="3"/>
  <c r="N10" i="3"/>
  <c r="P10" i="3"/>
  <c r="N18" i="3"/>
  <c r="P18" i="3"/>
  <c r="N26" i="3"/>
  <c r="P26" i="3"/>
  <c r="N34" i="3"/>
  <c r="P34" i="3"/>
  <c r="P77" i="3"/>
  <c r="N77" i="3"/>
  <c r="N85" i="3"/>
  <c r="P85" i="3"/>
  <c r="N93" i="3"/>
  <c r="P93" i="3"/>
  <c r="P101" i="3"/>
  <c r="N101" i="3"/>
  <c r="N198" i="3"/>
  <c r="P198" i="3"/>
  <c r="P39" i="3"/>
  <c r="N39" i="3"/>
  <c r="P65" i="3"/>
  <c r="N65" i="3"/>
  <c r="N38" i="3"/>
  <c r="P38" i="3"/>
  <c r="N192" i="3"/>
  <c r="P192" i="3"/>
  <c r="P187" i="3"/>
  <c r="N187" i="3"/>
  <c r="N194" i="3"/>
  <c r="P194" i="3"/>
  <c r="P49" i="3"/>
  <c r="N49" i="3"/>
  <c r="N12" i="3"/>
  <c r="P12" i="3"/>
  <c r="N20" i="3"/>
  <c r="P20" i="3"/>
  <c r="N28" i="3"/>
  <c r="P28" i="3"/>
  <c r="N36" i="3"/>
  <c r="P36" i="3"/>
  <c r="P115" i="3"/>
  <c r="N115" i="3"/>
  <c r="N87" i="3"/>
  <c r="P87" i="3"/>
  <c r="N95" i="3"/>
  <c r="P95" i="3"/>
  <c r="N214" i="3"/>
  <c r="P214" i="3"/>
  <c r="P63" i="3"/>
  <c r="N63" i="3"/>
  <c r="P51" i="3"/>
  <c r="N51" i="3"/>
  <c r="N208" i="3"/>
  <c r="P208" i="3"/>
  <c r="P107" i="3"/>
  <c r="N107" i="3"/>
  <c r="P155" i="3"/>
  <c r="N155" i="3"/>
  <c r="P159" i="3"/>
  <c r="N159" i="3"/>
  <c r="N210" i="3"/>
  <c r="P210" i="3"/>
  <c r="N6" i="3"/>
  <c r="P6" i="3"/>
  <c r="N22" i="3"/>
  <c r="P22" i="3"/>
  <c r="P41" i="3"/>
  <c r="N41" i="3"/>
  <c r="P157" i="3"/>
  <c r="N157" i="3"/>
  <c r="N89" i="3"/>
  <c r="P89" i="3"/>
  <c r="P113" i="3"/>
  <c r="N113" i="3"/>
  <c r="P165" i="3"/>
  <c r="N165" i="3"/>
  <c r="N190" i="3"/>
  <c r="P190" i="3"/>
  <c r="P57" i="3"/>
  <c r="N57" i="3"/>
  <c r="N8" i="3"/>
  <c r="P8" i="3"/>
  <c r="N16" i="3"/>
  <c r="P16" i="3"/>
  <c r="N24" i="3"/>
  <c r="P24" i="3"/>
  <c r="N32" i="3"/>
  <c r="P32" i="3"/>
  <c r="P43" i="3"/>
  <c r="N43" i="3"/>
  <c r="N216" i="3"/>
  <c r="P216" i="3"/>
  <c r="P61" i="3"/>
  <c r="N61" i="3"/>
  <c r="N83" i="3"/>
  <c r="P83" i="3"/>
  <c r="N91" i="3"/>
  <c r="P91" i="3"/>
  <c r="N99" i="3"/>
  <c r="P99" i="3"/>
  <c r="N202" i="3"/>
  <c r="P202" i="3"/>
  <c r="P79" i="3"/>
  <c r="N79" i="3"/>
  <c r="P53" i="3"/>
  <c r="N53" i="3"/>
  <c r="N206" i="3"/>
  <c r="P206" i="3"/>
  <c r="P73" i="3"/>
  <c r="N73" i="3"/>
  <c r="L122" i="2"/>
  <c r="L126" i="2"/>
  <c r="L130" i="2"/>
  <c r="L134" i="2"/>
  <c r="L138" i="2"/>
  <c r="L5" i="2"/>
  <c r="L10" i="2"/>
  <c r="L14" i="2"/>
  <c r="L127" i="2"/>
  <c r="L135" i="2"/>
  <c r="L7" i="2"/>
  <c r="L11" i="2"/>
  <c r="L15" i="2"/>
  <c r="L124" i="2"/>
  <c r="L128" i="2"/>
  <c r="L132" i="2"/>
  <c r="L136" i="2"/>
  <c r="L140" i="2"/>
  <c r="L8" i="2"/>
  <c r="L12" i="2"/>
  <c r="L123" i="2"/>
  <c r="L131" i="2"/>
  <c r="L139" i="2"/>
  <c r="L9" i="2"/>
  <c r="L125" i="2"/>
  <c r="L133" i="2"/>
  <c r="L141" i="2"/>
  <c r="D112" i="2"/>
  <c r="D116" i="2"/>
  <c r="D120" i="2"/>
  <c r="D16" i="2"/>
  <c r="D18" i="2"/>
  <c r="D20" i="2"/>
  <c r="D22" i="2"/>
  <c r="D24" i="2"/>
  <c r="D26" i="2"/>
  <c r="D28" i="2"/>
  <c r="D30" i="2"/>
  <c r="D32" i="2"/>
  <c r="D34" i="2"/>
  <c r="D36" i="2"/>
  <c r="D38" i="2"/>
  <c r="D40" i="2"/>
  <c r="D42" i="2"/>
  <c r="D44" i="2"/>
  <c r="D46" i="2"/>
  <c r="D48" i="2"/>
  <c r="D50" i="2"/>
  <c r="D52" i="2"/>
  <c r="D54" i="2"/>
  <c r="D56" i="2"/>
  <c r="D58" i="2"/>
  <c r="D60" i="2"/>
  <c r="D62" i="2"/>
  <c r="D64" i="2"/>
  <c r="D66" i="2"/>
  <c r="D68" i="2"/>
  <c r="D70" i="2"/>
  <c r="D72" i="2"/>
  <c r="L72" i="2" s="1"/>
  <c r="D74" i="2"/>
  <c r="L74" i="2" s="1"/>
  <c r="D76" i="2"/>
  <c r="L76" i="2" s="1"/>
  <c r="D78" i="2"/>
  <c r="L78" i="2" s="1"/>
  <c r="D80" i="2"/>
  <c r="L80" i="2" s="1"/>
  <c r="D82" i="2"/>
  <c r="L82" i="2" s="1"/>
  <c r="D84" i="2"/>
  <c r="L84" i="2" s="1"/>
  <c r="D86" i="2"/>
  <c r="D88" i="2"/>
  <c r="D90" i="2"/>
  <c r="D92" i="2"/>
  <c r="D94" i="2"/>
  <c r="D96" i="2"/>
  <c r="D98" i="2"/>
  <c r="D100" i="2"/>
  <c r="D102" i="2"/>
  <c r="D104" i="2"/>
  <c r="D106" i="2"/>
  <c r="D109" i="2"/>
  <c r="D111" i="2"/>
  <c r="D115" i="2"/>
  <c r="D119" i="2"/>
  <c r="D137" i="2"/>
  <c r="D108" i="2"/>
  <c r="D114" i="2"/>
  <c r="D118" i="2"/>
  <c r="D129" i="2"/>
  <c r="D17" i="2"/>
  <c r="D19" i="2"/>
  <c r="D21" i="2"/>
  <c r="D23" i="2"/>
  <c r="D25" i="2"/>
  <c r="D27" i="2"/>
  <c r="D29" i="2"/>
  <c r="D31" i="2"/>
  <c r="D33" i="2"/>
  <c r="D35" i="2"/>
  <c r="D37" i="2"/>
  <c r="D39" i="2"/>
  <c r="D41" i="2"/>
  <c r="D43" i="2"/>
  <c r="D45" i="2"/>
  <c r="D47" i="2"/>
  <c r="D49" i="2"/>
  <c r="D51" i="2"/>
  <c r="D53" i="2"/>
  <c r="D55" i="2"/>
  <c r="D57" i="2"/>
  <c r="D59" i="2"/>
  <c r="D61" i="2"/>
  <c r="D63" i="2"/>
  <c r="D65" i="2"/>
  <c r="D67" i="2"/>
  <c r="D69" i="2"/>
  <c r="D71" i="2"/>
  <c r="L71" i="2" s="1"/>
  <c r="D73" i="2"/>
  <c r="L73" i="2" s="1"/>
  <c r="D75" i="2"/>
  <c r="L75" i="2" s="1"/>
  <c r="D77" i="2"/>
  <c r="L77" i="2" s="1"/>
  <c r="D79" i="2"/>
  <c r="L79" i="2" s="1"/>
  <c r="D81" i="2"/>
  <c r="L81" i="2" s="1"/>
  <c r="D83" i="2"/>
  <c r="L83" i="2" s="1"/>
  <c r="D85" i="2"/>
  <c r="D87" i="2"/>
  <c r="D89" i="2"/>
  <c r="D91" i="2"/>
  <c r="D93" i="2"/>
  <c r="D95" i="2"/>
  <c r="D97" i="2"/>
  <c r="D99" i="2"/>
  <c r="D101" i="2"/>
  <c r="D103" i="2"/>
  <c r="D105" i="2"/>
  <c r="D107" i="2"/>
  <c r="D110" i="2"/>
  <c r="D113" i="2"/>
  <c r="D117" i="2"/>
  <c r="D121" i="2"/>
  <c r="D144" i="2"/>
  <c r="D148" i="2"/>
  <c r="D152" i="2"/>
  <c r="D156" i="2"/>
  <c r="D160" i="2"/>
  <c r="D164" i="2"/>
  <c r="D168" i="2"/>
  <c r="D172" i="2"/>
  <c r="D176" i="2"/>
  <c r="D180" i="2"/>
  <c r="D184" i="2"/>
  <c r="D188" i="2"/>
  <c r="D192" i="2"/>
  <c r="D196" i="2"/>
  <c r="D200" i="2"/>
  <c r="D204" i="2"/>
  <c r="D208" i="2"/>
  <c r="L208" i="2" s="1"/>
  <c r="D212" i="2"/>
  <c r="L212" i="2" s="1"/>
  <c r="D216" i="2"/>
  <c r="L216" i="2" s="1"/>
  <c r="D143" i="2"/>
  <c r="D149" i="2"/>
  <c r="D155" i="2"/>
  <c r="D161" i="2"/>
  <c r="D169" i="2"/>
  <c r="D177" i="2"/>
  <c r="D185" i="2"/>
  <c r="D193" i="2"/>
  <c r="D201" i="2"/>
  <c r="D209" i="2"/>
  <c r="L209" i="2" s="1"/>
  <c r="D215" i="2"/>
  <c r="L215" i="2" s="1"/>
  <c r="D147" i="2"/>
  <c r="D157" i="2"/>
  <c r="D167" i="2"/>
  <c r="D175" i="2"/>
  <c r="D183" i="2"/>
  <c r="D191" i="2"/>
  <c r="D199" i="2"/>
  <c r="D207" i="2"/>
  <c r="L207" i="2" s="1"/>
  <c r="D217" i="2"/>
  <c r="L217" i="2" s="1"/>
  <c r="D142" i="2"/>
  <c r="D146" i="2"/>
  <c r="D150" i="2"/>
  <c r="D154" i="2"/>
  <c r="D158" i="2"/>
  <c r="D162" i="2"/>
  <c r="D166" i="2"/>
  <c r="D170" i="2"/>
  <c r="D174" i="2"/>
  <c r="D178" i="2"/>
  <c r="D182" i="2"/>
  <c r="D186" i="2"/>
  <c r="D190" i="2"/>
  <c r="D194" i="2"/>
  <c r="D198" i="2"/>
  <c r="D202" i="2"/>
  <c r="D206" i="2"/>
  <c r="L206" i="2" s="1"/>
  <c r="D210" i="2"/>
  <c r="L210" i="2" s="1"/>
  <c r="D214" i="2"/>
  <c r="L214" i="2" s="1"/>
  <c r="D13" i="2"/>
  <c r="D145" i="2"/>
  <c r="D151" i="2"/>
  <c r="D159" i="2"/>
  <c r="D165" i="2"/>
  <c r="D173" i="2"/>
  <c r="D181" i="2"/>
  <c r="D189" i="2"/>
  <c r="D197" i="2"/>
  <c r="D205" i="2"/>
  <c r="D211" i="2"/>
  <c r="L211" i="2" s="1"/>
  <c r="D6" i="2"/>
  <c r="D153" i="2"/>
  <c r="D163" i="2"/>
  <c r="D171" i="2"/>
  <c r="D179" i="2"/>
  <c r="D187" i="2"/>
  <c r="D195" i="2"/>
  <c r="D203" i="2"/>
  <c r="D213" i="2"/>
  <c r="L213" i="2" s="1"/>
  <c r="P217" i="2" l="1"/>
  <c r="N217" i="2"/>
  <c r="R217" i="2"/>
  <c r="N73" i="2"/>
  <c r="P73" i="2"/>
  <c r="R73" i="2"/>
  <c r="P78" i="2"/>
  <c r="N78" i="2"/>
  <c r="R78" i="2"/>
  <c r="N133" i="2"/>
  <c r="P133" i="2"/>
  <c r="R133" i="2"/>
  <c r="R131" i="2"/>
  <c r="P131" i="2"/>
  <c r="N131" i="2"/>
  <c r="P140" i="2"/>
  <c r="N140" i="2"/>
  <c r="R140" i="2"/>
  <c r="P124" i="2"/>
  <c r="N124" i="2"/>
  <c r="R124" i="2"/>
  <c r="P135" i="2"/>
  <c r="N135" i="2"/>
  <c r="R135" i="2"/>
  <c r="N5" i="2"/>
  <c r="P5" i="2"/>
  <c r="R5" i="2"/>
  <c r="P126" i="2"/>
  <c r="N126" i="2"/>
  <c r="R126" i="2"/>
  <c r="P214" i="2"/>
  <c r="N214" i="2"/>
  <c r="R214" i="2"/>
  <c r="P215" i="2"/>
  <c r="N215" i="2"/>
  <c r="R215" i="2"/>
  <c r="P71" i="2"/>
  <c r="N71" i="2"/>
  <c r="R71" i="2"/>
  <c r="N84" i="2"/>
  <c r="P84" i="2"/>
  <c r="R84" i="2"/>
  <c r="P76" i="2"/>
  <c r="N76" i="2"/>
  <c r="R76" i="2"/>
  <c r="N125" i="2"/>
  <c r="P125" i="2"/>
  <c r="R125" i="2"/>
  <c r="R123" i="2"/>
  <c r="P123" i="2"/>
  <c r="N123" i="2"/>
  <c r="P136" i="2"/>
  <c r="N136" i="2"/>
  <c r="R136" i="2"/>
  <c r="P15" i="2"/>
  <c r="N15" i="2"/>
  <c r="R15" i="2"/>
  <c r="P127" i="2"/>
  <c r="N127" i="2"/>
  <c r="R127" i="2"/>
  <c r="P138" i="2"/>
  <c r="N138" i="2"/>
  <c r="R138" i="2"/>
  <c r="P122" i="2"/>
  <c r="N122" i="2"/>
  <c r="R122" i="2"/>
  <c r="R211" i="2"/>
  <c r="P211" i="2"/>
  <c r="N211" i="2"/>
  <c r="P210" i="2"/>
  <c r="N210" i="2"/>
  <c r="R210" i="2"/>
  <c r="P209" i="2"/>
  <c r="N209" i="2"/>
  <c r="R209" i="2"/>
  <c r="N208" i="2"/>
  <c r="P208" i="2"/>
  <c r="R208" i="2"/>
  <c r="P77" i="2"/>
  <c r="N77" i="2"/>
  <c r="R77" i="2"/>
  <c r="P82" i="2"/>
  <c r="N82" i="2"/>
  <c r="R82" i="2"/>
  <c r="P74" i="2"/>
  <c r="N74" i="2"/>
  <c r="R74" i="2"/>
  <c r="P9" i="2"/>
  <c r="N9" i="2"/>
  <c r="R9" i="2"/>
  <c r="R12" i="2"/>
  <c r="P12" i="2"/>
  <c r="N12" i="2"/>
  <c r="N132" i="2"/>
  <c r="P132" i="2"/>
  <c r="R132" i="2"/>
  <c r="P11" i="2"/>
  <c r="N11" i="2"/>
  <c r="R11" i="2"/>
  <c r="R14" i="2"/>
  <c r="P14" i="2"/>
  <c r="N14" i="2"/>
  <c r="P134" i="2"/>
  <c r="N134" i="2"/>
  <c r="R134" i="2"/>
  <c r="N216" i="2"/>
  <c r="P216" i="2"/>
  <c r="R216" i="2"/>
  <c r="N81" i="2"/>
  <c r="P81" i="2"/>
  <c r="R81" i="2"/>
  <c r="P213" i="2"/>
  <c r="N213" i="2"/>
  <c r="R213" i="2"/>
  <c r="P207" i="2"/>
  <c r="N207" i="2"/>
  <c r="R207" i="2"/>
  <c r="N212" i="2"/>
  <c r="P212" i="2"/>
  <c r="R212" i="2"/>
  <c r="P79" i="2"/>
  <c r="N79" i="2"/>
  <c r="R79" i="2"/>
  <c r="P206" i="2"/>
  <c r="N206" i="2"/>
  <c r="R206" i="2"/>
  <c r="P83" i="2"/>
  <c r="R83" i="2"/>
  <c r="N83" i="2"/>
  <c r="R75" i="2"/>
  <c r="P75" i="2"/>
  <c r="N75" i="2"/>
  <c r="N80" i="2"/>
  <c r="P80" i="2"/>
  <c r="R80" i="2"/>
  <c r="P72" i="2"/>
  <c r="N72" i="2"/>
  <c r="R72" i="2"/>
  <c r="N141" i="2"/>
  <c r="P141" i="2"/>
  <c r="R141" i="2"/>
  <c r="R139" i="2"/>
  <c r="N139" i="2"/>
  <c r="P139" i="2"/>
  <c r="R8" i="2"/>
  <c r="P8" i="2"/>
  <c r="N8" i="2"/>
  <c r="P128" i="2"/>
  <c r="N128" i="2"/>
  <c r="R128" i="2"/>
  <c r="P7" i="2"/>
  <c r="N7" i="2"/>
  <c r="R7" i="2"/>
  <c r="R10" i="2"/>
  <c r="P10" i="2"/>
  <c r="N10" i="2"/>
  <c r="P130" i="2"/>
  <c r="N130" i="2"/>
  <c r="R130" i="2"/>
  <c r="L195" i="2"/>
  <c r="L203" i="2"/>
  <c r="L187" i="2"/>
  <c r="L171" i="2"/>
  <c r="L153" i="2"/>
  <c r="L197" i="2"/>
  <c r="L181" i="2"/>
  <c r="L165" i="2"/>
  <c r="L151" i="2"/>
  <c r="L13" i="2"/>
  <c r="L202" i="2"/>
  <c r="L194" i="2"/>
  <c r="L186" i="2"/>
  <c r="L178" i="2"/>
  <c r="L170" i="2"/>
  <c r="L162" i="2"/>
  <c r="L154" i="2"/>
  <c r="L146" i="2"/>
  <c r="L199" i="2"/>
  <c r="L183" i="2"/>
  <c r="L167" i="2"/>
  <c r="L147" i="2"/>
  <c r="L193" i="2"/>
  <c r="L177" i="2"/>
  <c r="L161" i="2"/>
  <c r="L149" i="2"/>
  <c r="L200" i="2"/>
  <c r="L192" i="2"/>
  <c r="L184" i="2"/>
  <c r="L176" i="2"/>
  <c r="L168" i="2"/>
  <c r="L160" i="2"/>
  <c r="L152" i="2"/>
  <c r="L144" i="2"/>
  <c r="L117" i="2"/>
  <c r="L110" i="2"/>
  <c r="L105" i="2"/>
  <c r="L101" i="2"/>
  <c r="L97" i="2"/>
  <c r="L93" i="2"/>
  <c r="L89" i="2"/>
  <c r="L85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18" i="2"/>
  <c r="L108" i="2"/>
  <c r="L119" i="2"/>
  <c r="L111" i="2"/>
  <c r="L106" i="2"/>
  <c r="L102" i="2"/>
  <c r="L98" i="2"/>
  <c r="L94" i="2"/>
  <c r="L90" i="2"/>
  <c r="L86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20" i="2"/>
  <c r="L112" i="2"/>
  <c r="L179" i="2"/>
  <c r="L163" i="2"/>
  <c r="L6" i="2"/>
  <c r="L205" i="2"/>
  <c r="L189" i="2"/>
  <c r="L173" i="2"/>
  <c r="L159" i="2"/>
  <c r="L145" i="2"/>
  <c r="L198" i="2"/>
  <c r="L190" i="2"/>
  <c r="L182" i="2"/>
  <c r="L174" i="2"/>
  <c r="L166" i="2"/>
  <c r="L158" i="2"/>
  <c r="L150" i="2"/>
  <c r="L142" i="2"/>
  <c r="L191" i="2"/>
  <c r="L175" i="2"/>
  <c r="L157" i="2"/>
  <c r="L201" i="2"/>
  <c r="L185" i="2"/>
  <c r="L169" i="2"/>
  <c r="L155" i="2"/>
  <c r="L143" i="2"/>
  <c r="L204" i="2"/>
  <c r="L196" i="2"/>
  <c r="L188" i="2"/>
  <c r="L180" i="2"/>
  <c r="L172" i="2"/>
  <c r="L164" i="2"/>
  <c r="L156" i="2"/>
  <c r="L148" i="2"/>
  <c r="L121" i="2"/>
  <c r="L113" i="2"/>
  <c r="L107" i="2"/>
  <c r="L103" i="2"/>
  <c r="L99" i="2"/>
  <c r="L95" i="2"/>
  <c r="L91" i="2"/>
  <c r="L87" i="2"/>
  <c r="L67" i="2"/>
  <c r="L63" i="2"/>
  <c r="L59" i="2"/>
  <c r="L55" i="2"/>
  <c r="L51" i="2"/>
  <c r="L47" i="2"/>
  <c r="L43" i="2"/>
  <c r="L39" i="2"/>
  <c r="L35" i="2"/>
  <c r="L31" i="2"/>
  <c r="L27" i="2"/>
  <c r="L23" i="2"/>
  <c r="L19" i="2"/>
  <c r="L129" i="2"/>
  <c r="L114" i="2"/>
  <c r="L137" i="2"/>
  <c r="L115" i="2"/>
  <c r="L109" i="2"/>
  <c r="L104" i="2"/>
  <c r="L100" i="2"/>
  <c r="L96" i="2"/>
  <c r="L92" i="2"/>
  <c r="L88" i="2"/>
  <c r="L68" i="2"/>
  <c r="L64" i="2"/>
  <c r="L60" i="2"/>
  <c r="L56" i="2"/>
  <c r="L52" i="2"/>
  <c r="L48" i="2"/>
  <c r="L44" i="2"/>
  <c r="L40" i="2"/>
  <c r="L36" i="2"/>
  <c r="L32" i="2"/>
  <c r="L28" i="2"/>
  <c r="L24" i="2"/>
  <c r="L20" i="2"/>
  <c r="L16" i="2"/>
  <c r="L116" i="2"/>
  <c r="R40" i="2" l="1"/>
  <c r="P40" i="2"/>
  <c r="N40" i="2"/>
  <c r="N104" i="2"/>
  <c r="P104" i="2"/>
  <c r="R104" i="2"/>
  <c r="P27" i="2"/>
  <c r="N27" i="2"/>
  <c r="R27" i="2"/>
  <c r="R59" i="2"/>
  <c r="P59" i="2"/>
  <c r="N59" i="2"/>
  <c r="P156" i="2"/>
  <c r="N156" i="2"/>
  <c r="R156" i="2"/>
  <c r="N157" i="2"/>
  <c r="P157" i="2"/>
  <c r="R157" i="2"/>
  <c r="P182" i="2"/>
  <c r="N182" i="2"/>
  <c r="R182" i="2"/>
  <c r="R6" i="2"/>
  <c r="P6" i="2"/>
  <c r="N6" i="2"/>
  <c r="R30" i="2"/>
  <c r="P30" i="2"/>
  <c r="N30" i="2"/>
  <c r="N62" i="2"/>
  <c r="P62" i="2"/>
  <c r="R62" i="2"/>
  <c r="P90" i="2"/>
  <c r="N90" i="2"/>
  <c r="R90" i="2"/>
  <c r="P118" i="2"/>
  <c r="N118" i="2"/>
  <c r="R118" i="2"/>
  <c r="P45" i="2"/>
  <c r="N45" i="2"/>
  <c r="R45" i="2"/>
  <c r="N105" i="2"/>
  <c r="P105" i="2"/>
  <c r="R105" i="2"/>
  <c r="N184" i="2"/>
  <c r="P184" i="2"/>
  <c r="R184" i="2"/>
  <c r="P161" i="2"/>
  <c r="N161" i="2"/>
  <c r="R161" i="2"/>
  <c r="P154" i="2"/>
  <c r="N154" i="2"/>
  <c r="R154" i="2"/>
  <c r="P151" i="2"/>
  <c r="N151" i="2"/>
  <c r="R151" i="2"/>
  <c r="R195" i="2"/>
  <c r="P195" i="2"/>
  <c r="N195" i="2"/>
  <c r="P116" i="2"/>
  <c r="N116" i="2"/>
  <c r="R116" i="2"/>
  <c r="R28" i="2"/>
  <c r="P28" i="2"/>
  <c r="N28" i="2"/>
  <c r="R44" i="2"/>
  <c r="P44" i="2"/>
  <c r="N44" i="2"/>
  <c r="P60" i="2"/>
  <c r="N60" i="2"/>
  <c r="R60" i="2"/>
  <c r="P92" i="2"/>
  <c r="N92" i="2"/>
  <c r="R92" i="2"/>
  <c r="P109" i="2"/>
  <c r="N109" i="2"/>
  <c r="R109" i="2"/>
  <c r="P129" i="2"/>
  <c r="N129" i="2"/>
  <c r="R129" i="2"/>
  <c r="P31" i="2"/>
  <c r="N31" i="2"/>
  <c r="R31" i="2"/>
  <c r="P47" i="2"/>
  <c r="N47" i="2"/>
  <c r="R47" i="2"/>
  <c r="P63" i="2"/>
  <c r="N63" i="2"/>
  <c r="R63" i="2"/>
  <c r="P95" i="2"/>
  <c r="N95" i="2"/>
  <c r="R95" i="2"/>
  <c r="P113" i="2"/>
  <c r="N113" i="2"/>
  <c r="R113" i="2"/>
  <c r="P164" i="2"/>
  <c r="N164" i="2"/>
  <c r="R164" i="2"/>
  <c r="N196" i="2"/>
  <c r="P196" i="2"/>
  <c r="R196" i="2"/>
  <c r="N169" i="2"/>
  <c r="P169" i="2"/>
  <c r="R169" i="2"/>
  <c r="P175" i="2"/>
  <c r="N175" i="2"/>
  <c r="R175" i="2"/>
  <c r="P158" i="2"/>
  <c r="N158" i="2"/>
  <c r="R158" i="2"/>
  <c r="P190" i="2"/>
  <c r="N190" i="2"/>
  <c r="R190" i="2"/>
  <c r="P173" i="2"/>
  <c r="N173" i="2"/>
  <c r="R173" i="2"/>
  <c r="R163" i="2"/>
  <c r="N163" i="2"/>
  <c r="P163" i="2"/>
  <c r="R18" i="2"/>
  <c r="P18" i="2"/>
  <c r="N18" i="2"/>
  <c r="P34" i="2"/>
  <c r="R34" i="2"/>
  <c r="N34" i="2"/>
  <c r="P50" i="2"/>
  <c r="N50" i="2"/>
  <c r="R50" i="2"/>
  <c r="P66" i="2"/>
  <c r="N66" i="2"/>
  <c r="R66" i="2"/>
  <c r="P94" i="2"/>
  <c r="N94" i="2"/>
  <c r="R94" i="2"/>
  <c r="P111" i="2"/>
  <c r="N111" i="2"/>
  <c r="R111" i="2"/>
  <c r="P17" i="2"/>
  <c r="N17" i="2"/>
  <c r="R17" i="2"/>
  <c r="P33" i="2"/>
  <c r="N33" i="2"/>
  <c r="R33" i="2"/>
  <c r="N49" i="2"/>
  <c r="P49" i="2"/>
  <c r="R49" i="2"/>
  <c r="N65" i="2"/>
  <c r="P65" i="2"/>
  <c r="R65" i="2"/>
  <c r="N93" i="2"/>
  <c r="P93" i="2"/>
  <c r="R93" i="2"/>
  <c r="P110" i="2"/>
  <c r="N110" i="2"/>
  <c r="R110" i="2"/>
  <c r="N160" i="2"/>
  <c r="P160" i="2"/>
  <c r="R160" i="2"/>
  <c r="N192" i="2"/>
  <c r="P192" i="2"/>
  <c r="R192" i="2"/>
  <c r="P177" i="2"/>
  <c r="N177" i="2"/>
  <c r="R177" i="2"/>
  <c r="P183" i="2"/>
  <c r="N183" i="2"/>
  <c r="R183" i="2"/>
  <c r="P162" i="2"/>
  <c r="N162" i="2"/>
  <c r="R162" i="2"/>
  <c r="P194" i="2"/>
  <c r="N194" i="2"/>
  <c r="R194" i="2"/>
  <c r="P165" i="2"/>
  <c r="N165" i="2"/>
  <c r="R165" i="2"/>
  <c r="R171" i="2"/>
  <c r="P171" i="2"/>
  <c r="N171" i="2"/>
  <c r="R16" i="2"/>
  <c r="N16" i="2"/>
  <c r="P16" i="2"/>
  <c r="R32" i="2"/>
  <c r="N32" i="2"/>
  <c r="P32" i="2"/>
  <c r="N48" i="2"/>
  <c r="P48" i="2"/>
  <c r="R48" i="2"/>
  <c r="N64" i="2"/>
  <c r="P64" i="2"/>
  <c r="R64" i="2"/>
  <c r="N96" i="2"/>
  <c r="P96" i="2"/>
  <c r="R96" i="2"/>
  <c r="R115" i="2"/>
  <c r="P115" i="2"/>
  <c r="N115" i="2"/>
  <c r="P19" i="2"/>
  <c r="N19" i="2"/>
  <c r="R19" i="2"/>
  <c r="P35" i="2"/>
  <c r="N35" i="2"/>
  <c r="R35" i="2"/>
  <c r="R51" i="2"/>
  <c r="P51" i="2"/>
  <c r="N51" i="2"/>
  <c r="R67" i="2"/>
  <c r="P67" i="2"/>
  <c r="N67" i="2"/>
  <c r="R99" i="2"/>
  <c r="P99" i="2"/>
  <c r="N99" i="2"/>
  <c r="N121" i="2"/>
  <c r="P121" i="2"/>
  <c r="R121" i="2"/>
  <c r="P172" i="2"/>
  <c r="N172" i="2"/>
  <c r="R172" i="2"/>
  <c r="P204" i="2"/>
  <c r="N204" i="2"/>
  <c r="R204" i="2"/>
  <c r="P185" i="2"/>
  <c r="N185" i="2"/>
  <c r="R185" i="2"/>
  <c r="N191" i="2"/>
  <c r="P191" i="2"/>
  <c r="R191" i="2"/>
  <c r="P166" i="2"/>
  <c r="N166" i="2"/>
  <c r="R166" i="2"/>
  <c r="P198" i="2"/>
  <c r="N198" i="2"/>
  <c r="R198" i="2"/>
  <c r="N189" i="2"/>
  <c r="P189" i="2"/>
  <c r="R189" i="2"/>
  <c r="R179" i="2"/>
  <c r="P179" i="2"/>
  <c r="N179" i="2"/>
  <c r="R22" i="2"/>
  <c r="P22" i="2"/>
  <c r="N22" i="2"/>
  <c r="R38" i="2"/>
  <c r="P38" i="2"/>
  <c r="N38" i="2"/>
  <c r="P54" i="2"/>
  <c r="N54" i="2"/>
  <c r="R54" i="2"/>
  <c r="P70" i="2"/>
  <c r="N70" i="2"/>
  <c r="R70" i="2"/>
  <c r="P98" i="2"/>
  <c r="N98" i="2"/>
  <c r="R98" i="2"/>
  <c r="P119" i="2"/>
  <c r="N119" i="2"/>
  <c r="R119" i="2"/>
  <c r="P21" i="2"/>
  <c r="N21" i="2"/>
  <c r="R21" i="2"/>
  <c r="N37" i="2"/>
  <c r="P37" i="2"/>
  <c r="R37" i="2"/>
  <c r="N53" i="2"/>
  <c r="P53" i="2"/>
  <c r="R53" i="2"/>
  <c r="N69" i="2"/>
  <c r="P69" i="2"/>
  <c r="R69" i="2"/>
  <c r="P97" i="2"/>
  <c r="N97" i="2"/>
  <c r="R97" i="2"/>
  <c r="N117" i="2"/>
  <c r="P117" i="2"/>
  <c r="R117" i="2"/>
  <c r="N168" i="2"/>
  <c r="P168" i="2"/>
  <c r="R168" i="2"/>
  <c r="N200" i="2"/>
  <c r="P200" i="2"/>
  <c r="R200" i="2"/>
  <c r="P193" i="2"/>
  <c r="N193" i="2"/>
  <c r="R193" i="2"/>
  <c r="P199" i="2"/>
  <c r="N199" i="2"/>
  <c r="R199" i="2"/>
  <c r="P170" i="2"/>
  <c r="N170" i="2"/>
  <c r="R170" i="2"/>
  <c r="P202" i="2"/>
  <c r="N202" i="2"/>
  <c r="R202" i="2"/>
  <c r="N181" i="2"/>
  <c r="P181" i="2"/>
  <c r="R181" i="2"/>
  <c r="R187" i="2"/>
  <c r="P187" i="2"/>
  <c r="N187" i="2"/>
  <c r="R24" i="2"/>
  <c r="P24" i="2"/>
  <c r="N24" i="2"/>
  <c r="P56" i="2"/>
  <c r="N56" i="2"/>
  <c r="R56" i="2"/>
  <c r="P88" i="2"/>
  <c r="N88" i="2"/>
  <c r="R88" i="2"/>
  <c r="P114" i="2"/>
  <c r="N114" i="2"/>
  <c r="R114" i="2"/>
  <c r="P43" i="2"/>
  <c r="N43" i="2"/>
  <c r="R43" i="2"/>
  <c r="R91" i="2"/>
  <c r="N91" i="2"/>
  <c r="P91" i="2"/>
  <c r="R107" i="2"/>
  <c r="P107" i="2"/>
  <c r="N107" i="2"/>
  <c r="P188" i="2"/>
  <c r="N188" i="2"/>
  <c r="R188" i="2"/>
  <c r="R155" i="2"/>
  <c r="P155" i="2"/>
  <c r="N155" i="2"/>
  <c r="P150" i="2"/>
  <c r="N150" i="2"/>
  <c r="R150" i="2"/>
  <c r="P159" i="2"/>
  <c r="N159" i="2"/>
  <c r="R159" i="2"/>
  <c r="N120" i="2"/>
  <c r="P120" i="2"/>
  <c r="R120" i="2"/>
  <c r="R46" i="2"/>
  <c r="P46" i="2"/>
  <c r="N46" i="2"/>
  <c r="P106" i="2"/>
  <c r="N106" i="2"/>
  <c r="R106" i="2"/>
  <c r="P29" i="2"/>
  <c r="N29" i="2"/>
  <c r="R29" i="2"/>
  <c r="P61" i="2"/>
  <c r="N61" i="2"/>
  <c r="R61" i="2"/>
  <c r="N89" i="2"/>
  <c r="P89" i="2"/>
  <c r="R89" i="2"/>
  <c r="P152" i="2"/>
  <c r="N152" i="2"/>
  <c r="R152" i="2"/>
  <c r="P167" i="2"/>
  <c r="N167" i="2"/>
  <c r="R167" i="2"/>
  <c r="P186" i="2"/>
  <c r="N186" i="2"/>
  <c r="R186" i="2"/>
  <c r="N153" i="2"/>
  <c r="P153" i="2"/>
  <c r="R153" i="2"/>
  <c r="R20" i="2"/>
  <c r="N20" i="2"/>
  <c r="P20" i="2"/>
  <c r="R36" i="2"/>
  <c r="N36" i="2"/>
  <c r="P36" i="2"/>
  <c r="N52" i="2"/>
  <c r="P52" i="2"/>
  <c r="R52" i="2"/>
  <c r="N68" i="2"/>
  <c r="P68" i="2"/>
  <c r="R68" i="2"/>
  <c r="P100" i="2"/>
  <c r="N100" i="2"/>
  <c r="R100" i="2"/>
  <c r="P137" i="2"/>
  <c r="N137" i="2"/>
  <c r="R137" i="2"/>
  <c r="P23" i="2"/>
  <c r="N23" i="2"/>
  <c r="R23" i="2"/>
  <c r="P39" i="2"/>
  <c r="N39" i="2"/>
  <c r="R39" i="2"/>
  <c r="P55" i="2"/>
  <c r="N55" i="2"/>
  <c r="R55" i="2"/>
  <c r="P87" i="2"/>
  <c r="N87" i="2"/>
  <c r="R87" i="2"/>
  <c r="P103" i="2"/>
  <c r="N103" i="2"/>
  <c r="R103" i="2"/>
  <c r="N148" i="2"/>
  <c r="P148" i="2"/>
  <c r="R148" i="2"/>
  <c r="N180" i="2"/>
  <c r="P180" i="2"/>
  <c r="R180" i="2"/>
  <c r="P143" i="2"/>
  <c r="N143" i="2"/>
  <c r="R143" i="2"/>
  <c r="P201" i="2"/>
  <c r="N201" i="2"/>
  <c r="R201" i="2"/>
  <c r="P142" i="2"/>
  <c r="N142" i="2"/>
  <c r="R142" i="2"/>
  <c r="P174" i="2"/>
  <c r="N174" i="2"/>
  <c r="R174" i="2"/>
  <c r="P145" i="2"/>
  <c r="N145" i="2"/>
  <c r="R145" i="2"/>
  <c r="N205" i="2"/>
  <c r="P205" i="2"/>
  <c r="R205" i="2"/>
  <c r="N112" i="2"/>
  <c r="P112" i="2"/>
  <c r="R112" i="2"/>
  <c r="R26" i="2"/>
  <c r="N26" i="2"/>
  <c r="P26" i="2"/>
  <c r="R42" i="2"/>
  <c r="P42" i="2"/>
  <c r="N42" i="2"/>
  <c r="P58" i="2"/>
  <c r="N58" i="2"/>
  <c r="R58" i="2"/>
  <c r="P86" i="2"/>
  <c r="N86" i="2"/>
  <c r="R86" i="2"/>
  <c r="P102" i="2"/>
  <c r="N102" i="2"/>
  <c r="R102" i="2"/>
  <c r="P108" i="2"/>
  <c r="N108" i="2"/>
  <c r="R108" i="2"/>
  <c r="P25" i="2"/>
  <c r="N25" i="2"/>
  <c r="R25" i="2"/>
  <c r="N41" i="2"/>
  <c r="P41" i="2"/>
  <c r="R41" i="2"/>
  <c r="N57" i="2"/>
  <c r="P57" i="2"/>
  <c r="R57" i="2"/>
  <c r="N85" i="2"/>
  <c r="P85" i="2"/>
  <c r="R85" i="2"/>
  <c r="P101" i="2"/>
  <c r="N101" i="2"/>
  <c r="R101" i="2"/>
  <c r="P144" i="2"/>
  <c r="N144" i="2"/>
  <c r="R144" i="2"/>
  <c r="N176" i="2"/>
  <c r="P176" i="2"/>
  <c r="R176" i="2"/>
  <c r="N149" i="2"/>
  <c r="P149" i="2"/>
  <c r="R149" i="2"/>
  <c r="R147" i="2"/>
  <c r="P147" i="2"/>
  <c r="N147" i="2"/>
  <c r="P146" i="2"/>
  <c r="N146" i="2"/>
  <c r="R146" i="2"/>
  <c r="P178" i="2"/>
  <c r="N178" i="2"/>
  <c r="R178" i="2"/>
  <c r="P13" i="2"/>
  <c r="N13" i="2"/>
  <c r="R13" i="2"/>
  <c r="P197" i="2"/>
  <c r="N197" i="2"/>
  <c r="R197" i="2"/>
  <c r="R203" i="2"/>
  <c r="N203" i="2"/>
  <c r="P203" i="2"/>
</calcChain>
</file>

<file path=xl/sharedStrings.xml><?xml version="1.0" encoding="utf-8"?>
<sst xmlns="http://schemas.openxmlformats.org/spreadsheetml/2006/main" count="37" uniqueCount="18">
  <si>
    <t>Temp °F</t>
  </si>
  <si>
    <t>Stuff used to calculate the Look-up table</t>
  </si>
  <si>
    <t>Look-up table s.v.p</t>
  </si>
  <si>
    <t>Temp °C</t>
  </si>
  <si>
    <t>Using °C</t>
  </si>
  <si>
    <t>Using °F</t>
  </si>
  <si>
    <t>Look-up table</t>
  </si>
  <si>
    <t>Calculation</t>
  </si>
  <si>
    <t>Calculated s.v.p.</t>
  </si>
  <si>
    <t>Abs. Diff</t>
  </si>
  <si>
    <t>% H20 (at 28.82 abs. Stack Press)</t>
  </si>
  <si>
    <t>% H20</t>
  </si>
  <si>
    <t>NOAA Method</t>
  </si>
  <si>
    <t>Antoine</t>
  </si>
  <si>
    <t>Graphing</t>
  </si>
  <si>
    <t>RMB</t>
  </si>
  <si>
    <t>Humidity Ratio</t>
  </si>
  <si>
    <t>((2.718281^(18.3036-(3816.44/(5/9*((STKTMP-32))+273.15-46.13))))/25.4/STKPRESS)*100=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</si>
</sst>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0"/>
    <numFmt numFmtId="166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/>
    <xf numFmtId="0" fontId="0" fillId="0" borderId="1" xfId="0" applyBorder="1"/>
    <xf numFmtId="165" fontId="0" fillId="0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6" fontId="2" fillId="0" borderId="1" xfId="0" applyNumberFormat="1" applyFont="1" applyBorder="1"/>
    <xf numFmtId="164" fontId="2" fillId="0" borderId="1" xfId="1" applyNumberFormat="1" applyFont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/>
    <xf numFmtId="164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/>
    <xf numFmtId="166" fontId="2" fillId="2" borderId="1" xfId="0" applyNumberFormat="1" applyFont="1" applyFill="1" applyBorder="1"/>
    <xf numFmtId="164" fontId="2" fillId="2" borderId="1" xfId="1" applyNumberFormat="1" applyFont="1" applyFill="1" applyBorder="1"/>
    <xf numFmtId="10" fontId="3" fillId="0" borderId="1" xfId="1" applyNumberFormat="1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212328110149023E-2"/>
          <c:y val="2.1397351038061119E-2"/>
          <c:w val="0.6878860454943132"/>
          <c:h val="0.818707713619130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Graph!$C$5:$C$217</c:f>
              <c:numCache>
                <c:formatCode>General</c:formatCode>
                <c:ptCount val="2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</c:numCache>
            </c:numRef>
          </c:xVal>
          <c:yVal>
            <c:numRef>
              <c:f>Graph!$D$5:$D$217</c:f>
            </c:numRef>
          </c:yVal>
          <c:smooth val="0"/>
        </c:ser>
        <c:ser>
          <c:idx val="1"/>
          <c:order val="1"/>
          <c:xVal>
            <c:numRef>
              <c:f>Graph!$C$5:$C$217</c:f>
              <c:numCache>
                <c:formatCode>General</c:formatCode>
                <c:ptCount val="2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</c:numCache>
            </c:numRef>
          </c:xVal>
          <c:yVal>
            <c:numRef>
              <c:f>Graph!$E$5:$E$217</c:f>
            </c:numRef>
          </c:yVal>
          <c:smooth val="0"/>
        </c:ser>
        <c:ser>
          <c:idx val="2"/>
          <c:order val="2"/>
          <c:xVal>
            <c:numRef>
              <c:f>Graph!$C$5:$C$217</c:f>
              <c:numCache>
                <c:formatCode>General</c:formatCode>
                <c:ptCount val="2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</c:numCache>
            </c:numRef>
          </c:xVal>
          <c:yVal>
            <c:numRef>
              <c:f>Graph!$F$5:$F$217</c:f>
            </c:numRef>
          </c:yVal>
          <c:smooth val="0"/>
        </c:ser>
        <c:ser>
          <c:idx val="3"/>
          <c:order val="3"/>
          <c:xVal>
            <c:numRef>
              <c:f>Graph!$C$5:$C$217</c:f>
              <c:numCache>
                <c:formatCode>General</c:formatCode>
                <c:ptCount val="2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</c:numCache>
            </c:numRef>
          </c:xVal>
          <c:yVal>
            <c:numRef>
              <c:f>Graph!$G$5:$G$217</c:f>
            </c:numRef>
          </c:yVal>
          <c:smooth val="0"/>
        </c:ser>
        <c:ser>
          <c:idx val="4"/>
          <c:order val="4"/>
          <c:xVal>
            <c:numRef>
              <c:f>Graph!$C$5:$C$217</c:f>
              <c:numCache>
                <c:formatCode>General</c:formatCode>
                <c:ptCount val="2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</c:numCache>
            </c:numRef>
          </c:xVal>
          <c:yVal>
            <c:numRef>
              <c:f>Graph!$H$5:$H$217</c:f>
            </c:numRef>
          </c:yVal>
          <c:smooth val="0"/>
        </c:ser>
        <c:ser>
          <c:idx val="5"/>
          <c:order val="5"/>
          <c:xVal>
            <c:numRef>
              <c:f>Graph!$C$5:$C$217</c:f>
              <c:numCache>
                <c:formatCode>General</c:formatCode>
                <c:ptCount val="2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</c:numCache>
            </c:numRef>
          </c:xVal>
          <c:yVal>
            <c:numRef>
              <c:f>Graph!$I$5:$I$217</c:f>
            </c:numRef>
          </c:yVal>
          <c:smooth val="0"/>
        </c:ser>
        <c:ser>
          <c:idx val="6"/>
          <c:order val="6"/>
          <c:xVal>
            <c:numRef>
              <c:f>Graph!$C$5:$C$217</c:f>
              <c:numCache>
                <c:formatCode>General</c:formatCode>
                <c:ptCount val="2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</c:numCache>
            </c:numRef>
          </c:xVal>
          <c:yVal>
            <c:numRef>
              <c:f>Graph!$J$5:$J$217</c:f>
            </c:numRef>
          </c:yVal>
          <c:smooth val="0"/>
        </c:ser>
        <c:ser>
          <c:idx val="7"/>
          <c:order val="7"/>
          <c:xVal>
            <c:numRef>
              <c:f>Graph!$C$5:$C$217</c:f>
              <c:numCache>
                <c:formatCode>General</c:formatCode>
                <c:ptCount val="2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</c:numCache>
            </c:numRef>
          </c:xVal>
          <c:yVal>
            <c:numRef>
              <c:f>Graph!$K$5:$K$217</c:f>
            </c:numRef>
          </c:yVal>
          <c:smooth val="0"/>
        </c:ser>
        <c:ser>
          <c:idx val="8"/>
          <c:order val="8"/>
          <c:trendline>
            <c:trendlineType val="poly"/>
            <c:order val="4"/>
            <c:dispRSqr val="0"/>
            <c:dispEq val="1"/>
            <c:trendlineLbl>
              <c:numFmt formatCode="General" sourceLinked="0"/>
            </c:trendlineLbl>
          </c:trendline>
          <c:xVal>
            <c:numRef>
              <c:f>Graph!$C$5:$C$217</c:f>
              <c:numCache>
                <c:formatCode>General</c:formatCode>
                <c:ptCount val="2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</c:numCache>
            </c:numRef>
          </c:xVal>
          <c:yVal>
            <c:numRef>
              <c:f>Graph!$L$5:$L$217</c:f>
              <c:numCache>
                <c:formatCode>0.0%</c:formatCode>
                <c:ptCount val="213"/>
                <c:pt idx="0">
                  <c:v>1.30117973629424E-3</c:v>
                </c:pt>
                <c:pt idx="1">
                  <c:v>1.3948646773074254E-3</c:v>
                </c:pt>
                <c:pt idx="2">
                  <c:v>1.4920194309507285E-3</c:v>
                </c:pt>
                <c:pt idx="3">
                  <c:v>1.589174184594032E-3</c:v>
                </c:pt>
                <c:pt idx="4">
                  <c:v>1.6897987508674532E-3</c:v>
                </c:pt>
                <c:pt idx="5">
                  <c:v>1.7904233171408743E-3</c:v>
                </c:pt>
                <c:pt idx="6">
                  <c:v>1.8979875086745316E-3</c:v>
                </c:pt>
                <c:pt idx="7">
                  <c:v>2.0055517002081887E-3</c:v>
                </c:pt>
                <c:pt idx="8">
                  <c:v>2.1165857043719638E-3</c:v>
                </c:pt>
                <c:pt idx="9">
                  <c:v>2.2310895211658569E-3</c:v>
                </c:pt>
                <c:pt idx="10">
                  <c:v>2.349063150589868E-3</c:v>
                </c:pt>
                <c:pt idx="11">
                  <c:v>2.4705065926439972E-3</c:v>
                </c:pt>
                <c:pt idx="12">
                  <c:v>2.5954198473282443E-3</c:v>
                </c:pt>
                <c:pt idx="13">
                  <c:v>2.7272727272727275E-3</c:v>
                </c:pt>
                <c:pt idx="14">
                  <c:v>2.8591256072172102E-3</c:v>
                </c:pt>
                <c:pt idx="15">
                  <c:v>2.9979181124219294E-3</c:v>
                </c:pt>
                <c:pt idx="16">
                  <c:v>3.1436502428868842E-3</c:v>
                </c:pt>
                <c:pt idx="17">
                  <c:v>3.289382373351839E-3</c:v>
                </c:pt>
                <c:pt idx="18">
                  <c:v>3.4420541290770298E-3</c:v>
                </c:pt>
                <c:pt idx="19">
                  <c:v>3.6016655100624567E-3</c:v>
                </c:pt>
                <c:pt idx="20">
                  <c:v>3.7647467036780015E-3</c:v>
                </c:pt>
                <c:pt idx="21">
                  <c:v>3.934767522553782E-3</c:v>
                </c:pt>
                <c:pt idx="22">
                  <c:v>4.1117279666897984E-3</c:v>
                </c:pt>
                <c:pt idx="23">
                  <c:v>4.2921582234559334E-3</c:v>
                </c:pt>
                <c:pt idx="24">
                  <c:v>4.4829979181124219E-3</c:v>
                </c:pt>
                <c:pt idx="25">
                  <c:v>4.6773074253990288E-3</c:v>
                </c:pt>
                <c:pt idx="26">
                  <c:v>4.878556557945871E-3</c:v>
                </c:pt>
                <c:pt idx="27">
                  <c:v>5.0902151283830676E-3</c:v>
                </c:pt>
                <c:pt idx="28">
                  <c:v>5.3053435114503817E-3</c:v>
                </c:pt>
                <c:pt idx="29">
                  <c:v>5.5308813324080495E-3</c:v>
                </c:pt>
                <c:pt idx="30">
                  <c:v>5.7633587786259542E-3</c:v>
                </c:pt>
                <c:pt idx="31">
                  <c:v>6.0062456627342125E-3</c:v>
                </c:pt>
                <c:pt idx="32">
                  <c:v>6.2560721721027059E-3</c:v>
                </c:pt>
                <c:pt idx="33">
                  <c:v>6.5128383067314362E-3</c:v>
                </c:pt>
                <c:pt idx="34">
                  <c:v>6.7800138792505201E-3</c:v>
                </c:pt>
                <c:pt idx="35">
                  <c:v>7.0575988896599585E-3</c:v>
                </c:pt>
                <c:pt idx="36">
                  <c:v>7.3455933379597497E-3</c:v>
                </c:pt>
                <c:pt idx="37">
                  <c:v>7.6439972241498953E-3</c:v>
                </c:pt>
                <c:pt idx="38">
                  <c:v>7.9493407356002778E-3</c:v>
                </c:pt>
                <c:pt idx="39">
                  <c:v>8.2685634975711315E-3</c:v>
                </c:pt>
                <c:pt idx="40">
                  <c:v>8.5981956974323388E-3</c:v>
                </c:pt>
                <c:pt idx="41">
                  <c:v>8.9382373351838997E-3</c:v>
                </c:pt>
                <c:pt idx="42">
                  <c:v>9.2921582234559326E-3</c:v>
                </c:pt>
                <c:pt idx="43">
                  <c:v>9.6564885496183209E-3</c:v>
                </c:pt>
                <c:pt idx="44">
                  <c:v>1.0034698126301179E-2</c:v>
                </c:pt>
                <c:pt idx="45">
                  <c:v>1.0423317140874393E-2</c:v>
                </c:pt>
                <c:pt idx="46">
                  <c:v>1.0825815405968078E-2</c:v>
                </c:pt>
                <c:pt idx="47">
                  <c:v>1.1242192921582234E-2</c:v>
                </c:pt>
                <c:pt idx="48">
                  <c:v>1.1672449687716862E-2</c:v>
                </c:pt>
                <c:pt idx="49">
                  <c:v>1.2120055517002081E-2</c:v>
                </c:pt>
                <c:pt idx="50">
                  <c:v>1.2578070784177654E-2</c:v>
                </c:pt>
                <c:pt idx="51">
                  <c:v>1.3053435114503817E-2</c:v>
                </c:pt>
                <c:pt idx="52">
                  <c:v>1.354614850798057E-2</c:v>
                </c:pt>
                <c:pt idx="53">
                  <c:v>1.4052741151977794E-2</c:v>
                </c:pt>
                <c:pt idx="54">
                  <c:v>1.4576682859125606E-2</c:v>
                </c:pt>
                <c:pt idx="55">
                  <c:v>1.5117973629424009E-2</c:v>
                </c:pt>
                <c:pt idx="56">
                  <c:v>1.5676613462873003E-2</c:v>
                </c:pt>
                <c:pt idx="57">
                  <c:v>1.6252602359472589E-2</c:v>
                </c:pt>
                <c:pt idx="58">
                  <c:v>1.6849410131852878E-2</c:v>
                </c:pt>
                <c:pt idx="59">
                  <c:v>1.746356696738376E-2</c:v>
                </c:pt>
                <c:pt idx="60">
                  <c:v>1.8098542678695349E-2</c:v>
                </c:pt>
                <c:pt idx="61">
                  <c:v>1.875086745315753E-2</c:v>
                </c:pt>
                <c:pt idx="62">
                  <c:v>1.9424011103400415E-2</c:v>
                </c:pt>
                <c:pt idx="63">
                  <c:v>2.0121443442054129E-2</c:v>
                </c:pt>
                <c:pt idx="64">
                  <c:v>2.083969465648855E-2</c:v>
                </c:pt>
                <c:pt idx="65">
                  <c:v>2.1578764746703678E-2</c:v>
                </c:pt>
                <c:pt idx="66">
                  <c:v>2.2342123525329632E-2</c:v>
                </c:pt>
                <c:pt idx="67">
                  <c:v>2.3126301179736294E-2</c:v>
                </c:pt>
                <c:pt idx="68">
                  <c:v>2.3938237335183899E-2</c:v>
                </c:pt>
                <c:pt idx="69">
                  <c:v>2.477446217904233E-2</c:v>
                </c:pt>
                <c:pt idx="70">
                  <c:v>2.563497571131159E-2</c:v>
                </c:pt>
                <c:pt idx="71">
                  <c:v>2.6519777931991673E-2</c:v>
                </c:pt>
                <c:pt idx="72">
                  <c:v>2.7435808466342814E-2</c:v>
                </c:pt>
                <c:pt idx="73">
                  <c:v>2.8376127689104788E-2</c:v>
                </c:pt>
                <c:pt idx="74">
                  <c:v>2.9344205412907703E-2</c:v>
                </c:pt>
                <c:pt idx="75">
                  <c:v>3.0340041637751558E-2</c:v>
                </c:pt>
                <c:pt idx="76">
                  <c:v>3.1367106176266479E-2</c:v>
                </c:pt>
                <c:pt idx="77">
                  <c:v>3.2425399028452463E-2</c:v>
                </c:pt>
                <c:pt idx="78">
                  <c:v>3.351492019430951E-2</c:v>
                </c:pt>
                <c:pt idx="79">
                  <c:v>3.4635669673837612E-2</c:v>
                </c:pt>
                <c:pt idx="80">
                  <c:v>3.5773768216516302E-2</c:v>
                </c:pt>
                <c:pt idx="81">
                  <c:v>3.6988202637057599E-2</c:v>
                </c:pt>
                <c:pt idx="82">
                  <c:v>3.8202637057598889E-2</c:v>
                </c:pt>
                <c:pt idx="83">
                  <c:v>3.9451769604441363E-2</c:v>
                </c:pt>
                <c:pt idx="84">
                  <c:v>4.0735600277585007E-2</c:v>
                </c:pt>
                <c:pt idx="85">
                  <c:v>4.2054129077029836E-2</c:v>
                </c:pt>
                <c:pt idx="86">
                  <c:v>4.3442054129077028E-2</c:v>
                </c:pt>
                <c:pt idx="87">
                  <c:v>4.4829979181124219E-2</c:v>
                </c:pt>
                <c:pt idx="88">
                  <c:v>4.6287300485773772E-2</c:v>
                </c:pt>
                <c:pt idx="89">
                  <c:v>4.7744621790423311E-2</c:v>
                </c:pt>
                <c:pt idx="90">
                  <c:v>4.9271339347675219E-2</c:v>
                </c:pt>
                <c:pt idx="91">
                  <c:v>5.0867453157529489E-2</c:v>
                </c:pt>
                <c:pt idx="92">
                  <c:v>5.246356696738376E-2</c:v>
                </c:pt>
                <c:pt idx="93">
                  <c:v>5.4129077029840392E-2</c:v>
                </c:pt>
                <c:pt idx="94">
                  <c:v>5.5829285218598194E-2</c:v>
                </c:pt>
                <c:pt idx="95">
                  <c:v>5.7564191533657182E-2</c:v>
                </c:pt>
                <c:pt idx="96">
                  <c:v>5.9333795975017346E-2</c:v>
                </c:pt>
                <c:pt idx="97">
                  <c:v>6.1172796668979873E-2</c:v>
                </c:pt>
                <c:pt idx="98">
                  <c:v>6.3081193615544762E-2</c:v>
                </c:pt>
                <c:pt idx="99">
                  <c:v>6.5024288688410828E-2</c:v>
                </c:pt>
                <c:pt idx="100">
                  <c:v>6.7002081887578072E-2</c:v>
                </c:pt>
                <c:pt idx="101">
                  <c:v>6.904927133934767E-2</c:v>
                </c:pt>
                <c:pt idx="102">
                  <c:v>7.1165857043719638E-2</c:v>
                </c:pt>
                <c:pt idx="103">
                  <c:v>7.3317140874392783E-2</c:v>
                </c:pt>
                <c:pt idx="104">
                  <c:v>7.5503122831367106E-2</c:v>
                </c:pt>
                <c:pt idx="105">
                  <c:v>7.7758501040943798E-2</c:v>
                </c:pt>
                <c:pt idx="106">
                  <c:v>8.008327550312283E-2</c:v>
                </c:pt>
                <c:pt idx="107">
                  <c:v>8.2477446217904218E-2</c:v>
                </c:pt>
                <c:pt idx="108">
                  <c:v>8.4941013185287989E-2</c:v>
                </c:pt>
                <c:pt idx="109">
                  <c:v>8.7439278278972937E-2</c:v>
                </c:pt>
                <c:pt idx="110">
                  <c:v>9.0006939625260227E-2</c:v>
                </c:pt>
                <c:pt idx="111">
                  <c:v>9.2643997224149899E-2</c:v>
                </c:pt>
                <c:pt idx="112">
                  <c:v>9.5350451075641926E-2</c:v>
                </c:pt>
                <c:pt idx="113">
                  <c:v>9.8091603053435117E-2</c:v>
                </c:pt>
                <c:pt idx="114">
                  <c:v>0.10093684941013184</c:v>
                </c:pt>
                <c:pt idx="115">
                  <c:v>0.10385149201943095</c:v>
                </c:pt>
                <c:pt idx="116">
                  <c:v>0.10683553088133241</c:v>
                </c:pt>
                <c:pt idx="117">
                  <c:v>0.10988896599583622</c:v>
                </c:pt>
                <c:pt idx="118">
                  <c:v>0.11301179736294241</c:v>
                </c:pt>
                <c:pt idx="119">
                  <c:v>0.11620402498265094</c:v>
                </c:pt>
                <c:pt idx="120">
                  <c:v>0.11950034698126301</c:v>
                </c:pt>
                <c:pt idx="121">
                  <c:v>0.12286606523247744</c:v>
                </c:pt>
                <c:pt idx="122">
                  <c:v>0.12630117973629423</c:v>
                </c:pt>
                <c:pt idx="123">
                  <c:v>0.12984038861901456</c:v>
                </c:pt>
                <c:pt idx="124">
                  <c:v>0.13344899375433728</c:v>
                </c:pt>
                <c:pt idx="125">
                  <c:v>0.13712699514226231</c:v>
                </c:pt>
                <c:pt idx="126">
                  <c:v>0.1409090909090909</c:v>
                </c:pt>
                <c:pt idx="127">
                  <c:v>0.14479528105482303</c:v>
                </c:pt>
                <c:pt idx="128">
                  <c:v>0.14875086745315752</c:v>
                </c:pt>
                <c:pt idx="129">
                  <c:v>0.15281054823039555</c:v>
                </c:pt>
                <c:pt idx="130">
                  <c:v>0.15693962526023594</c:v>
                </c:pt>
                <c:pt idx="131">
                  <c:v>0.16117279666897985</c:v>
                </c:pt>
                <c:pt idx="132">
                  <c:v>0.16554476058292852</c:v>
                </c:pt>
                <c:pt idx="133">
                  <c:v>0.16995142262317833</c:v>
                </c:pt>
                <c:pt idx="134">
                  <c:v>0.17449687716863288</c:v>
                </c:pt>
                <c:pt idx="135">
                  <c:v>0.17914642609299097</c:v>
                </c:pt>
                <c:pt idx="136">
                  <c:v>0.18390006939625259</c:v>
                </c:pt>
                <c:pt idx="137">
                  <c:v>0.18875780707841777</c:v>
                </c:pt>
                <c:pt idx="138">
                  <c:v>0.19371963913948648</c:v>
                </c:pt>
                <c:pt idx="139">
                  <c:v>0.19882026370575989</c:v>
                </c:pt>
                <c:pt idx="140">
                  <c:v>0.20399028452463566</c:v>
                </c:pt>
                <c:pt idx="141">
                  <c:v>0.20929909784871617</c:v>
                </c:pt>
                <c:pt idx="142">
                  <c:v>0.2147120055517002</c:v>
                </c:pt>
                <c:pt idx="143">
                  <c:v>0.22026370575988896</c:v>
                </c:pt>
                <c:pt idx="144">
                  <c:v>0.22591950034698127</c:v>
                </c:pt>
                <c:pt idx="145">
                  <c:v>0.23171408743927827</c:v>
                </c:pt>
                <c:pt idx="146">
                  <c:v>0.23761276891047883</c:v>
                </c:pt>
                <c:pt idx="147">
                  <c:v>0.24365024288688411</c:v>
                </c:pt>
                <c:pt idx="148">
                  <c:v>0.2498265093684941</c:v>
                </c:pt>
                <c:pt idx="149">
                  <c:v>0.25614156835530882</c:v>
                </c:pt>
                <c:pt idx="150">
                  <c:v>0.26256072172102707</c:v>
                </c:pt>
                <c:pt idx="151">
                  <c:v>0.26911866759195002</c:v>
                </c:pt>
                <c:pt idx="152">
                  <c:v>0.27585010409437893</c:v>
                </c:pt>
                <c:pt idx="153">
                  <c:v>0.28268563497571131</c:v>
                </c:pt>
                <c:pt idx="154">
                  <c:v>0.28969465648854964</c:v>
                </c:pt>
                <c:pt idx="155">
                  <c:v>0.29680777238029149</c:v>
                </c:pt>
                <c:pt idx="156">
                  <c:v>0.30412907702984038</c:v>
                </c:pt>
                <c:pt idx="157">
                  <c:v>0.31155447605829284</c:v>
                </c:pt>
                <c:pt idx="158">
                  <c:v>0.3191533657182512</c:v>
                </c:pt>
                <c:pt idx="159">
                  <c:v>0.32689104788341428</c:v>
                </c:pt>
                <c:pt idx="160">
                  <c:v>0.33480222068008325</c:v>
                </c:pt>
                <c:pt idx="161">
                  <c:v>0.34288688410825813</c:v>
                </c:pt>
                <c:pt idx="162">
                  <c:v>0.35114503816793891</c:v>
                </c:pt>
                <c:pt idx="163">
                  <c:v>0.35947258848022207</c:v>
                </c:pt>
                <c:pt idx="164">
                  <c:v>0.36814712005551697</c:v>
                </c:pt>
                <c:pt idx="165">
                  <c:v>0.37682165163081194</c:v>
                </c:pt>
                <c:pt idx="166">
                  <c:v>0.38584316446911865</c:v>
                </c:pt>
                <c:pt idx="167">
                  <c:v>0.39486467730742542</c:v>
                </c:pt>
                <c:pt idx="168">
                  <c:v>0.40423317140874393</c:v>
                </c:pt>
                <c:pt idx="169">
                  <c:v>0.41360166551006244</c:v>
                </c:pt>
                <c:pt idx="170">
                  <c:v>0.42331714087439276</c:v>
                </c:pt>
                <c:pt idx="171">
                  <c:v>0.43303261623872313</c:v>
                </c:pt>
                <c:pt idx="172">
                  <c:v>0.4430950728660652</c:v>
                </c:pt>
                <c:pt idx="173">
                  <c:v>0.45315752949340737</c:v>
                </c:pt>
                <c:pt idx="174">
                  <c:v>0.46356696738376124</c:v>
                </c:pt>
                <c:pt idx="175">
                  <c:v>0.47432338653712697</c:v>
                </c:pt>
                <c:pt idx="176">
                  <c:v>0.48507980569049275</c:v>
                </c:pt>
                <c:pt idx="177">
                  <c:v>0.49618320610687022</c:v>
                </c:pt>
                <c:pt idx="178">
                  <c:v>0.50728660652324775</c:v>
                </c:pt>
                <c:pt idx="179">
                  <c:v>0.51873698820263703</c:v>
                </c:pt>
                <c:pt idx="180">
                  <c:v>0.53053435114503811</c:v>
                </c:pt>
                <c:pt idx="181">
                  <c:v>0.5423317140874393</c:v>
                </c:pt>
                <c:pt idx="182">
                  <c:v>0.55447605829285218</c:v>
                </c:pt>
                <c:pt idx="183">
                  <c:v>0.56662040249826506</c:v>
                </c:pt>
                <c:pt idx="184">
                  <c:v>0.57911172796668986</c:v>
                </c:pt>
                <c:pt idx="185">
                  <c:v>0.59195003469812624</c:v>
                </c:pt>
                <c:pt idx="186">
                  <c:v>0.60513532269257464</c:v>
                </c:pt>
                <c:pt idx="187">
                  <c:v>0.61832061068702293</c:v>
                </c:pt>
                <c:pt idx="188">
                  <c:v>0.63185287994448303</c:v>
                </c:pt>
                <c:pt idx="189">
                  <c:v>0.64538514920194312</c:v>
                </c:pt>
                <c:pt idx="190">
                  <c:v>0.65961138098542682</c:v>
                </c:pt>
                <c:pt idx="191">
                  <c:v>0.67383761276891052</c:v>
                </c:pt>
                <c:pt idx="192">
                  <c:v>0.68841082581540591</c:v>
                </c:pt>
                <c:pt idx="193">
                  <c:v>0.70298403886190153</c:v>
                </c:pt>
                <c:pt idx="194">
                  <c:v>0.71825121443442053</c:v>
                </c:pt>
                <c:pt idx="195">
                  <c:v>0.73351839000693964</c:v>
                </c:pt>
                <c:pt idx="196">
                  <c:v>0.74913254684247055</c:v>
                </c:pt>
                <c:pt idx="197">
                  <c:v>0.76474670367800135</c:v>
                </c:pt>
                <c:pt idx="198">
                  <c:v>0.78105482303955587</c:v>
                </c:pt>
                <c:pt idx="199">
                  <c:v>0.79736294240111039</c:v>
                </c:pt>
                <c:pt idx="200">
                  <c:v>0.8140180430256766</c:v>
                </c:pt>
                <c:pt idx="201">
                  <c:v>0.83102012491325461</c:v>
                </c:pt>
                <c:pt idx="202">
                  <c:v>0.84836918806384454</c:v>
                </c:pt>
                <c:pt idx="203">
                  <c:v>0.86571825121443435</c:v>
                </c:pt>
                <c:pt idx="204">
                  <c:v>0.88376127689104789</c:v>
                </c:pt>
                <c:pt idx="205">
                  <c:v>0.90180430256766131</c:v>
                </c:pt>
                <c:pt idx="206">
                  <c:v>0.92054129077029845</c:v>
                </c:pt>
                <c:pt idx="207">
                  <c:v>0.93927827897293548</c:v>
                </c:pt>
                <c:pt idx="208">
                  <c:v>0.95836224843858431</c:v>
                </c:pt>
                <c:pt idx="209">
                  <c:v>0.97779319916724494</c:v>
                </c:pt>
                <c:pt idx="210">
                  <c:v>0.99757113115891738</c:v>
                </c:pt>
                <c:pt idx="211">
                  <c:v>1.0176960444136016</c:v>
                </c:pt>
                <c:pt idx="212">
                  <c:v>1.0381679389312977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9456"/>
        <c:axId val="68664640"/>
      </c:scatterChart>
      <c:valAx>
        <c:axId val="6865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664640"/>
        <c:crosses val="autoZero"/>
        <c:crossBetween val="midCat"/>
      </c:valAx>
      <c:valAx>
        <c:axId val="6866464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68659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85725</xdr:colOff>
      <xdr:row>7</xdr:row>
      <xdr:rowOff>76200</xdr:rowOff>
    </xdr:from>
    <xdr:to>
      <xdr:col>27</xdr:col>
      <xdr:colOff>333375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830"/>
  <sheetViews>
    <sheetView tabSelected="1" workbookViewId="0">
      <pane xSplit="1" ySplit="4" topLeftCell="B200" activePane="bottomRight" state="frozen"/>
      <selection pane="topRight" activeCell="B1" sqref="B1"/>
      <selection pane="bottomLeft" activeCell="A5" sqref="A5"/>
      <selection pane="bottomRight" activeCell="J230" sqref="J230"/>
    </sheetView>
  </sheetViews>
  <sheetFormatPr defaultRowHeight="15" x14ac:dyDescent="0.25"/>
  <cols>
    <col min="1" max="1" width="3.42578125" customWidth="1"/>
    <col min="2" max="2" width="9.140625" customWidth="1"/>
    <col min="3" max="3" width="9.140625" style="1"/>
    <col min="4" max="4" width="18" style="1" bestFit="1" customWidth="1"/>
    <col min="5" max="9" width="9.140625" hidden="1" customWidth="1"/>
    <col min="10" max="10" width="11.42578125" style="5" customWidth="1"/>
    <col min="11" max="11" width="9.140625" style="5"/>
    <col min="12" max="12" width="15.7109375" style="1" customWidth="1"/>
    <col min="13" max="13" width="12.140625" style="3" customWidth="1"/>
    <col min="14" max="14" width="9.140625" style="1"/>
    <col min="15" max="15" width="11.42578125" customWidth="1"/>
    <col min="16" max="16" width="11.85546875" customWidth="1"/>
    <col min="17" max="17" width="8.85546875" customWidth="1"/>
    <col min="19" max="19" width="15.7109375" customWidth="1"/>
    <col min="20" max="20" width="11.42578125" bestFit="1" customWidth="1"/>
    <col min="21" max="21" width="9.85546875" customWidth="1"/>
    <col min="23" max="23" width="18.42578125" customWidth="1"/>
    <col min="24" max="24" width="18.7109375" customWidth="1"/>
  </cols>
  <sheetData>
    <row r="1" spans="2:21" x14ac:dyDescent="0.25">
      <c r="C1" s="6"/>
      <c r="D1" s="6"/>
      <c r="L1" s="6"/>
      <c r="N1" s="6"/>
    </row>
    <row r="2" spans="2:21" x14ac:dyDescent="0.25">
      <c r="B2" s="27" t="s">
        <v>3</v>
      </c>
      <c r="C2" s="27" t="s">
        <v>0</v>
      </c>
      <c r="D2" s="27" t="s">
        <v>2</v>
      </c>
      <c r="E2" s="10"/>
      <c r="F2" s="10"/>
      <c r="G2" s="10"/>
      <c r="H2" s="10"/>
      <c r="I2" s="10"/>
      <c r="J2" s="29" t="s">
        <v>8</v>
      </c>
      <c r="K2" s="29"/>
      <c r="L2" s="28" t="s">
        <v>10</v>
      </c>
      <c r="M2" s="28"/>
      <c r="N2" s="28"/>
      <c r="O2" s="28"/>
      <c r="P2" s="28"/>
      <c r="Q2" s="28"/>
      <c r="R2" s="28"/>
      <c r="S2" s="28"/>
      <c r="T2" s="28"/>
      <c r="U2" s="28"/>
    </row>
    <row r="3" spans="2:21" x14ac:dyDescent="0.25">
      <c r="B3" s="27"/>
      <c r="C3" s="27"/>
      <c r="D3" s="27"/>
      <c r="E3" s="10"/>
      <c r="F3" s="10"/>
      <c r="G3" s="10"/>
      <c r="H3" s="10"/>
      <c r="I3" s="10"/>
      <c r="J3" s="29"/>
      <c r="K3" s="29"/>
      <c r="L3" s="27" t="s">
        <v>6</v>
      </c>
      <c r="M3" s="28" t="s">
        <v>12</v>
      </c>
      <c r="N3" s="28"/>
      <c r="O3" s="28" t="s">
        <v>13</v>
      </c>
      <c r="P3" s="28"/>
      <c r="Q3" s="28" t="s">
        <v>14</v>
      </c>
      <c r="R3" s="28"/>
      <c r="S3" s="28" t="s">
        <v>15</v>
      </c>
      <c r="T3" s="28"/>
      <c r="U3" s="28"/>
    </row>
    <row r="4" spans="2:21" x14ac:dyDescent="0.25">
      <c r="B4" s="27"/>
      <c r="C4" s="27"/>
      <c r="D4" s="27"/>
      <c r="E4" s="28" t="s">
        <v>1</v>
      </c>
      <c r="F4" s="28"/>
      <c r="G4" s="28"/>
      <c r="H4" s="28"/>
      <c r="I4" s="28"/>
      <c r="J4" s="11" t="s">
        <v>5</v>
      </c>
      <c r="K4" s="12" t="s">
        <v>4</v>
      </c>
      <c r="L4" s="27"/>
      <c r="M4" s="13" t="s">
        <v>11</v>
      </c>
      <c r="N4" s="13" t="s">
        <v>9</v>
      </c>
      <c r="O4" s="13" t="s">
        <v>11</v>
      </c>
      <c r="P4" s="13" t="s">
        <v>9</v>
      </c>
      <c r="Q4" s="13" t="s">
        <v>11</v>
      </c>
      <c r="R4" s="13" t="s">
        <v>9</v>
      </c>
      <c r="S4" s="13" t="s">
        <v>16</v>
      </c>
      <c r="T4" s="13" t="s">
        <v>11</v>
      </c>
      <c r="U4" s="13" t="s">
        <v>9</v>
      </c>
    </row>
    <row r="5" spans="2:21" x14ac:dyDescent="0.25">
      <c r="B5" s="10">
        <f t="shared" ref="B5:B68" si="0">5/9*(C5-32)</f>
        <v>-17.777777777777779</v>
      </c>
      <c r="C5" s="13">
        <v>0</v>
      </c>
      <c r="D5" s="13">
        <f>ROUND((0.0375+0.2103*E5+0.28665*F5+0.17595*G5+0.04615417*H5+0.00452083*I5),4)</f>
        <v>3.7499999999999999E-2</v>
      </c>
      <c r="E5" s="10">
        <f>C5/40</f>
        <v>0</v>
      </c>
      <c r="F5" s="10">
        <f>E5*(E5-1)</f>
        <v>0</v>
      </c>
      <c r="G5" s="10">
        <f>F5*(E5-2)</f>
        <v>0</v>
      </c>
      <c r="H5" s="10">
        <f>G5*(E5-3)</f>
        <v>0</v>
      </c>
      <c r="I5" s="10">
        <f>H5*(E5-4)</f>
        <v>0</v>
      </c>
      <c r="J5" s="14">
        <f>0.1804*10^((4.1667*C5-133.3)/(5/9*C5+219.9))</f>
        <v>4.467369798296128E-2</v>
      </c>
      <c r="K5" s="14">
        <f>0.1804*10^((7.5*B5)/(237.7+B5))</f>
        <v>4.4664408562405278E-2</v>
      </c>
      <c r="L5" s="15">
        <f>D5/28.82</f>
        <v>1.30117973629424E-3</v>
      </c>
      <c r="M5" s="15">
        <f>J5/28.82</f>
        <v>1.550093614953549E-3</v>
      </c>
      <c r="N5" s="15">
        <f>ABS(L5-M5)</f>
        <v>2.4891387865930907E-4</v>
      </c>
      <c r="O5" s="16">
        <f>EXP(18.3036-(3816.44/(5/9*(C5-32)+273.15-46.13)))/25.4/28.82</f>
        <v>1.4567336077032156E-3</v>
      </c>
      <c r="P5" s="15">
        <f>ABS(L5-O5)</f>
        <v>1.5555387140897569E-4</v>
      </c>
      <c r="Q5" s="16">
        <f>(0.0000000008*C5^4-0.0000001*C5^3+0.00001*C5^2-0.0003*C5+0.0038)</f>
        <v>3.8E-3</v>
      </c>
      <c r="R5" s="15">
        <f>ABS(L5-Q5)</f>
        <v>2.49882026370576E-3</v>
      </c>
      <c r="S5" s="17">
        <v>9.6263364825088912E-4</v>
      </c>
      <c r="T5" s="18">
        <v>1.5399999999999999E-3</v>
      </c>
      <c r="U5" s="15">
        <f>ABS(O5-T5)</f>
        <v>8.3266392296784276E-5</v>
      </c>
    </row>
    <row r="6" spans="2:21" x14ac:dyDescent="0.25">
      <c r="B6" s="10">
        <f t="shared" si="0"/>
        <v>-17.222222222222221</v>
      </c>
      <c r="C6" s="13">
        <v>1</v>
      </c>
      <c r="D6" s="13">
        <f>ROUND((0.0375+0.2103*E6+0.28665*F6+0.17595*G6+0.04615417*H6+0.00452083*I6),4)</f>
        <v>4.02E-2</v>
      </c>
      <c r="E6" s="10">
        <f>C6/40</f>
        <v>2.5000000000000001E-2</v>
      </c>
      <c r="F6" s="10">
        <f>E6*(E6-1)</f>
        <v>-2.4375000000000001E-2</v>
      </c>
      <c r="G6" s="10">
        <f>F6*(E6-2)</f>
        <v>4.8140625000000006E-2</v>
      </c>
      <c r="H6" s="10">
        <f>G6*(E6-3)</f>
        <v>-0.14321835937500002</v>
      </c>
      <c r="I6" s="10">
        <f>H6*(E6-4)</f>
        <v>0.5692929785156251</v>
      </c>
      <c r="J6" s="14">
        <f t="shared" ref="J6:J69" si="1">0.1804*10^((4.1667*C6-133.3)/(5/9*C6+219.9))</f>
        <v>4.6825229877111678E-2</v>
      </c>
      <c r="K6" s="14">
        <f t="shared" ref="K6:K69" si="2">0.1804*10^((7.5*B6)/(237.7+B6))</f>
        <v>4.6815279354026809E-2</v>
      </c>
      <c r="L6" s="15">
        <f t="shared" ref="L6:L69" si="3">D6/28.82</f>
        <v>1.3948646773074254E-3</v>
      </c>
      <c r="M6" s="15">
        <f t="shared" ref="M6:M69" si="4">J6/28.82</f>
        <v>1.6247477403577959E-3</v>
      </c>
      <c r="N6" s="15">
        <f t="shared" ref="N6:N69" si="5">ABS(L6-M6)</f>
        <v>2.2988306305037043E-4</v>
      </c>
      <c r="O6" s="16">
        <f t="shared" ref="O6:O69" si="6">EXP(18.3036-(3816.44/(5/9*(C6-32)+273.15-46.13)))/25.4/28.82</f>
        <v>1.5288187922373672E-3</v>
      </c>
      <c r="P6" s="15">
        <f t="shared" ref="P6:P69" si="7">ABS(L6-O6)</f>
        <v>1.339541149299418E-4</v>
      </c>
      <c r="Q6" s="16">
        <f t="shared" ref="Q6:Q69" si="8">(0.0000000008*C6^4-0.0000001*C6^3+0.00001*C6^2-0.0003*C6+0.0038)</f>
        <v>3.5099008000000001E-3</v>
      </c>
      <c r="R6" s="15">
        <f t="shared" ref="R6:R69" si="9">ABS(L6-Q6)</f>
        <v>2.1150361226925747E-3</v>
      </c>
      <c r="S6" s="17">
        <v>1.0091675113812239E-3</v>
      </c>
      <c r="T6" s="18">
        <v>1.6100000000000001E-3</v>
      </c>
      <c r="U6" s="15">
        <f t="shared" ref="U6:U69" si="10">ABS(O6-T6)</f>
        <v>8.1181207762632884E-5</v>
      </c>
    </row>
    <row r="7" spans="2:21" x14ac:dyDescent="0.25">
      <c r="B7" s="10">
        <f t="shared" si="0"/>
        <v>-16.666666666666668</v>
      </c>
      <c r="C7" s="13">
        <v>2</v>
      </c>
      <c r="D7" s="13">
        <f t="shared" ref="D7:D70" si="11">ROUND((0.0375+0.2103*E7+0.28665*F7+0.17595*G7+0.04615417*H7+0.00452083*I7),4)</f>
        <v>4.2999999999999997E-2</v>
      </c>
      <c r="E7" s="10">
        <f t="shared" ref="E7:E12" si="12">C7/40</f>
        <v>0.05</v>
      </c>
      <c r="F7" s="10">
        <f t="shared" ref="F7:F12" si="13">E7*(E7-1)</f>
        <v>-4.7500000000000001E-2</v>
      </c>
      <c r="G7" s="10">
        <f t="shared" ref="G7:G12" si="14">F7*(E7-2)</f>
        <v>9.2624999999999999E-2</v>
      </c>
      <c r="H7" s="10">
        <f t="shared" ref="H7:H12" si="15">G7*(E7-3)</f>
        <v>-0.27324375000000001</v>
      </c>
      <c r="I7" s="10">
        <f t="shared" ref="I7:I12" si="16">H7*(E7-4)</f>
        <v>1.0793128125</v>
      </c>
      <c r="J7" s="14">
        <f t="shared" si="1"/>
        <v>4.9068776880725182E-2</v>
      </c>
      <c r="K7" s="14">
        <f t="shared" si="2"/>
        <v>4.9058127935217737E-2</v>
      </c>
      <c r="L7" s="15">
        <f t="shared" si="3"/>
        <v>1.4920194309507285E-3</v>
      </c>
      <c r="M7" s="15">
        <f t="shared" si="4"/>
        <v>1.7025946176518105E-3</v>
      </c>
      <c r="N7" s="15">
        <f t="shared" si="5"/>
        <v>2.1057518670108207E-4</v>
      </c>
      <c r="O7" s="16">
        <f t="shared" si="6"/>
        <v>1.6040617690893182E-3</v>
      </c>
      <c r="P7" s="15">
        <f t="shared" si="7"/>
        <v>1.1204233813858974E-4</v>
      </c>
      <c r="Q7" s="16">
        <f t="shared" si="8"/>
        <v>3.2392128000000003E-3</v>
      </c>
      <c r="R7" s="15">
        <f t="shared" si="9"/>
        <v>1.7471933690492718E-3</v>
      </c>
      <c r="S7" s="17">
        <v>1.0577031313420023E-3</v>
      </c>
      <c r="T7" s="18">
        <v>1.6900000000000001E-3</v>
      </c>
      <c r="U7" s="15">
        <f t="shared" si="10"/>
        <v>8.5938230910681881E-5</v>
      </c>
    </row>
    <row r="8" spans="2:21" x14ac:dyDescent="0.25">
      <c r="B8" s="10">
        <f t="shared" si="0"/>
        <v>-16.111111111111111</v>
      </c>
      <c r="C8" s="13">
        <v>3</v>
      </c>
      <c r="D8" s="13">
        <f t="shared" si="11"/>
        <v>4.58E-2</v>
      </c>
      <c r="E8" s="10">
        <f t="shared" si="12"/>
        <v>7.4999999999999997E-2</v>
      </c>
      <c r="F8" s="10">
        <f t="shared" si="13"/>
        <v>-6.9375000000000006E-2</v>
      </c>
      <c r="G8" s="10">
        <f t="shared" si="14"/>
        <v>0.13354687500000001</v>
      </c>
      <c r="H8" s="10">
        <f t="shared" si="15"/>
        <v>-0.39062460937499999</v>
      </c>
      <c r="I8" s="10">
        <f t="shared" si="16"/>
        <v>1.5332015917968749</v>
      </c>
      <c r="J8" s="14">
        <f t="shared" si="1"/>
        <v>5.1407752800388548E-2</v>
      </c>
      <c r="K8" s="14">
        <f t="shared" si="2"/>
        <v>5.1396366396724763E-2</v>
      </c>
      <c r="L8" s="15">
        <f t="shared" si="3"/>
        <v>1.589174184594032E-3</v>
      </c>
      <c r="M8" s="15">
        <f t="shared" si="4"/>
        <v>1.7837526995277081E-3</v>
      </c>
      <c r="N8" s="15">
        <f t="shared" si="5"/>
        <v>1.9457851493367615E-4</v>
      </c>
      <c r="O8" s="16">
        <f t="shared" si="6"/>
        <v>1.6825820139527482E-3</v>
      </c>
      <c r="P8" s="15">
        <f t="shared" si="7"/>
        <v>9.3407829358716247E-5</v>
      </c>
      <c r="Q8" s="16">
        <f t="shared" si="8"/>
        <v>2.9873648E-3</v>
      </c>
      <c r="R8" s="15">
        <f t="shared" si="9"/>
        <v>1.398190615405968E-3</v>
      </c>
      <c r="S8" s="17">
        <v>1.1083156233336001E-3</v>
      </c>
      <c r="T8" s="18">
        <v>1.7700000000000001E-3</v>
      </c>
      <c r="U8" s="15">
        <f t="shared" si="10"/>
        <v>8.7417986047251886E-5</v>
      </c>
    </row>
    <row r="9" spans="2:21" x14ac:dyDescent="0.25">
      <c r="B9" s="10">
        <f t="shared" si="0"/>
        <v>-15.555555555555557</v>
      </c>
      <c r="C9" s="13">
        <v>4</v>
      </c>
      <c r="D9" s="13">
        <f t="shared" si="11"/>
        <v>4.87E-2</v>
      </c>
      <c r="E9" s="10">
        <f t="shared" si="12"/>
        <v>0.1</v>
      </c>
      <c r="F9" s="10">
        <f t="shared" si="13"/>
        <v>-9.0000000000000011E-2</v>
      </c>
      <c r="G9" s="10">
        <f t="shared" si="14"/>
        <v>0.17100000000000001</v>
      </c>
      <c r="H9" s="10">
        <f t="shared" si="15"/>
        <v>-0.49590000000000001</v>
      </c>
      <c r="I9" s="10">
        <f t="shared" si="16"/>
        <v>1.93401</v>
      </c>
      <c r="J9" s="14">
        <f t="shared" si="1"/>
        <v>5.3845677364951133E-2</v>
      </c>
      <c r="K9" s="14">
        <f t="shared" si="2"/>
        <v>5.3833512688230049E-2</v>
      </c>
      <c r="L9" s="15">
        <f t="shared" si="3"/>
        <v>1.6897987508674532E-3</v>
      </c>
      <c r="M9" s="15">
        <f t="shared" si="4"/>
        <v>1.8683441139816493E-3</v>
      </c>
      <c r="N9" s="15">
        <f t="shared" si="5"/>
        <v>1.7854536311419605E-4</v>
      </c>
      <c r="O9" s="16">
        <f t="shared" si="6"/>
        <v>1.7645027567180964E-3</v>
      </c>
      <c r="P9" s="15">
        <f t="shared" si="7"/>
        <v>7.4704005850643193E-5</v>
      </c>
      <c r="Q9" s="16">
        <f t="shared" si="8"/>
        <v>2.7538048000000002E-3</v>
      </c>
      <c r="R9" s="15">
        <f t="shared" si="9"/>
        <v>1.0640060491325469E-3</v>
      </c>
      <c r="S9" s="17">
        <v>1.1610824987103494E-3</v>
      </c>
      <c r="T9" s="18">
        <v>1.8600000000000001E-3</v>
      </c>
      <c r="U9" s="15">
        <f t="shared" si="10"/>
        <v>9.549724328190368E-5</v>
      </c>
    </row>
    <row r="10" spans="2:21" x14ac:dyDescent="0.25">
      <c r="B10" s="10">
        <f t="shared" si="0"/>
        <v>-15</v>
      </c>
      <c r="C10" s="13">
        <v>5</v>
      </c>
      <c r="D10" s="13">
        <f t="shared" si="11"/>
        <v>5.16E-2</v>
      </c>
      <c r="E10" s="10">
        <f t="shared" si="12"/>
        <v>0.125</v>
      </c>
      <c r="F10" s="10">
        <f t="shared" si="13"/>
        <v>-0.109375</v>
      </c>
      <c r="G10" s="10">
        <f t="shared" si="14"/>
        <v>0.205078125</v>
      </c>
      <c r="H10" s="10">
        <f t="shared" si="15"/>
        <v>-0.589599609375</v>
      </c>
      <c r="I10" s="10">
        <f t="shared" si="16"/>
        <v>2.284698486328125</v>
      </c>
      <c r="J10" s="14">
        <f t="shared" si="1"/>
        <v>5.6386178798116159E-2</v>
      </c>
      <c r="K10" s="14">
        <f t="shared" si="2"/>
        <v>5.6373193189167149E-2</v>
      </c>
      <c r="L10" s="15">
        <f t="shared" si="3"/>
        <v>1.7904233171408743E-3</v>
      </c>
      <c r="M10" s="15">
        <f t="shared" si="4"/>
        <v>1.9564947535779375E-3</v>
      </c>
      <c r="N10" s="15">
        <f t="shared" si="5"/>
        <v>1.660714364370632E-4</v>
      </c>
      <c r="O10" s="16">
        <f t="shared" si="6"/>
        <v>1.8499510725906512E-3</v>
      </c>
      <c r="P10" s="15">
        <f t="shared" si="7"/>
        <v>5.9527755449776927E-5</v>
      </c>
      <c r="Q10" s="16">
        <f t="shared" si="8"/>
        <v>2.5380000000000003E-3</v>
      </c>
      <c r="R10" s="15">
        <f t="shared" si="9"/>
        <v>7.4757668285912603E-4</v>
      </c>
      <c r="S10" s="17">
        <v>1.2160837282952782E-3</v>
      </c>
      <c r="T10" s="18">
        <v>1.9400000000000001E-3</v>
      </c>
      <c r="U10" s="15">
        <f t="shared" si="10"/>
        <v>9.0048927409348877E-5</v>
      </c>
    </row>
    <row r="11" spans="2:21" x14ac:dyDescent="0.25">
      <c r="B11" s="10">
        <f t="shared" si="0"/>
        <v>-14.444444444444445</v>
      </c>
      <c r="C11" s="13">
        <v>6</v>
      </c>
      <c r="D11" s="13">
        <f t="shared" si="11"/>
        <v>5.4699999999999999E-2</v>
      </c>
      <c r="E11" s="10">
        <f t="shared" si="12"/>
        <v>0.15</v>
      </c>
      <c r="F11" s="10">
        <f t="shared" si="13"/>
        <v>-0.1275</v>
      </c>
      <c r="G11" s="10">
        <f t="shared" si="14"/>
        <v>0.23587500000000003</v>
      </c>
      <c r="H11" s="10">
        <f t="shared" si="15"/>
        <v>-0.67224375000000014</v>
      </c>
      <c r="I11" s="10">
        <f t="shared" si="16"/>
        <v>2.5881384375000005</v>
      </c>
      <c r="J11" s="14">
        <f t="shared" si="1"/>
        <v>5.9032996432823816E-2</v>
      </c>
      <c r="K11" s="14">
        <f t="shared" si="2"/>
        <v>5.9019145321296228E-2</v>
      </c>
      <c r="L11" s="15">
        <f t="shared" si="3"/>
        <v>1.8979875086745316E-3</v>
      </c>
      <c r="M11" s="15">
        <f t="shared" si="4"/>
        <v>2.0483343661632136E-3</v>
      </c>
      <c r="N11" s="15">
        <f t="shared" si="5"/>
        <v>1.5034685748868204E-4</v>
      </c>
      <c r="O11" s="16">
        <f t="shared" si="6"/>
        <v>1.9390579746330328E-3</v>
      </c>
      <c r="P11" s="15">
        <f t="shared" si="7"/>
        <v>4.1070465958501206E-5</v>
      </c>
      <c r="Q11" s="16">
        <f t="shared" si="8"/>
        <v>2.3394368000000001E-3</v>
      </c>
      <c r="R11" s="15">
        <f t="shared" si="9"/>
        <v>4.4144929132546853E-4</v>
      </c>
      <c r="S11" s="17">
        <v>1.2734018071160669E-3</v>
      </c>
      <c r="T11" s="18">
        <v>2.0300000000000001E-3</v>
      </c>
      <c r="U11" s="15">
        <f t="shared" si="10"/>
        <v>9.0942025366967313E-5</v>
      </c>
    </row>
    <row r="12" spans="2:21" x14ac:dyDescent="0.25">
      <c r="B12" s="10">
        <f t="shared" si="0"/>
        <v>-13.888888888888889</v>
      </c>
      <c r="C12" s="13">
        <v>7</v>
      </c>
      <c r="D12" s="13">
        <f t="shared" si="11"/>
        <v>5.7799999999999997E-2</v>
      </c>
      <c r="E12" s="10">
        <f t="shared" si="12"/>
        <v>0.17499999999999999</v>
      </c>
      <c r="F12" s="10">
        <f t="shared" si="13"/>
        <v>-0.14437499999999998</v>
      </c>
      <c r="G12" s="10">
        <f t="shared" si="14"/>
        <v>0.26348437499999994</v>
      </c>
      <c r="H12" s="10">
        <f t="shared" si="15"/>
        <v>-0.74434335937499985</v>
      </c>
      <c r="I12" s="10">
        <f t="shared" si="16"/>
        <v>2.8471133496093746</v>
      </c>
      <c r="J12" s="14">
        <f t="shared" si="1"/>
        <v>6.1789983367616014E-2</v>
      </c>
      <c r="K12" s="14">
        <f t="shared" si="2"/>
        <v>6.1775220203228738E-2</v>
      </c>
      <c r="L12" s="15">
        <f t="shared" si="3"/>
        <v>2.0055517002081887E-3</v>
      </c>
      <c r="M12" s="15">
        <f t="shared" si="4"/>
        <v>2.1439966470373356E-3</v>
      </c>
      <c r="N12" s="15">
        <f t="shared" si="5"/>
        <v>1.3844494682914692E-4</v>
      </c>
      <c r="O12" s="16">
        <f t="shared" si="6"/>
        <v>2.031958507735715E-3</v>
      </c>
      <c r="P12" s="15">
        <f t="shared" si="7"/>
        <v>2.640680752752627E-5</v>
      </c>
      <c r="Q12" s="16">
        <f t="shared" si="8"/>
        <v>2.1576208000000001E-3</v>
      </c>
      <c r="R12" s="15">
        <f t="shared" si="9"/>
        <v>1.5206909979181144E-4</v>
      </c>
      <c r="S12" s="17">
        <v>1.3331218205985984E-3</v>
      </c>
      <c r="T12" s="18">
        <v>2.1299999999999999E-3</v>
      </c>
      <c r="U12" s="15">
        <f t="shared" si="10"/>
        <v>9.8041492264284991E-5</v>
      </c>
    </row>
    <row r="13" spans="2:21" x14ac:dyDescent="0.25">
      <c r="B13" s="10">
        <f t="shared" si="0"/>
        <v>-13.333333333333334</v>
      </c>
      <c r="C13" s="13">
        <v>8</v>
      </c>
      <c r="D13" s="13">
        <f t="shared" si="11"/>
        <v>6.0999999999999999E-2</v>
      </c>
      <c r="E13" s="10">
        <f>C13/40</f>
        <v>0.2</v>
      </c>
      <c r="F13" s="10">
        <f>E13*(E13-1)</f>
        <v>-0.16000000000000003</v>
      </c>
      <c r="G13" s="10">
        <f>F13*(E13-2)</f>
        <v>0.28800000000000009</v>
      </c>
      <c r="H13" s="10">
        <f>G13*(E13-3)</f>
        <v>-0.80640000000000023</v>
      </c>
      <c r="I13" s="10">
        <f>H13*(E13-4)</f>
        <v>3.0643200000000008</v>
      </c>
      <c r="J13" s="14">
        <f t="shared" si="1"/>
        <v>6.4661109165164626E-2</v>
      </c>
      <c r="K13" s="14">
        <f t="shared" si="2"/>
        <v>6.4645385347082418E-2</v>
      </c>
      <c r="L13" s="15">
        <f t="shared" si="3"/>
        <v>2.1165857043719638E-3</v>
      </c>
      <c r="M13" s="15">
        <f t="shared" si="4"/>
        <v>2.243619332587253E-3</v>
      </c>
      <c r="N13" s="15">
        <f t="shared" si="5"/>
        <v>1.2703362821528917E-4</v>
      </c>
      <c r="O13" s="16">
        <f t="shared" si="6"/>
        <v>2.128791844018766E-3</v>
      </c>
      <c r="P13" s="15">
        <f t="shared" si="7"/>
        <v>1.2206139646802217E-5</v>
      </c>
      <c r="Q13" s="16">
        <f t="shared" si="8"/>
        <v>1.9920768E-3</v>
      </c>
      <c r="R13" s="15">
        <f t="shared" si="9"/>
        <v>1.2450890437196377E-4</v>
      </c>
      <c r="S13" s="17">
        <v>1.3953315122561384E-3</v>
      </c>
      <c r="T13" s="18">
        <v>2.2300000000000002E-3</v>
      </c>
      <c r="U13" s="15">
        <f t="shared" si="10"/>
        <v>1.0120815598123421E-4</v>
      </c>
    </row>
    <row r="14" spans="2:21" x14ac:dyDescent="0.25">
      <c r="B14" s="10">
        <f t="shared" si="0"/>
        <v>-12.777777777777779</v>
      </c>
      <c r="C14" s="13">
        <v>9</v>
      </c>
      <c r="D14" s="13">
        <f t="shared" si="11"/>
        <v>6.4299999999999996E-2</v>
      </c>
      <c r="E14" s="10">
        <f t="shared" ref="E14:E77" si="17">C14/40</f>
        <v>0.22500000000000001</v>
      </c>
      <c r="F14" s="10">
        <f t="shared" ref="F14:F77" si="18">E14*(E14-1)</f>
        <v>-0.174375</v>
      </c>
      <c r="G14" s="10">
        <f t="shared" ref="G14:G77" si="19">F14*(E14-2)</f>
        <v>0.30951562499999996</v>
      </c>
      <c r="H14" s="10">
        <f t="shared" ref="H14:H77" si="20">G14*(E14-3)</f>
        <v>-0.85890585937499986</v>
      </c>
      <c r="I14" s="10">
        <f t="shared" ref="I14:I77" si="21">H14*(E14-4)</f>
        <v>3.2423696191406246</v>
      </c>
      <c r="J14" s="14">
        <f t="shared" si="1"/>
        <v>6.7650462593134536E-2</v>
      </c>
      <c r="K14" s="14">
        <f t="shared" si="2"/>
        <v>6.7633727397438795E-2</v>
      </c>
      <c r="L14" s="15">
        <f t="shared" si="3"/>
        <v>2.2310895211658569E-3</v>
      </c>
      <c r="M14" s="15">
        <f t="shared" si="4"/>
        <v>2.3473442953898171E-3</v>
      </c>
      <c r="N14" s="15">
        <f t="shared" si="5"/>
        <v>1.1625477422396021E-4</v>
      </c>
      <c r="O14" s="16">
        <f t="shared" si="6"/>
        <v>2.2297013796675372E-3</v>
      </c>
      <c r="P14" s="15">
        <f t="shared" si="7"/>
        <v>1.3881414983197421E-6</v>
      </c>
      <c r="Q14" s="16">
        <f t="shared" si="8"/>
        <v>1.8423488000000004E-3</v>
      </c>
      <c r="R14" s="15">
        <f t="shared" si="9"/>
        <v>3.8874072116585646E-4</v>
      </c>
      <c r="S14" s="17">
        <v>1.4601213529139168E-3</v>
      </c>
      <c r="T14" s="18">
        <v>2.33E-3</v>
      </c>
      <c r="U14" s="15">
        <f t="shared" si="10"/>
        <v>1.0029862033246288E-4</v>
      </c>
    </row>
    <row r="15" spans="2:21" x14ac:dyDescent="0.25">
      <c r="B15" s="10">
        <f t="shared" si="0"/>
        <v>-12.222222222222223</v>
      </c>
      <c r="C15" s="13">
        <v>10</v>
      </c>
      <c r="D15" s="13">
        <f t="shared" si="11"/>
        <v>6.7699999999999996E-2</v>
      </c>
      <c r="E15" s="10">
        <f t="shared" si="17"/>
        <v>0.25</v>
      </c>
      <c r="F15" s="10">
        <f t="shared" si="18"/>
        <v>-0.1875</v>
      </c>
      <c r="G15" s="10">
        <f t="shared" si="19"/>
        <v>0.328125</v>
      </c>
      <c r="H15" s="10">
        <f t="shared" si="20"/>
        <v>-0.90234375</v>
      </c>
      <c r="I15" s="10">
        <f t="shared" si="21"/>
        <v>3.3837890625</v>
      </c>
      <c r="J15" s="14">
        <f t="shared" si="1"/>
        <v>7.0762254407545175E-2</v>
      </c>
      <c r="K15" s="14">
        <f t="shared" si="2"/>
        <v>7.0744454912765986E-2</v>
      </c>
      <c r="L15" s="15">
        <f t="shared" si="3"/>
        <v>2.349063150589868E-3</v>
      </c>
      <c r="M15" s="15">
        <f t="shared" si="4"/>
        <v>2.4553176407892149E-3</v>
      </c>
      <c r="N15" s="15">
        <f t="shared" si="5"/>
        <v>1.062544901993469E-4</v>
      </c>
      <c r="O15" s="16">
        <f t="shared" si="6"/>
        <v>2.3348348332049634E-3</v>
      </c>
      <c r="P15" s="15">
        <f t="shared" si="7"/>
        <v>1.4228317384904626E-5</v>
      </c>
      <c r="Q15" s="16">
        <f t="shared" si="8"/>
        <v>1.7080000000000003E-3</v>
      </c>
      <c r="R15" s="15">
        <f t="shared" si="9"/>
        <v>6.4106315058986771E-4</v>
      </c>
      <c r="S15" s="17">
        <v>1.5275846115107184E-3</v>
      </c>
      <c r="T15" s="18">
        <v>2.4399999999999999E-3</v>
      </c>
      <c r="U15" s="15">
        <f t="shared" si="10"/>
        <v>1.051651667950365E-4</v>
      </c>
    </row>
    <row r="16" spans="2:21" x14ac:dyDescent="0.25">
      <c r="B16" s="10">
        <f t="shared" si="0"/>
        <v>-11.666666666666668</v>
      </c>
      <c r="C16" s="13">
        <v>11</v>
      </c>
      <c r="D16" s="13">
        <f t="shared" si="11"/>
        <v>7.1199999999999999E-2</v>
      </c>
      <c r="E16" s="10">
        <f t="shared" si="17"/>
        <v>0.27500000000000002</v>
      </c>
      <c r="F16" s="10">
        <f t="shared" si="18"/>
        <v>-0.199375</v>
      </c>
      <c r="G16" s="10">
        <f t="shared" si="19"/>
        <v>0.34392187499999999</v>
      </c>
      <c r="H16" s="10">
        <f t="shared" si="20"/>
        <v>-0.93718710937500005</v>
      </c>
      <c r="I16" s="10">
        <f t="shared" si="21"/>
        <v>3.4910219824218753</v>
      </c>
      <c r="J16" s="14">
        <f t="shared" si="1"/>
        <v>7.4000820178783858E-2</v>
      </c>
      <c r="K16" s="14">
        <f t="shared" si="2"/>
        <v>7.3981901189460061E-2</v>
      </c>
      <c r="L16" s="15">
        <f t="shared" si="3"/>
        <v>2.4705065926439972E-3</v>
      </c>
      <c r="M16" s="15">
        <f t="shared" si="4"/>
        <v>2.5676898049543321E-3</v>
      </c>
      <c r="N16" s="15">
        <f t="shared" si="5"/>
        <v>9.7183212310334929E-5</v>
      </c>
      <c r="O16" s="16">
        <f t="shared" si="6"/>
        <v>2.4443443452021175E-3</v>
      </c>
      <c r="P16" s="15">
        <f t="shared" si="7"/>
        <v>2.6162247441879633E-5</v>
      </c>
      <c r="Q16" s="16">
        <f t="shared" si="8"/>
        <v>1.5886128000000004E-3</v>
      </c>
      <c r="R16" s="15">
        <f t="shared" si="9"/>
        <v>8.8189379264399679E-4</v>
      </c>
      <c r="S16" s="17">
        <v>1.5978174275210458E-3</v>
      </c>
      <c r="T16" s="18">
        <v>2.5500000000000002E-3</v>
      </c>
      <c r="U16" s="15">
        <f t="shared" si="10"/>
        <v>1.0565565479788265E-4</v>
      </c>
    </row>
    <row r="17" spans="2:21" x14ac:dyDescent="0.25">
      <c r="B17" s="10">
        <f t="shared" si="0"/>
        <v>-11.111111111111111</v>
      </c>
      <c r="C17" s="13">
        <v>12</v>
      </c>
      <c r="D17" s="13">
        <f t="shared" si="11"/>
        <v>7.4800000000000005E-2</v>
      </c>
      <c r="E17" s="10">
        <f t="shared" si="17"/>
        <v>0.3</v>
      </c>
      <c r="F17" s="10">
        <f t="shared" si="18"/>
        <v>-0.21</v>
      </c>
      <c r="G17" s="10">
        <f t="shared" si="19"/>
        <v>0.35699999999999998</v>
      </c>
      <c r="H17" s="10">
        <f t="shared" si="20"/>
        <v>-0.96389999999999998</v>
      </c>
      <c r="I17" s="10">
        <f t="shared" si="21"/>
        <v>3.56643</v>
      </c>
      <c r="J17" s="14">
        <f t="shared" si="1"/>
        <v>7.7370623160415222E-2</v>
      </c>
      <c r="K17" s="14">
        <f t="shared" si="2"/>
        <v>7.7350527128649885E-2</v>
      </c>
      <c r="L17" s="15">
        <f t="shared" si="3"/>
        <v>2.5954198473282443E-3</v>
      </c>
      <c r="M17" s="15">
        <f t="shared" si="4"/>
        <v>2.6846156544210694E-3</v>
      </c>
      <c r="N17" s="15">
        <f t="shared" si="5"/>
        <v>8.9195807092825111E-5</v>
      </c>
      <c r="O17" s="16">
        <f t="shared" si="6"/>
        <v>2.5583865794291242E-3</v>
      </c>
      <c r="P17" s="15">
        <f t="shared" si="7"/>
        <v>3.7033267899120106E-5</v>
      </c>
      <c r="Q17" s="16">
        <f t="shared" si="8"/>
        <v>1.4837888000000005E-3</v>
      </c>
      <c r="R17" s="15">
        <f t="shared" si="9"/>
        <v>1.1116310473282438E-3</v>
      </c>
      <c r="S17" s="17">
        <v>1.6709188850434588E-3</v>
      </c>
      <c r="T17" s="18">
        <v>2.6700000000000001E-3</v>
      </c>
      <c r="U17" s="15">
        <f t="shared" si="10"/>
        <v>1.1161342057087586E-4</v>
      </c>
    </row>
    <row r="18" spans="2:21" x14ac:dyDescent="0.25">
      <c r="B18" s="10">
        <f t="shared" si="0"/>
        <v>-10.555555555555555</v>
      </c>
      <c r="C18" s="13">
        <v>13</v>
      </c>
      <c r="D18" s="13">
        <f t="shared" si="11"/>
        <v>7.8600000000000003E-2</v>
      </c>
      <c r="E18" s="10">
        <f t="shared" si="17"/>
        <v>0.32500000000000001</v>
      </c>
      <c r="F18" s="10">
        <f t="shared" si="18"/>
        <v>-0.21937500000000001</v>
      </c>
      <c r="G18" s="10">
        <f t="shared" si="19"/>
        <v>0.36745312500000005</v>
      </c>
      <c r="H18" s="10">
        <f t="shared" si="20"/>
        <v>-0.98293710937500001</v>
      </c>
      <c r="I18" s="10">
        <f t="shared" si="21"/>
        <v>3.612293876953125</v>
      </c>
      <c r="J18" s="14">
        <f t="shared" si="1"/>
        <v>8.0876257200921564E-2</v>
      </c>
      <c r="K18" s="14">
        <f t="shared" si="2"/>
        <v>8.0854924145899065E-2</v>
      </c>
      <c r="L18" s="15">
        <f t="shared" si="3"/>
        <v>2.7272727272727275E-3</v>
      </c>
      <c r="M18" s="15">
        <f t="shared" si="4"/>
        <v>2.8062545871242735E-3</v>
      </c>
      <c r="N18" s="15">
        <f t="shared" si="5"/>
        <v>7.8981859851545971E-5</v>
      </c>
      <c r="O18" s="16">
        <f t="shared" si="6"/>
        <v>2.6771228254472107E-3</v>
      </c>
      <c r="P18" s="15">
        <f t="shared" si="7"/>
        <v>5.0149901825516808E-5</v>
      </c>
      <c r="Q18" s="16">
        <f t="shared" si="8"/>
        <v>1.3931488000000001E-3</v>
      </c>
      <c r="R18" s="15">
        <f t="shared" si="9"/>
        <v>1.3341239272727273E-3</v>
      </c>
      <c r="S18" s="17">
        <v>1.7469910886028638E-3</v>
      </c>
      <c r="T18" s="18">
        <v>2.7899999999999999E-3</v>
      </c>
      <c r="U18" s="15">
        <f t="shared" si="10"/>
        <v>1.1287717455278927E-4</v>
      </c>
    </row>
    <row r="19" spans="2:21" x14ac:dyDescent="0.25">
      <c r="B19" s="10">
        <f t="shared" si="0"/>
        <v>-10</v>
      </c>
      <c r="C19" s="13">
        <v>14</v>
      </c>
      <c r="D19" s="13">
        <f t="shared" si="11"/>
        <v>8.2400000000000001E-2</v>
      </c>
      <c r="E19" s="10">
        <f t="shared" si="17"/>
        <v>0.35</v>
      </c>
      <c r="F19" s="10">
        <f t="shared" si="18"/>
        <v>-0.22749999999999998</v>
      </c>
      <c r="G19" s="10">
        <f t="shared" si="19"/>
        <v>0.37537499999999996</v>
      </c>
      <c r="H19" s="10">
        <f t="shared" si="20"/>
        <v>-0.99474374999999982</v>
      </c>
      <c r="I19" s="10">
        <f t="shared" si="21"/>
        <v>3.6308146874999991</v>
      </c>
      <c r="J19" s="14">
        <f t="shared" si="1"/>
        <v>8.4522449698499202E-2</v>
      </c>
      <c r="K19" s="14">
        <f t="shared" si="2"/>
        <v>8.4499817123931134E-2</v>
      </c>
      <c r="L19" s="15">
        <f t="shared" si="3"/>
        <v>2.8591256072172102E-3</v>
      </c>
      <c r="M19" s="15">
        <f t="shared" si="4"/>
        <v>2.9327706349236366E-3</v>
      </c>
      <c r="N19" s="15">
        <f t="shared" si="5"/>
        <v>7.364502770642635E-5</v>
      </c>
      <c r="O19" s="16">
        <f t="shared" si="6"/>
        <v>2.800719102643269E-3</v>
      </c>
      <c r="P19" s="15">
        <f t="shared" si="7"/>
        <v>5.8406504573941219E-5</v>
      </c>
      <c r="Q19" s="16">
        <f t="shared" si="8"/>
        <v>1.3163328000000006E-3</v>
      </c>
      <c r="R19" s="15">
        <f t="shared" si="9"/>
        <v>1.5427928072172096E-3</v>
      </c>
      <c r="S19" s="17">
        <v>1.8261392407168092E-3</v>
      </c>
      <c r="T19" s="18">
        <v>2.9099999999999998E-3</v>
      </c>
      <c r="U19" s="15">
        <f t="shared" si="10"/>
        <v>1.0928089735673082E-4</v>
      </c>
    </row>
    <row r="20" spans="2:21" x14ac:dyDescent="0.25">
      <c r="B20" s="10">
        <f t="shared" si="0"/>
        <v>-9.4444444444444446</v>
      </c>
      <c r="C20" s="13">
        <v>15</v>
      </c>
      <c r="D20" s="13">
        <f t="shared" si="11"/>
        <v>8.6400000000000005E-2</v>
      </c>
      <c r="E20" s="10">
        <f t="shared" si="17"/>
        <v>0.375</v>
      </c>
      <c r="F20" s="10">
        <f t="shared" si="18"/>
        <v>-0.234375</v>
      </c>
      <c r="G20" s="10">
        <f t="shared" si="19"/>
        <v>0.380859375</v>
      </c>
      <c r="H20" s="10">
        <f t="shared" si="20"/>
        <v>-0.999755859375</v>
      </c>
      <c r="I20" s="10">
        <f t="shared" si="21"/>
        <v>3.624114990234375</v>
      </c>
      <c r="J20" s="14">
        <f t="shared" si="1"/>
        <v>8.8314064599026618E-2</v>
      </c>
      <c r="K20" s="14">
        <f t="shared" si="2"/>
        <v>8.8290067408492476E-2</v>
      </c>
      <c r="L20" s="15">
        <f t="shared" si="3"/>
        <v>2.9979181124219294E-3</v>
      </c>
      <c r="M20" s="15">
        <f t="shared" si="4"/>
        <v>3.0643325676275716E-3</v>
      </c>
      <c r="N20" s="15">
        <f t="shared" si="5"/>
        <v>6.641445520564216E-5</v>
      </c>
      <c r="O20" s="16">
        <f t="shared" si="6"/>
        <v>2.929346265706915E-3</v>
      </c>
      <c r="P20" s="15">
        <f t="shared" si="7"/>
        <v>6.8571846715014418E-5</v>
      </c>
      <c r="Q20" s="16">
        <f t="shared" si="8"/>
        <v>1.2530000000000006E-3</v>
      </c>
      <c r="R20" s="15">
        <f t="shared" si="9"/>
        <v>1.7449181124219288E-3</v>
      </c>
      <c r="S20" s="17">
        <v>1.9084717212782664E-3</v>
      </c>
      <c r="T20" s="18">
        <v>3.0500000000000002E-3</v>
      </c>
      <c r="U20" s="15">
        <f t="shared" si="10"/>
        <v>1.2065373429308518E-4</v>
      </c>
    </row>
    <row r="21" spans="2:21" x14ac:dyDescent="0.25">
      <c r="B21" s="10">
        <f t="shared" si="0"/>
        <v>-8.8888888888888893</v>
      </c>
      <c r="C21" s="13">
        <v>16</v>
      </c>
      <c r="D21" s="13">
        <f t="shared" si="11"/>
        <v>9.06E-2</v>
      </c>
      <c r="E21" s="10">
        <f t="shared" si="17"/>
        <v>0.4</v>
      </c>
      <c r="F21" s="10">
        <f t="shared" si="18"/>
        <v>-0.24</v>
      </c>
      <c r="G21" s="10">
        <f t="shared" si="19"/>
        <v>0.38400000000000001</v>
      </c>
      <c r="H21" s="10">
        <f t="shared" si="20"/>
        <v>-0.99840000000000007</v>
      </c>
      <c r="I21" s="10">
        <f t="shared" si="21"/>
        <v>3.5942400000000001</v>
      </c>
      <c r="J21" s="14">
        <f t="shared" si="1"/>
        <v>9.2256105437309374E-2</v>
      </c>
      <c r="K21" s="14">
        <f t="shared" si="2"/>
        <v>9.2230675847459281E-2</v>
      </c>
      <c r="L21" s="15">
        <f t="shared" si="3"/>
        <v>3.1436502428868842E-3</v>
      </c>
      <c r="M21" s="15">
        <f t="shared" si="4"/>
        <v>3.2011139985187154E-3</v>
      </c>
      <c r="N21" s="15">
        <f t="shared" si="5"/>
        <v>5.7463755631831197E-5</v>
      </c>
      <c r="O21" s="16">
        <f t="shared" si="6"/>
        <v>3.0631801115504047E-3</v>
      </c>
      <c r="P21" s="15">
        <f t="shared" si="7"/>
        <v>8.0470131336479473E-5</v>
      </c>
      <c r="Q21" s="16">
        <f t="shared" si="8"/>
        <v>1.2028288000000007E-3</v>
      </c>
      <c r="R21" s="15">
        <f t="shared" si="9"/>
        <v>1.9408214428868835E-3</v>
      </c>
      <c r="S21" s="17">
        <v>1.9941001688098866E-3</v>
      </c>
      <c r="T21" s="18">
        <v>3.1800000000000001E-3</v>
      </c>
      <c r="U21" s="15">
        <f t="shared" si="10"/>
        <v>1.1681988844959535E-4</v>
      </c>
    </row>
    <row r="22" spans="2:21" x14ac:dyDescent="0.25">
      <c r="B22" s="10">
        <f t="shared" si="0"/>
        <v>-8.3333333333333339</v>
      </c>
      <c r="C22" s="13">
        <v>17</v>
      </c>
      <c r="D22" s="13">
        <f t="shared" si="11"/>
        <v>9.4799999999999995E-2</v>
      </c>
      <c r="E22" s="10">
        <f t="shared" si="17"/>
        <v>0.42499999999999999</v>
      </c>
      <c r="F22" s="10">
        <f t="shared" si="18"/>
        <v>-0.24437499999999998</v>
      </c>
      <c r="G22" s="10">
        <f t="shared" si="19"/>
        <v>0.38489062499999999</v>
      </c>
      <c r="H22" s="10">
        <f t="shared" si="20"/>
        <v>-0.99109335937499998</v>
      </c>
      <c r="I22" s="10">
        <f t="shared" si="21"/>
        <v>3.5431587597656251</v>
      </c>
      <c r="J22" s="14">
        <f t="shared" si="1"/>
        <v>9.63537184216985E-2</v>
      </c>
      <c r="K22" s="14">
        <f t="shared" si="2"/>
        <v>9.632678587328386E-2</v>
      </c>
      <c r="L22" s="15">
        <f t="shared" si="3"/>
        <v>3.289382373351839E-3</v>
      </c>
      <c r="M22" s="15">
        <f t="shared" si="4"/>
        <v>3.343293491384403E-3</v>
      </c>
      <c r="N22" s="15">
        <f t="shared" si="5"/>
        <v>5.3911118032563994E-5</v>
      </c>
      <c r="O22" s="16">
        <f t="shared" si="6"/>
        <v>3.2024014876710508E-3</v>
      </c>
      <c r="P22" s="15">
        <f t="shared" si="7"/>
        <v>8.6980885680788215E-5</v>
      </c>
      <c r="Q22" s="16">
        <f t="shared" si="8"/>
        <v>1.1655168000000008E-3</v>
      </c>
      <c r="R22" s="15">
        <f t="shared" si="9"/>
        <v>2.1238655733518382E-3</v>
      </c>
      <c r="S22" s="17">
        <v>2.0831395636474533E-3</v>
      </c>
      <c r="T22" s="18">
        <v>3.32E-3</v>
      </c>
      <c r="U22" s="15">
        <f t="shared" si="10"/>
        <v>1.1759851232894924E-4</v>
      </c>
    </row>
    <row r="23" spans="2:21" x14ac:dyDescent="0.25">
      <c r="B23" s="10">
        <f t="shared" si="0"/>
        <v>-7.7777777777777786</v>
      </c>
      <c r="C23" s="13">
        <v>18</v>
      </c>
      <c r="D23" s="13">
        <f t="shared" si="11"/>
        <v>9.9199999999999997E-2</v>
      </c>
      <c r="E23" s="10">
        <f t="shared" si="17"/>
        <v>0.45</v>
      </c>
      <c r="F23" s="10">
        <f t="shared" si="18"/>
        <v>-0.24750000000000003</v>
      </c>
      <c r="G23" s="10">
        <f t="shared" si="19"/>
        <v>0.38362500000000005</v>
      </c>
      <c r="H23" s="10">
        <f t="shared" si="20"/>
        <v>-0.97824375000000008</v>
      </c>
      <c r="I23" s="10">
        <f t="shared" si="21"/>
        <v>3.4727653125</v>
      </c>
      <c r="J23" s="14">
        <f t="shared" si="1"/>
        <v>0.10061219556216744</v>
      </c>
      <c r="K23" s="14">
        <f t="shared" si="2"/>
        <v>0.10058368662886634</v>
      </c>
      <c r="L23" s="15">
        <f t="shared" si="3"/>
        <v>3.4420541290770298E-3</v>
      </c>
      <c r="M23" s="15">
        <f t="shared" si="4"/>
        <v>3.4910546690550812E-3</v>
      </c>
      <c r="N23" s="15">
        <f t="shared" si="5"/>
        <v>4.900053997805142E-5</v>
      </c>
      <c r="O23" s="16">
        <f t="shared" si="6"/>
        <v>3.3471964019551412E-3</v>
      </c>
      <c r="P23" s="15">
        <f t="shared" si="7"/>
        <v>9.4857727121888582E-5</v>
      </c>
      <c r="Q23" s="16">
        <f t="shared" si="8"/>
        <v>1.1407808000000008E-3</v>
      </c>
      <c r="R23" s="15">
        <f t="shared" si="9"/>
        <v>2.301273329077029E-3</v>
      </c>
      <c r="S23" s="17">
        <v>2.1757083131130235E-3</v>
      </c>
      <c r="T23" s="18">
        <v>3.47E-3</v>
      </c>
      <c r="U23" s="15">
        <f t="shared" si="10"/>
        <v>1.2280359804485875E-4</v>
      </c>
    </row>
    <row r="24" spans="2:21" x14ac:dyDescent="0.25">
      <c r="B24" s="10">
        <f t="shared" si="0"/>
        <v>-7.2222222222222223</v>
      </c>
      <c r="C24" s="13">
        <v>19</v>
      </c>
      <c r="D24" s="13">
        <f t="shared" si="11"/>
        <v>0.1038</v>
      </c>
      <c r="E24" s="10">
        <f t="shared" si="17"/>
        <v>0.47499999999999998</v>
      </c>
      <c r="F24" s="10">
        <f t="shared" si="18"/>
        <v>-0.24937499999999999</v>
      </c>
      <c r="G24" s="10">
        <f t="shared" si="19"/>
        <v>0.38029687499999998</v>
      </c>
      <c r="H24" s="10">
        <f t="shared" si="20"/>
        <v>-0.96024960937499992</v>
      </c>
      <c r="I24" s="10">
        <f t="shared" si="21"/>
        <v>3.3848798730468745</v>
      </c>
      <c r="J24" s="14">
        <f t="shared" si="1"/>
        <v>0.10503697784192406</v>
      </c>
      <c r="K24" s="14">
        <f t="shared" si="2"/>
        <v>0.10500681613692757</v>
      </c>
      <c r="L24" s="15">
        <f t="shared" si="3"/>
        <v>3.6016655100624567E-3</v>
      </c>
      <c r="M24" s="15">
        <f t="shared" si="4"/>
        <v>3.6445863234532984E-3</v>
      </c>
      <c r="N24" s="15">
        <f t="shared" si="5"/>
        <v>4.2920813390841771E-5</v>
      </c>
      <c r="O24" s="16">
        <f t="shared" si="6"/>
        <v>3.4977561339227387E-3</v>
      </c>
      <c r="P24" s="15">
        <f t="shared" si="7"/>
        <v>1.0390937613971802E-4</v>
      </c>
      <c r="Q24" s="16">
        <f t="shared" si="8"/>
        <v>1.1283568000000012E-3</v>
      </c>
      <c r="R24" s="15">
        <f t="shared" si="9"/>
        <v>2.4733087100624555E-3</v>
      </c>
      <c r="S24" s="17">
        <v>2.2719283387412749E-3</v>
      </c>
      <c r="T24" s="18">
        <v>3.62E-3</v>
      </c>
      <c r="U24" s="15">
        <f t="shared" si="10"/>
        <v>1.222438660772613E-4</v>
      </c>
    </row>
    <row r="25" spans="2:21" x14ac:dyDescent="0.25">
      <c r="B25" s="10">
        <f t="shared" si="0"/>
        <v>-6.666666666666667</v>
      </c>
      <c r="C25" s="13">
        <v>20</v>
      </c>
      <c r="D25" s="13">
        <f t="shared" si="11"/>
        <v>0.1085</v>
      </c>
      <c r="E25" s="10">
        <f t="shared" si="17"/>
        <v>0.5</v>
      </c>
      <c r="F25" s="10">
        <f t="shared" si="18"/>
        <v>-0.25</v>
      </c>
      <c r="G25" s="10">
        <f t="shared" si="19"/>
        <v>0.375</v>
      </c>
      <c r="H25" s="10">
        <f t="shared" si="20"/>
        <v>-0.9375</v>
      </c>
      <c r="I25" s="10">
        <f t="shared" si="21"/>
        <v>3.28125</v>
      </c>
      <c r="J25" s="14">
        <f t="shared" si="1"/>
        <v>0.10963365843262275</v>
      </c>
      <c r="K25" s="14">
        <f t="shared" si="2"/>
        <v>0.10960176451294862</v>
      </c>
      <c r="L25" s="15">
        <f t="shared" si="3"/>
        <v>3.7647467036780015E-3</v>
      </c>
      <c r="M25" s="15">
        <f t="shared" si="4"/>
        <v>3.804082527155543E-3</v>
      </c>
      <c r="N25" s="15">
        <f t="shared" si="5"/>
        <v>3.9335823477541516E-5</v>
      </c>
      <c r="O25" s="16">
        <f t="shared" si="6"/>
        <v>3.6542773474111372E-3</v>
      </c>
      <c r="P25" s="15">
        <f t="shared" si="7"/>
        <v>1.1046935626686429E-4</v>
      </c>
      <c r="Q25" s="16">
        <f t="shared" si="8"/>
        <v>1.128000000000001E-3</v>
      </c>
      <c r="R25" s="15">
        <f t="shared" si="9"/>
        <v>2.6367467036780006E-3</v>
      </c>
      <c r="S25" s="17">
        <v>2.3719251656256924E-3</v>
      </c>
      <c r="T25" s="18">
        <v>3.7799999999999999E-3</v>
      </c>
      <c r="U25" s="15">
        <f t="shared" si="10"/>
        <v>1.2572265258886271E-4</v>
      </c>
    </row>
    <row r="26" spans="2:21" x14ac:dyDescent="0.25">
      <c r="B26" s="10">
        <f t="shared" si="0"/>
        <v>-6.1111111111111116</v>
      </c>
      <c r="C26" s="13">
        <v>21</v>
      </c>
      <c r="D26" s="13">
        <f t="shared" si="11"/>
        <v>0.1134</v>
      </c>
      <c r="E26" s="10">
        <f t="shared" si="17"/>
        <v>0.52500000000000002</v>
      </c>
      <c r="F26" s="10">
        <f t="shared" si="18"/>
        <v>-0.24937499999999999</v>
      </c>
      <c r="G26" s="10">
        <f t="shared" si="19"/>
        <v>0.36782812500000001</v>
      </c>
      <c r="H26" s="10">
        <f t="shared" si="20"/>
        <v>-0.91037460937500003</v>
      </c>
      <c r="I26" s="10">
        <f t="shared" si="21"/>
        <v>3.1635517675781251</v>
      </c>
      <c r="J26" s="14">
        <f t="shared" si="1"/>
        <v>0.11440798595323279</v>
      </c>
      <c r="K26" s="14">
        <f t="shared" si="2"/>
        <v>0.11437427722173296</v>
      </c>
      <c r="L26" s="15">
        <f t="shared" si="3"/>
        <v>3.934767522553782E-3</v>
      </c>
      <c r="M26" s="15">
        <f t="shared" si="4"/>
        <v>3.9697427464688686E-3</v>
      </c>
      <c r="N26" s="15">
        <f t="shared" si="5"/>
        <v>3.4975223915086583E-5</v>
      </c>
      <c r="O26" s="16">
        <f t="shared" si="6"/>
        <v>3.8169622046957358E-3</v>
      </c>
      <c r="P26" s="15">
        <f t="shared" si="7"/>
        <v>1.1780531785804621E-4</v>
      </c>
      <c r="Q26" s="16">
        <f t="shared" si="8"/>
        <v>1.1394848000000016E-3</v>
      </c>
      <c r="R26" s="15">
        <f t="shared" si="9"/>
        <v>2.7952827225537803E-3</v>
      </c>
      <c r="S26" s="17">
        <v>2.4758280139545422E-3</v>
      </c>
      <c r="T26" s="18">
        <v>3.9500000000000004E-3</v>
      </c>
      <c r="U26" s="15">
        <f t="shared" si="10"/>
        <v>1.3303779530426463E-4</v>
      </c>
    </row>
    <row r="27" spans="2:21" x14ac:dyDescent="0.25">
      <c r="B27" s="10">
        <f t="shared" si="0"/>
        <v>-5.5555555555555554</v>
      </c>
      <c r="C27" s="13">
        <v>22</v>
      </c>
      <c r="D27" s="13">
        <f t="shared" si="11"/>
        <v>0.11849999999999999</v>
      </c>
      <c r="E27" s="10">
        <f t="shared" si="17"/>
        <v>0.55000000000000004</v>
      </c>
      <c r="F27" s="10">
        <f t="shared" si="18"/>
        <v>-0.2475</v>
      </c>
      <c r="G27" s="10">
        <f t="shared" si="19"/>
        <v>0.358875</v>
      </c>
      <c r="H27" s="10">
        <f t="shared" si="20"/>
        <v>-0.8792437500000001</v>
      </c>
      <c r="I27" s="10">
        <f t="shared" si="21"/>
        <v>3.0333909375000006</v>
      </c>
      <c r="J27" s="14">
        <f t="shared" si="1"/>
        <v>0.11936586777260798</v>
      </c>
      <c r="K27" s="14">
        <f t="shared" si="2"/>
        <v>0.11933025837763628</v>
      </c>
      <c r="L27" s="15">
        <f t="shared" si="3"/>
        <v>4.1117279666897984E-3</v>
      </c>
      <c r="M27" s="15">
        <f t="shared" si="4"/>
        <v>4.1417719560238719E-3</v>
      </c>
      <c r="N27" s="15">
        <f t="shared" si="5"/>
        <v>3.0043989334073429E-5</v>
      </c>
      <c r="O27" s="16">
        <f t="shared" si="6"/>
        <v>3.9860184820452779E-3</v>
      </c>
      <c r="P27" s="15">
        <f t="shared" si="7"/>
        <v>1.2570948464452059E-4</v>
      </c>
      <c r="Q27" s="16">
        <f t="shared" si="8"/>
        <v>1.1626048000000018E-3</v>
      </c>
      <c r="R27" s="15">
        <f t="shared" si="9"/>
        <v>2.9491231666897966E-3</v>
      </c>
      <c r="S27" s="17">
        <v>2.5837698928100807E-3</v>
      </c>
      <c r="T27" s="18">
        <v>4.1200000000000004E-3</v>
      </c>
      <c r="U27" s="15">
        <f t="shared" si="10"/>
        <v>1.3398151795472255E-4</v>
      </c>
    </row>
    <row r="28" spans="2:21" x14ac:dyDescent="0.25">
      <c r="B28" s="10">
        <f t="shared" si="0"/>
        <v>-5</v>
      </c>
      <c r="C28" s="13">
        <v>23</v>
      </c>
      <c r="D28" s="13">
        <f t="shared" si="11"/>
        <v>0.1237</v>
      </c>
      <c r="E28" s="10">
        <f t="shared" si="17"/>
        <v>0.57499999999999996</v>
      </c>
      <c r="F28" s="10">
        <f t="shared" si="18"/>
        <v>-0.24437500000000001</v>
      </c>
      <c r="G28" s="10">
        <f t="shared" si="19"/>
        <v>0.34823437500000004</v>
      </c>
      <c r="H28" s="10">
        <f t="shared" si="20"/>
        <v>-0.84446835937500009</v>
      </c>
      <c r="I28" s="10">
        <f t="shared" si="21"/>
        <v>2.8923041308593751</v>
      </c>
      <c r="J28" s="14">
        <f t="shared" si="1"/>
        <v>0.1245133733557926</v>
      </c>
      <c r="K28" s="14">
        <f t="shared" si="2"/>
        <v>0.12447577408849855</v>
      </c>
      <c r="L28" s="15">
        <f t="shared" si="3"/>
        <v>4.2921582234559334E-3</v>
      </c>
      <c r="M28" s="15">
        <f t="shared" si="4"/>
        <v>4.3203807548852398E-3</v>
      </c>
      <c r="N28" s="15">
        <f t="shared" si="5"/>
        <v>2.8222531429306433E-5</v>
      </c>
      <c r="O28" s="16">
        <f t="shared" si="6"/>
        <v>4.1616596867093802E-3</v>
      </c>
      <c r="P28" s="15">
        <f t="shared" si="7"/>
        <v>1.3049853674655318E-4</v>
      </c>
      <c r="Q28" s="16">
        <f t="shared" si="8"/>
        <v>1.1971728000000014E-3</v>
      </c>
      <c r="R28" s="15">
        <f t="shared" si="9"/>
        <v>3.094985423455932E-3</v>
      </c>
      <c r="S28" s="17">
        <v>2.6958876963080916E-3</v>
      </c>
      <c r="T28" s="18">
        <v>4.3E-3</v>
      </c>
      <c r="U28" s="15">
        <f t="shared" si="10"/>
        <v>1.3834031329061983E-4</v>
      </c>
    </row>
    <row r="29" spans="2:21" x14ac:dyDescent="0.25">
      <c r="B29" s="10">
        <f t="shared" si="0"/>
        <v>-4.4444444444444446</v>
      </c>
      <c r="C29" s="13">
        <v>24</v>
      </c>
      <c r="D29" s="13">
        <f t="shared" si="11"/>
        <v>0.12920000000000001</v>
      </c>
      <c r="E29" s="10">
        <f t="shared" si="17"/>
        <v>0.6</v>
      </c>
      <c r="F29" s="10">
        <f t="shared" si="18"/>
        <v>-0.24</v>
      </c>
      <c r="G29" s="10">
        <f t="shared" si="19"/>
        <v>0.33599999999999997</v>
      </c>
      <c r="H29" s="10">
        <f t="shared" si="20"/>
        <v>-0.80639999999999989</v>
      </c>
      <c r="I29" s="10">
        <f t="shared" si="21"/>
        <v>2.7417599999999998</v>
      </c>
      <c r="J29" s="14">
        <f t="shared" si="1"/>
        <v>0.12985673765408842</v>
      </c>
      <c r="K29" s="14">
        <f t="shared" si="2"/>
        <v>0.12981705584330447</v>
      </c>
      <c r="L29" s="15">
        <f t="shared" si="3"/>
        <v>4.4829979181124219E-3</v>
      </c>
      <c r="M29" s="15">
        <f t="shared" si="4"/>
        <v>4.5057854841807224E-3</v>
      </c>
      <c r="N29" s="15">
        <f t="shared" si="5"/>
        <v>2.2787566068300548E-5</v>
      </c>
      <c r="O29" s="16">
        <f t="shared" si="6"/>
        <v>4.3441051753345785E-3</v>
      </c>
      <c r="P29" s="15">
        <f t="shared" si="7"/>
        <v>1.3889274277784341E-4</v>
      </c>
      <c r="Q29" s="16">
        <f t="shared" si="8"/>
        <v>1.2430208000000008E-3</v>
      </c>
      <c r="R29" s="15">
        <f t="shared" si="9"/>
        <v>3.2399771181124211E-3</v>
      </c>
      <c r="S29" s="17">
        <v>2.8123223021587567E-3</v>
      </c>
      <c r="T29" s="18">
        <v>4.4799999999999996E-3</v>
      </c>
      <c r="U29" s="15">
        <f t="shared" si="10"/>
        <v>1.3589482466542114E-4</v>
      </c>
    </row>
    <row r="30" spans="2:21" x14ac:dyDescent="0.25">
      <c r="B30" s="10">
        <f t="shared" si="0"/>
        <v>-3.8888888888888893</v>
      </c>
      <c r="C30" s="13">
        <v>25</v>
      </c>
      <c r="D30" s="13">
        <f t="shared" si="11"/>
        <v>0.1348</v>
      </c>
      <c r="E30" s="10">
        <f t="shared" si="17"/>
        <v>0.625</v>
      </c>
      <c r="F30" s="10">
        <f t="shared" si="18"/>
        <v>-0.234375</v>
      </c>
      <c r="G30" s="10">
        <f t="shared" si="19"/>
        <v>0.322265625</v>
      </c>
      <c r="H30" s="10">
        <f t="shared" si="20"/>
        <v>-0.765380859375</v>
      </c>
      <c r="I30" s="10">
        <f t="shared" si="21"/>
        <v>2.583160400390625</v>
      </c>
      <c r="J30" s="14">
        <f t="shared" si="1"/>
        <v>0.13540236453889701</v>
      </c>
      <c r="K30" s="14">
        <f t="shared" si="2"/>
        <v>0.13536050394358445</v>
      </c>
      <c r="L30" s="15">
        <f t="shared" si="3"/>
        <v>4.6773074253990288E-3</v>
      </c>
      <c r="M30" s="15">
        <f t="shared" si="4"/>
        <v>4.6982083462490283E-3</v>
      </c>
      <c r="N30" s="15">
        <f t="shared" si="5"/>
        <v>2.0900920849999463E-5</v>
      </c>
      <c r="O30" s="16">
        <f t="shared" si="6"/>
        <v>4.5335802738056957E-3</v>
      </c>
      <c r="P30" s="15">
        <f t="shared" si="7"/>
        <v>1.4372715159333312E-4</v>
      </c>
      <c r="Q30" s="16">
        <f t="shared" si="8"/>
        <v>1.3000000000000012E-3</v>
      </c>
      <c r="R30" s="15">
        <f t="shared" si="9"/>
        <v>3.3773074253990276E-3</v>
      </c>
      <c r="S30" s="17">
        <v>2.9332186727339055E-3</v>
      </c>
      <c r="T30" s="18">
        <v>4.6699999999999997E-3</v>
      </c>
      <c r="U30" s="15">
        <f t="shared" si="10"/>
        <v>1.3641972619430395E-4</v>
      </c>
    </row>
    <row r="31" spans="2:21" x14ac:dyDescent="0.25">
      <c r="B31" s="10">
        <f t="shared" si="0"/>
        <v>-3.3333333333333335</v>
      </c>
      <c r="C31" s="13">
        <v>26</v>
      </c>
      <c r="D31" s="13">
        <f t="shared" si="11"/>
        <v>0.1406</v>
      </c>
      <c r="E31" s="10">
        <f t="shared" si="17"/>
        <v>0.65</v>
      </c>
      <c r="F31" s="10">
        <f t="shared" si="18"/>
        <v>-0.22749999999999998</v>
      </c>
      <c r="G31" s="10">
        <f t="shared" si="19"/>
        <v>0.30712499999999998</v>
      </c>
      <c r="H31" s="10">
        <f t="shared" si="20"/>
        <v>-0.72174375000000002</v>
      </c>
      <c r="I31" s="10">
        <f t="shared" si="21"/>
        <v>2.4178415625</v>
      </c>
      <c r="J31" s="14">
        <f t="shared" si="1"/>
        <v>0.14115683027934123</v>
      </c>
      <c r="K31" s="14">
        <f t="shared" si="2"/>
        <v>0.14111269097856224</v>
      </c>
      <c r="L31" s="15">
        <f t="shared" si="3"/>
        <v>4.878556557945871E-3</v>
      </c>
      <c r="M31" s="15">
        <f t="shared" si="4"/>
        <v>4.8978775253067739E-3</v>
      </c>
      <c r="N31" s="15">
        <f t="shared" si="5"/>
        <v>1.9320967360902941E-5</v>
      </c>
      <c r="O31" s="16">
        <f t="shared" si="6"/>
        <v>4.7303163985085135E-3</v>
      </c>
      <c r="P31" s="15">
        <f t="shared" si="7"/>
        <v>1.4824015943735742E-4</v>
      </c>
      <c r="Q31" s="16">
        <f t="shared" si="8"/>
        <v>1.3679808000000003E-3</v>
      </c>
      <c r="R31" s="15">
        <f t="shared" si="9"/>
        <v>3.5105757579458707E-3</v>
      </c>
      <c r="S31" s="17">
        <v>3.0587259587300103E-3</v>
      </c>
      <c r="T31" s="18">
        <v>4.8700000000000002E-3</v>
      </c>
      <c r="U31" s="15">
        <f t="shared" si="10"/>
        <v>1.3968360149148665E-4</v>
      </c>
    </row>
    <row r="32" spans="2:21" x14ac:dyDescent="0.25">
      <c r="B32" s="10">
        <f t="shared" si="0"/>
        <v>-2.7777777777777777</v>
      </c>
      <c r="C32" s="13">
        <v>27</v>
      </c>
      <c r="D32" s="13">
        <f t="shared" si="11"/>
        <v>0.1467</v>
      </c>
      <c r="E32" s="10">
        <f t="shared" si="17"/>
        <v>0.67500000000000004</v>
      </c>
      <c r="F32" s="10">
        <f t="shared" si="18"/>
        <v>-0.21937499999999999</v>
      </c>
      <c r="G32" s="10">
        <f t="shared" si="19"/>
        <v>0.29067187499999997</v>
      </c>
      <c r="H32" s="10">
        <f t="shared" si="20"/>
        <v>-0.67581210937500003</v>
      </c>
      <c r="I32" s="10">
        <f t="shared" si="21"/>
        <v>2.2470752636718752</v>
      </c>
      <c r="J32" s="14">
        <f t="shared" si="1"/>
        <v>0.14712688706365903</v>
      </c>
      <c r="K32" s="14">
        <f t="shared" si="2"/>
        <v>0.14708036534404062</v>
      </c>
      <c r="L32" s="15">
        <f t="shared" si="3"/>
        <v>5.0902151283830676E-3</v>
      </c>
      <c r="M32" s="15">
        <f t="shared" si="4"/>
        <v>5.1050273096342478E-3</v>
      </c>
      <c r="N32" s="15">
        <f t="shared" si="5"/>
        <v>1.4812181251180195E-5</v>
      </c>
      <c r="O32" s="16">
        <f t="shared" si="6"/>
        <v>4.934551179008961E-3</v>
      </c>
      <c r="P32" s="15">
        <f t="shared" si="7"/>
        <v>1.5566394937410657E-4</v>
      </c>
      <c r="Q32" s="16">
        <f t="shared" si="8"/>
        <v>1.4468528000000009E-3</v>
      </c>
      <c r="R32" s="15">
        <f t="shared" si="9"/>
        <v>3.6433623283830666E-3</v>
      </c>
      <c r="S32" s="17">
        <v>3.1889976055207879E-3</v>
      </c>
      <c r="T32" s="18">
        <v>5.0800000000000003E-3</v>
      </c>
      <c r="U32" s="15">
        <f t="shared" si="10"/>
        <v>1.4544882099103932E-4</v>
      </c>
    </row>
    <row r="33" spans="2:21" x14ac:dyDescent="0.25">
      <c r="B33" s="10">
        <f t="shared" si="0"/>
        <v>-2.2222222222222223</v>
      </c>
      <c r="C33" s="13">
        <v>28</v>
      </c>
      <c r="D33" s="13">
        <f t="shared" si="11"/>
        <v>0.15290000000000001</v>
      </c>
      <c r="E33" s="10">
        <f t="shared" si="17"/>
        <v>0.7</v>
      </c>
      <c r="F33" s="10">
        <f t="shared" si="18"/>
        <v>-0.21000000000000002</v>
      </c>
      <c r="G33" s="10">
        <f t="shared" si="19"/>
        <v>0.27300000000000002</v>
      </c>
      <c r="H33" s="10">
        <f t="shared" si="20"/>
        <v>-0.62790000000000001</v>
      </c>
      <c r="I33" s="10">
        <f t="shared" si="21"/>
        <v>2.0720700000000001</v>
      </c>
      <c r="J33" s="14">
        <f t="shared" si="1"/>
        <v>0.15331946656435255</v>
      </c>
      <c r="K33" s="14">
        <f t="shared" si="2"/>
        <v>0.15327045480500945</v>
      </c>
      <c r="L33" s="15">
        <f t="shared" si="3"/>
        <v>5.3053435114503817E-3</v>
      </c>
      <c r="M33" s="15">
        <f t="shared" si="4"/>
        <v>5.319898215279408E-3</v>
      </c>
      <c r="N33" s="15">
        <f t="shared" si="5"/>
        <v>1.4554703829026266E-5</v>
      </c>
      <c r="O33" s="16">
        <f t="shared" si="6"/>
        <v>5.1465285821447474E-3</v>
      </c>
      <c r="P33" s="15">
        <f t="shared" si="7"/>
        <v>1.5881492930563436E-4</v>
      </c>
      <c r="Q33" s="16">
        <f t="shared" si="8"/>
        <v>1.5365248000000016E-3</v>
      </c>
      <c r="R33" s="15">
        <f t="shared" si="9"/>
        <v>3.7688187114503801E-3</v>
      </c>
      <c r="S33" s="17">
        <v>3.3241914622980802E-3</v>
      </c>
      <c r="T33" s="18">
        <v>5.2900000000000004E-3</v>
      </c>
      <c r="U33" s="15">
        <f t="shared" si="10"/>
        <v>1.4347141785525305E-4</v>
      </c>
    </row>
    <row r="34" spans="2:21" x14ac:dyDescent="0.25">
      <c r="B34" s="10">
        <f t="shared" si="0"/>
        <v>-1.6666666666666667</v>
      </c>
      <c r="C34" s="13">
        <v>29</v>
      </c>
      <c r="D34" s="13">
        <f t="shared" si="11"/>
        <v>0.15939999999999999</v>
      </c>
      <c r="E34" s="10">
        <f t="shared" si="17"/>
        <v>0.72499999999999998</v>
      </c>
      <c r="F34" s="10">
        <f t="shared" si="18"/>
        <v>-0.199375</v>
      </c>
      <c r="G34" s="10">
        <f t="shared" si="19"/>
        <v>0.25420312499999997</v>
      </c>
      <c r="H34" s="10">
        <f t="shared" si="20"/>
        <v>-0.57831210937499988</v>
      </c>
      <c r="I34" s="10">
        <f t="shared" si="21"/>
        <v>1.8939721582031246</v>
      </c>
      <c r="J34" s="14">
        <f t="shared" si="1"/>
        <v>0.15974168354706458</v>
      </c>
      <c r="K34" s="14">
        <f t="shared" si="2"/>
        <v>0.15969007010194761</v>
      </c>
      <c r="L34" s="15">
        <f t="shared" si="3"/>
        <v>5.5308813324080495E-3</v>
      </c>
      <c r="M34" s="15">
        <f t="shared" si="4"/>
        <v>5.5427371112791316E-3</v>
      </c>
      <c r="N34" s="15">
        <f t="shared" si="5"/>
        <v>1.1855778871082065E-5</v>
      </c>
      <c r="O34" s="16">
        <f t="shared" si="6"/>
        <v>5.3664990375235618E-3</v>
      </c>
      <c r="P34" s="15">
        <f t="shared" si="7"/>
        <v>1.6438229488448773E-4</v>
      </c>
      <c r="Q34" s="16">
        <f t="shared" si="8"/>
        <v>1.6369248000000012E-3</v>
      </c>
      <c r="R34" s="15">
        <f t="shared" si="9"/>
        <v>3.8939565324080483E-3</v>
      </c>
      <c r="S34" s="17">
        <v>3.4644698941046505E-3</v>
      </c>
      <c r="T34" s="18">
        <v>5.5100000000000001E-3</v>
      </c>
      <c r="U34" s="15">
        <f t="shared" si="10"/>
        <v>1.4350096247643836E-4</v>
      </c>
    </row>
    <row r="35" spans="2:21" x14ac:dyDescent="0.25">
      <c r="B35" s="10">
        <f t="shared" si="0"/>
        <v>-1.1111111111111112</v>
      </c>
      <c r="C35" s="13">
        <v>30</v>
      </c>
      <c r="D35" s="13">
        <f t="shared" si="11"/>
        <v>0.1661</v>
      </c>
      <c r="E35" s="10">
        <f t="shared" si="17"/>
        <v>0.75</v>
      </c>
      <c r="F35" s="10">
        <f t="shared" si="18"/>
        <v>-0.1875</v>
      </c>
      <c r="G35" s="10">
        <f t="shared" si="19"/>
        <v>0.234375</v>
      </c>
      <c r="H35" s="10">
        <f t="shared" si="20"/>
        <v>-0.52734375</v>
      </c>
      <c r="I35" s="10">
        <f t="shared" si="21"/>
        <v>1.7138671875</v>
      </c>
      <c r="J35" s="14">
        <f t="shared" si="1"/>
        <v>0.16640083952314441</v>
      </c>
      <c r="K35" s="14">
        <f t="shared" si="2"/>
        <v>0.16634650860078048</v>
      </c>
      <c r="L35" s="15">
        <f t="shared" si="3"/>
        <v>5.7633587786259542E-3</v>
      </c>
      <c r="M35" s="15">
        <f t="shared" si="4"/>
        <v>5.7737973463964053E-3</v>
      </c>
      <c r="N35" s="15">
        <f t="shared" si="5"/>
        <v>1.0438567770451081E-5</v>
      </c>
      <c r="O35" s="16">
        <f t="shared" si="6"/>
        <v>5.594719564422492E-3</v>
      </c>
      <c r="P35" s="15">
        <f t="shared" si="7"/>
        <v>1.686392142034622E-4</v>
      </c>
      <c r="Q35" s="16">
        <f t="shared" si="8"/>
        <v>1.7480000000000017E-3</v>
      </c>
      <c r="R35" s="15">
        <f t="shared" si="9"/>
        <v>4.015358778625952E-3</v>
      </c>
      <c r="S35" s="17">
        <v>3.609999896867853E-3</v>
      </c>
      <c r="T35" s="18">
        <v>5.7499999999999999E-3</v>
      </c>
      <c r="U35" s="15">
        <f t="shared" si="10"/>
        <v>1.5528043557750792E-4</v>
      </c>
    </row>
    <row r="36" spans="2:21" x14ac:dyDescent="0.25">
      <c r="B36" s="10">
        <f t="shared" si="0"/>
        <v>-0.55555555555555558</v>
      </c>
      <c r="C36" s="13">
        <v>31</v>
      </c>
      <c r="D36" s="13">
        <f t="shared" si="11"/>
        <v>0.1731</v>
      </c>
      <c r="E36" s="10">
        <f t="shared" si="17"/>
        <v>0.77500000000000002</v>
      </c>
      <c r="F36" s="10">
        <f t="shared" si="18"/>
        <v>-0.17437499999999997</v>
      </c>
      <c r="G36" s="10">
        <f t="shared" si="19"/>
        <v>0.21360937499999999</v>
      </c>
      <c r="H36" s="10">
        <f t="shared" si="20"/>
        <v>-0.47528085937499998</v>
      </c>
      <c r="I36" s="10">
        <f t="shared" si="21"/>
        <v>1.5327807714843749</v>
      </c>
      <c r="J36" s="14">
        <f t="shared" si="1"/>
        <v>0.17330442644585331</v>
      </c>
      <c r="K36" s="14">
        <f t="shared" si="2"/>
        <v>0.17324725798644472</v>
      </c>
      <c r="L36" s="15">
        <f t="shared" si="3"/>
        <v>6.0062456627342125E-3</v>
      </c>
      <c r="M36" s="15">
        <f t="shared" si="4"/>
        <v>6.0133388773717317E-3</v>
      </c>
      <c r="N36" s="15">
        <f t="shared" si="5"/>
        <v>7.0932146375192462E-6</v>
      </c>
      <c r="O36" s="16">
        <f t="shared" si="6"/>
        <v>5.8314539000827257E-3</v>
      </c>
      <c r="P36" s="15">
        <f t="shared" si="7"/>
        <v>1.7479176265148676E-4</v>
      </c>
      <c r="Q36" s="16">
        <f t="shared" si="8"/>
        <v>1.8697168000000011E-3</v>
      </c>
      <c r="R36" s="15">
        <f t="shared" si="9"/>
        <v>4.1365288627342109E-3</v>
      </c>
      <c r="S36" s="17">
        <v>3.7609532155486809E-3</v>
      </c>
      <c r="T36" s="18">
        <v>5.9800000000000001E-3</v>
      </c>
      <c r="U36" s="15">
        <f t="shared" si="10"/>
        <v>1.4854609991727438E-4</v>
      </c>
    </row>
    <row r="37" spans="2:21" x14ac:dyDescent="0.25">
      <c r="B37" s="10">
        <f t="shared" si="0"/>
        <v>0</v>
      </c>
      <c r="C37" s="13">
        <v>32</v>
      </c>
      <c r="D37" s="13">
        <f t="shared" si="11"/>
        <v>0.18029999999999999</v>
      </c>
      <c r="E37" s="10">
        <f t="shared" si="17"/>
        <v>0.8</v>
      </c>
      <c r="F37" s="10">
        <f t="shared" si="18"/>
        <v>-0.15999999999999998</v>
      </c>
      <c r="G37" s="10">
        <f t="shared" si="19"/>
        <v>0.19199999999999998</v>
      </c>
      <c r="H37" s="10">
        <f t="shared" si="20"/>
        <v>-0.4224</v>
      </c>
      <c r="I37" s="10">
        <f t="shared" si="21"/>
        <v>1.35168</v>
      </c>
      <c r="J37" s="14">
        <f t="shared" si="1"/>
        <v>0.18046013045015091</v>
      </c>
      <c r="K37" s="14">
        <f t="shared" si="2"/>
        <v>0.1804</v>
      </c>
      <c r="L37" s="15">
        <f t="shared" si="3"/>
        <v>6.2560721721027059E-3</v>
      </c>
      <c r="M37" s="15">
        <f t="shared" si="4"/>
        <v>6.2616283986867078E-3</v>
      </c>
      <c r="N37" s="15">
        <f t="shared" si="5"/>
        <v>5.5562265840018721E-6</v>
      </c>
      <c r="O37" s="16">
        <f t="shared" si="6"/>
        <v>6.0769726293930142E-3</v>
      </c>
      <c r="P37" s="15">
        <f t="shared" si="7"/>
        <v>1.7909954270969169E-4</v>
      </c>
      <c r="Q37" s="16">
        <f t="shared" si="8"/>
        <v>2.0020608000000024E-3</v>
      </c>
      <c r="R37" s="15">
        <f t="shared" si="9"/>
        <v>4.2540113721027031E-3</v>
      </c>
      <c r="S37" s="17">
        <v>3.9175064655265768E-3</v>
      </c>
      <c r="T37" s="18">
        <v>6.2300000000000003E-3</v>
      </c>
      <c r="U37" s="15">
        <f t="shared" si="10"/>
        <v>1.530273706069861E-4</v>
      </c>
    </row>
    <row r="38" spans="2:21" x14ac:dyDescent="0.25">
      <c r="B38" s="10">
        <f t="shared" si="0"/>
        <v>0.55555555555555558</v>
      </c>
      <c r="C38" s="13">
        <v>33</v>
      </c>
      <c r="D38" s="13">
        <f t="shared" si="11"/>
        <v>0.18770000000000001</v>
      </c>
      <c r="E38" s="10">
        <f t="shared" si="17"/>
        <v>0.82499999999999996</v>
      </c>
      <c r="F38" s="10">
        <f t="shared" si="18"/>
        <v>-0.14437500000000003</v>
      </c>
      <c r="G38" s="10">
        <f t="shared" si="19"/>
        <v>0.16964062500000004</v>
      </c>
      <c r="H38" s="10">
        <f t="shared" si="20"/>
        <v>-0.36896835937500005</v>
      </c>
      <c r="I38" s="10">
        <f t="shared" si="21"/>
        <v>1.1714745410156251</v>
      </c>
      <c r="J38" s="14">
        <f t="shared" si="1"/>
        <v>0.1878758356359912</v>
      </c>
      <c r="K38" s="14">
        <f t="shared" si="2"/>
        <v>0.18781261421921824</v>
      </c>
      <c r="L38" s="15">
        <f t="shared" si="3"/>
        <v>6.5128383067314362E-3</v>
      </c>
      <c r="M38" s="15">
        <f t="shared" si="4"/>
        <v>6.5189394738373076E-3</v>
      </c>
      <c r="N38" s="15">
        <f t="shared" si="5"/>
        <v>6.101167105871351E-6</v>
      </c>
      <c r="O38" s="16">
        <f t="shared" si="6"/>
        <v>6.3315533159551355E-3</v>
      </c>
      <c r="P38" s="15">
        <f t="shared" si="7"/>
        <v>1.8128499077630072E-4</v>
      </c>
      <c r="Q38" s="16">
        <f t="shared" si="8"/>
        <v>2.1450368000000019E-3</v>
      </c>
      <c r="R38" s="15">
        <f t="shared" si="9"/>
        <v>4.3678015067314339E-3</v>
      </c>
      <c r="S38" s="17">
        <v>4.0798412573465337E-3</v>
      </c>
      <c r="T38" s="18">
        <v>6.4900000000000001E-3</v>
      </c>
      <c r="U38" s="15">
        <f t="shared" si="10"/>
        <v>1.5844668404486461E-4</v>
      </c>
    </row>
    <row r="39" spans="2:21" x14ac:dyDescent="0.25">
      <c r="B39" s="10">
        <f t="shared" si="0"/>
        <v>1.1111111111111112</v>
      </c>
      <c r="C39" s="13">
        <v>34</v>
      </c>
      <c r="D39" s="13">
        <f t="shared" si="11"/>
        <v>0.19539999999999999</v>
      </c>
      <c r="E39" s="10">
        <f t="shared" si="17"/>
        <v>0.85</v>
      </c>
      <c r="F39" s="10">
        <f t="shared" si="18"/>
        <v>-0.1275</v>
      </c>
      <c r="G39" s="10">
        <f t="shared" si="19"/>
        <v>0.14662499999999998</v>
      </c>
      <c r="H39" s="10">
        <f t="shared" si="20"/>
        <v>-0.31524374999999993</v>
      </c>
      <c r="I39" s="10">
        <f t="shared" si="21"/>
        <v>0.99301781249999976</v>
      </c>
      <c r="J39" s="14">
        <f t="shared" si="1"/>
        <v>0.19555962789504858</v>
      </c>
      <c r="K39" s="14">
        <f t="shared" si="2"/>
        <v>0.19549318188256878</v>
      </c>
      <c r="L39" s="15">
        <f t="shared" si="3"/>
        <v>6.7800138792505201E-3</v>
      </c>
      <c r="M39" s="15">
        <f t="shared" si="4"/>
        <v>6.7855526681141077E-3</v>
      </c>
      <c r="N39" s="15">
        <f t="shared" si="5"/>
        <v>5.5387888635875446E-6</v>
      </c>
      <c r="O39" s="16">
        <f t="shared" si="6"/>
        <v>6.5954806345239663E-3</v>
      </c>
      <c r="P39" s="15">
        <f t="shared" si="7"/>
        <v>1.8453324472655387E-4</v>
      </c>
      <c r="Q39" s="16">
        <f t="shared" si="8"/>
        <v>2.2986688000000027E-3</v>
      </c>
      <c r="R39" s="15">
        <f t="shared" si="9"/>
        <v>4.481345079250517E-3</v>
      </c>
      <c r="S39" s="17">
        <v>4.2481443249615574E-3</v>
      </c>
      <c r="T39" s="18">
        <v>6.7499999999999999E-3</v>
      </c>
      <c r="U39" s="15">
        <f t="shared" si="10"/>
        <v>1.5451936547603365E-4</v>
      </c>
    </row>
    <row r="40" spans="2:21" x14ac:dyDescent="0.25">
      <c r="B40" s="10">
        <f t="shared" si="0"/>
        <v>1.6666666666666667</v>
      </c>
      <c r="C40" s="13">
        <v>35</v>
      </c>
      <c r="D40" s="13">
        <f t="shared" si="11"/>
        <v>0.2034</v>
      </c>
      <c r="E40" s="10">
        <f t="shared" si="17"/>
        <v>0.875</v>
      </c>
      <c r="F40" s="10">
        <f t="shared" si="18"/>
        <v>-0.109375</v>
      </c>
      <c r="G40" s="10">
        <f t="shared" si="19"/>
        <v>0.123046875</v>
      </c>
      <c r="H40" s="10">
        <f t="shared" si="20"/>
        <v>-0.261474609375</v>
      </c>
      <c r="I40" s="10">
        <f t="shared" si="21"/>
        <v>0.817108154296875</v>
      </c>
      <c r="J40" s="14">
        <f t="shared" si="1"/>
        <v>0.20351979878078019</v>
      </c>
      <c r="K40" s="14">
        <f t="shared" si="2"/>
        <v>0.20344998975650858</v>
      </c>
      <c r="L40" s="15">
        <f t="shared" si="3"/>
        <v>7.0575988896599585E-3</v>
      </c>
      <c r="M40" s="15">
        <f t="shared" si="4"/>
        <v>7.0617556828861967E-3</v>
      </c>
      <c r="N40" s="15">
        <f t="shared" si="5"/>
        <v>4.1567932262381174E-6</v>
      </c>
      <c r="O40" s="16">
        <f t="shared" si="6"/>
        <v>6.8690465048148325E-3</v>
      </c>
      <c r="P40" s="15">
        <f t="shared" si="7"/>
        <v>1.8855238484512607E-4</v>
      </c>
      <c r="Q40" s="16">
        <f t="shared" si="8"/>
        <v>2.4630000000000021E-3</v>
      </c>
      <c r="R40" s="15">
        <f t="shared" si="9"/>
        <v>4.5945988896599569E-3</v>
      </c>
      <c r="S40" s="17">
        <v>4.4226076576103579E-3</v>
      </c>
      <c r="T40" s="18">
        <v>7.0299999999999998E-3</v>
      </c>
      <c r="U40" s="15">
        <f t="shared" si="10"/>
        <v>1.6095349518516731E-4</v>
      </c>
    </row>
    <row r="41" spans="2:21" x14ac:dyDescent="0.25">
      <c r="B41" s="10">
        <f t="shared" si="0"/>
        <v>2.2222222222222223</v>
      </c>
      <c r="C41" s="13">
        <v>36</v>
      </c>
      <c r="D41" s="13">
        <f t="shared" si="11"/>
        <v>0.2117</v>
      </c>
      <c r="E41" s="10">
        <f t="shared" si="17"/>
        <v>0.9</v>
      </c>
      <c r="F41" s="10">
        <f t="shared" si="18"/>
        <v>-8.9999999999999983E-2</v>
      </c>
      <c r="G41" s="10">
        <f t="shared" si="19"/>
        <v>9.8999999999999991E-2</v>
      </c>
      <c r="H41" s="10">
        <f t="shared" si="20"/>
        <v>-0.2079</v>
      </c>
      <c r="I41" s="10">
        <f t="shared" si="21"/>
        <v>0.64449000000000001</v>
      </c>
      <c r="J41" s="14">
        <f t="shared" si="1"/>
        <v>0.2117648494217248</v>
      </c>
      <c r="K41" s="14">
        <f t="shared" si="2"/>
        <v>0.21169153404597491</v>
      </c>
      <c r="L41" s="15">
        <f t="shared" si="3"/>
        <v>7.3455933379597497E-3</v>
      </c>
      <c r="M41" s="15">
        <f t="shared" si="4"/>
        <v>7.3478434913853159E-3</v>
      </c>
      <c r="N41" s="15">
        <f t="shared" si="5"/>
        <v>2.2501534255661704E-6</v>
      </c>
      <c r="O41" s="16">
        <f t="shared" si="6"/>
        <v>7.1525502266698042E-3</v>
      </c>
      <c r="P41" s="15">
        <f t="shared" si="7"/>
        <v>1.9304311128994552E-4</v>
      </c>
      <c r="Q41" s="16">
        <f t="shared" si="8"/>
        <v>2.6380928000000023E-3</v>
      </c>
      <c r="R41" s="15">
        <f t="shared" si="9"/>
        <v>4.7075005379597478E-3</v>
      </c>
      <c r="S41" s="17">
        <v>4.6034286354774039E-3</v>
      </c>
      <c r="T41" s="18">
        <v>7.3099999999999997E-3</v>
      </c>
      <c r="U41" s="15">
        <f t="shared" si="10"/>
        <v>1.574497733301955E-4</v>
      </c>
    </row>
    <row r="42" spans="2:21" x14ac:dyDescent="0.25">
      <c r="B42" s="10">
        <f t="shared" si="0"/>
        <v>2.7777777777777777</v>
      </c>
      <c r="C42" s="13">
        <v>37</v>
      </c>
      <c r="D42" s="13">
        <f t="shared" si="11"/>
        <v>0.2203</v>
      </c>
      <c r="E42" s="10">
        <f t="shared" si="17"/>
        <v>0.92500000000000004</v>
      </c>
      <c r="F42" s="10">
        <f t="shared" si="18"/>
        <v>-6.9374999999999964E-2</v>
      </c>
      <c r="G42" s="10">
        <f t="shared" si="19"/>
        <v>7.4578124999999953E-2</v>
      </c>
      <c r="H42" s="10">
        <f t="shared" si="20"/>
        <v>-0.15474960937499993</v>
      </c>
      <c r="I42" s="10">
        <f t="shared" si="21"/>
        <v>0.47585504882812479</v>
      </c>
      <c r="J42" s="14">
        <f t="shared" si="1"/>
        <v>0.22030349447792269</v>
      </c>
      <c r="K42" s="14">
        <f t="shared" si="2"/>
        <v>0.22022652434796777</v>
      </c>
      <c r="L42" s="15">
        <f t="shared" si="3"/>
        <v>7.6439972241498953E-3</v>
      </c>
      <c r="M42" s="15">
        <f t="shared" si="4"/>
        <v>7.6441184759862141E-3</v>
      </c>
      <c r="N42" s="15">
        <f t="shared" si="5"/>
        <v>1.2125183631878783E-7</v>
      </c>
      <c r="O42" s="16">
        <f t="shared" si="6"/>
        <v>7.4462986165749175E-3</v>
      </c>
      <c r="P42" s="15">
        <f t="shared" si="7"/>
        <v>1.976986075749778E-4</v>
      </c>
      <c r="Q42" s="16">
        <f t="shared" si="8"/>
        <v>2.8240288000000017E-3</v>
      </c>
      <c r="R42" s="15">
        <f t="shared" si="9"/>
        <v>4.8199684241498932E-3</v>
      </c>
      <c r="S42" s="17">
        <v>4.7908101692900442E-3</v>
      </c>
      <c r="T42" s="18">
        <v>7.6099999999999996E-3</v>
      </c>
      <c r="U42" s="15">
        <f t="shared" si="10"/>
        <v>1.6370138342508209E-4</v>
      </c>
    </row>
    <row r="43" spans="2:21" x14ac:dyDescent="0.25">
      <c r="B43" s="10">
        <f t="shared" si="0"/>
        <v>3.3333333333333335</v>
      </c>
      <c r="C43" s="13">
        <v>38</v>
      </c>
      <c r="D43" s="13">
        <f t="shared" si="11"/>
        <v>0.2291</v>
      </c>
      <c r="E43" s="10">
        <f t="shared" si="17"/>
        <v>0.95</v>
      </c>
      <c r="F43" s="10">
        <f t="shared" si="18"/>
        <v>-4.7500000000000042E-2</v>
      </c>
      <c r="G43" s="10">
        <f t="shared" si="19"/>
        <v>4.9875000000000044E-2</v>
      </c>
      <c r="H43" s="10">
        <f t="shared" si="20"/>
        <v>-0.10224375000000008</v>
      </c>
      <c r="I43" s="10">
        <f t="shared" si="21"/>
        <v>0.31184343750000021</v>
      </c>
      <c r="J43" s="14">
        <f t="shared" si="1"/>
        <v>0.22914466614033518</v>
      </c>
      <c r="K43" s="14">
        <f t="shared" si="2"/>
        <v>0.22906388764809865</v>
      </c>
      <c r="L43" s="15">
        <f t="shared" si="3"/>
        <v>7.9493407356002778E-3</v>
      </c>
      <c r="M43" s="15">
        <f t="shared" si="4"/>
        <v>7.9508905669790145E-3</v>
      </c>
      <c r="N43" s="15">
        <f t="shared" si="5"/>
        <v>1.5498313787366824E-6</v>
      </c>
      <c r="O43" s="16">
        <f t="shared" si="6"/>
        <v>7.7506061455189816E-3</v>
      </c>
      <c r="P43" s="15">
        <f t="shared" si="7"/>
        <v>1.9873459008129622E-4</v>
      </c>
      <c r="Q43" s="16">
        <f t="shared" si="8"/>
        <v>3.0209088000000034E-3</v>
      </c>
      <c r="R43" s="15">
        <f t="shared" si="9"/>
        <v>4.9284319356002748E-3</v>
      </c>
      <c r="S43" s="17">
        <v>4.9849608440154158E-3</v>
      </c>
      <c r="T43" s="18">
        <v>7.92E-3</v>
      </c>
      <c r="U43" s="15">
        <f t="shared" si="10"/>
        <v>1.6939385448101838E-4</v>
      </c>
    </row>
    <row r="44" spans="2:21" x14ac:dyDescent="0.25">
      <c r="B44" s="10">
        <f t="shared" si="0"/>
        <v>3.8888888888888893</v>
      </c>
      <c r="C44" s="13">
        <v>39</v>
      </c>
      <c r="D44" s="13">
        <f t="shared" si="11"/>
        <v>0.23830000000000001</v>
      </c>
      <c r="E44" s="10">
        <f t="shared" si="17"/>
        <v>0.97499999999999998</v>
      </c>
      <c r="F44" s="10">
        <f t="shared" si="18"/>
        <v>-2.4375000000000022E-2</v>
      </c>
      <c r="G44" s="10">
        <f t="shared" si="19"/>
        <v>2.498437500000002E-2</v>
      </c>
      <c r="H44" s="10">
        <f t="shared" si="20"/>
        <v>-5.0593359375000042E-2</v>
      </c>
      <c r="I44" s="10">
        <f t="shared" si="21"/>
        <v>0.15304491210937513</v>
      </c>
      <c r="J44" s="14">
        <f t="shared" si="1"/>
        <v>0.23829751817312672</v>
      </c>
      <c r="K44" s="14">
        <f t="shared" si="2"/>
        <v>0.23821277235997093</v>
      </c>
      <c r="L44" s="15">
        <f t="shared" si="3"/>
        <v>8.2685634975711315E-3</v>
      </c>
      <c r="M44" s="15">
        <f t="shared" si="4"/>
        <v>8.268477382828824E-3</v>
      </c>
      <c r="N44" s="15">
        <f t="shared" si="5"/>
        <v>8.6114742307505376E-8</v>
      </c>
      <c r="O44" s="16">
        <f t="shared" si="6"/>
        <v>8.0657950781852835E-3</v>
      </c>
      <c r="P44" s="15">
        <f t="shared" si="7"/>
        <v>2.0276841938584797E-4</v>
      </c>
      <c r="Q44" s="16">
        <f t="shared" si="8"/>
        <v>3.2288528000000032E-3</v>
      </c>
      <c r="R44" s="15">
        <f t="shared" si="9"/>
        <v>5.0397106975711287E-3</v>
      </c>
      <c r="S44" s="17">
        <v>5.186095066828266E-3</v>
      </c>
      <c r="T44" s="18">
        <v>8.2299999999999995E-3</v>
      </c>
      <c r="U44" s="15">
        <f t="shared" si="10"/>
        <v>1.6420492181471597E-4</v>
      </c>
    </row>
    <row r="45" spans="2:21" x14ac:dyDescent="0.25">
      <c r="B45" s="10">
        <f t="shared" si="0"/>
        <v>4.4444444444444446</v>
      </c>
      <c r="C45" s="13">
        <v>40</v>
      </c>
      <c r="D45" s="13">
        <f t="shared" si="11"/>
        <v>0.24779999999999999</v>
      </c>
      <c r="E45" s="10">
        <f t="shared" si="17"/>
        <v>1</v>
      </c>
      <c r="F45" s="10">
        <f t="shared" si="18"/>
        <v>0</v>
      </c>
      <c r="G45" s="10">
        <f t="shared" si="19"/>
        <v>0</v>
      </c>
      <c r="H45" s="10">
        <f t="shared" si="20"/>
        <v>0</v>
      </c>
      <c r="I45" s="10">
        <f t="shared" si="21"/>
        <v>0</v>
      </c>
      <c r="J45" s="14">
        <f t="shared" si="1"/>
        <v>0.24777142999866789</v>
      </c>
      <c r="K45" s="14">
        <f t="shared" si="2"/>
        <v>0.24768255240724757</v>
      </c>
      <c r="L45" s="15">
        <f t="shared" si="3"/>
        <v>8.5981956974323388E-3</v>
      </c>
      <c r="M45" s="15">
        <f t="shared" si="4"/>
        <v>8.5972043719176917E-3</v>
      </c>
      <c r="N45" s="15">
        <f t="shared" si="5"/>
        <v>9.9132551464702068E-7</v>
      </c>
      <c r="O45" s="16">
        <f t="shared" si="6"/>
        <v>8.3921956134662464E-3</v>
      </c>
      <c r="P45" s="15">
        <f t="shared" si="7"/>
        <v>2.0600008396609235E-4</v>
      </c>
      <c r="Q45" s="16">
        <f t="shared" si="8"/>
        <v>3.4480000000000018E-3</v>
      </c>
      <c r="R45" s="15">
        <f t="shared" si="9"/>
        <v>5.1501956974323373E-3</v>
      </c>
      <c r="S45" s="17">
        <v>5.3944332195297985E-3</v>
      </c>
      <c r="T45" s="18">
        <v>8.5599999999999999E-3</v>
      </c>
      <c r="U45" s="15">
        <f t="shared" si="10"/>
        <v>1.6780438653375349E-4</v>
      </c>
    </row>
    <row r="46" spans="2:21" x14ac:dyDescent="0.25">
      <c r="B46" s="10">
        <f t="shared" si="0"/>
        <v>5</v>
      </c>
      <c r="C46" s="13">
        <v>41</v>
      </c>
      <c r="D46" s="13">
        <f t="shared" si="11"/>
        <v>0.2576</v>
      </c>
      <c r="E46" s="10">
        <f t="shared" si="17"/>
        <v>1.0249999999999999</v>
      </c>
      <c r="F46" s="10">
        <f t="shared" si="18"/>
        <v>2.5624999999999908E-2</v>
      </c>
      <c r="G46" s="10">
        <f t="shared" si="19"/>
        <v>-2.4984374999999913E-2</v>
      </c>
      <c r="H46" s="10">
        <f t="shared" si="20"/>
        <v>4.9344140624999831E-2</v>
      </c>
      <c r="I46" s="10">
        <f t="shared" si="21"/>
        <v>-0.1467988183593745</v>
      </c>
      <c r="J46" s="14">
        <f t="shared" si="1"/>
        <v>0.25757601082510034</v>
      </c>
      <c r="K46" s="14">
        <f t="shared" si="2"/>
        <v>0.25748283134825062</v>
      </c>
      <c r="L46" s="15">
        <f t="shared" si="3"/>
        <v>8.9382373351838997E-3</v>
      </c>
      <c r="M46" s="15">
        <f t="shared" si="4"/>
        <v>8.9374049557633707E-3</v>
      </c>
      <c r="N46" s="15">
        <f t="shared" si="5"/>
        <v>8.3237942052893921E-7</v>
      </c>
      <c r="O46" s="16">
        <f t="shared" si="6"/>
        <v>8.7301460262913209E-3</v>
      </c>
      <c r="P46" s="15">
        <f t="shared" si="7"/>
        <v>2.0809130889257871E-4</v>
      </c>
      <c r="Q46" s="16">
        <f t="shared" si="8"/>
        <v>3.6785088000000029E-3</v>
      </c>
      <c r="R46" s="15">
        <f t="shared" si="9"/>
        <v>5.2597285351838972E-3</v>
      </c>
      <c r="S46" s="17">
        <v>5.6102018156068932E-3</v>
      </c>
      <c r="T46" s="18">
        <v>8.8999999999999999E-3</v>
      </c>
      <c r="U46" s="15">
        <f t="shared" si="10"/>
        <v>1.6985397370867898E-4</v>
      </c>
    </row>
    <row r="47" spans="2:21" x14ac:dyDescent="0.25">
      <c r="B47" s="10">
        <f t="shared" si="0"/>
        <v>5.5555555555555554</v>
      </c>
      <c r="C47" s="13">
        <v>42</v>
      </c>
      <c r="D47" s="13">
        <f t="shared" si="11"/>
        <v>0.26779999999999998</v>
      </c>
      <c r="E47" s="10">
        <f t="shared" si="17"/>
        <v>1.05</v>
      </c>
      <c r="F47" s="10">
        <f t="shared" si="18"/>
        <v>5.2500000000000047E-2</v>
      </c>
      <c r="G47" s="10">
        <f t="shared" si="19"/>
        <v>-4.9875000000000044E-2</v>
      </c>
      <c r="H47" s="10">
        <f t="shared" si="20"/>
        <v>9.7256250000000086E-2</v>
      </c>
      <c r="I47" s="10">
        <f t="shared" si="21"/>
        <v>-0.28690593750000026</v>
      </c>
      <c r="J47" s="14">
        <f t="shared" si="1"/>
        <v>0.26772110381629932</v>
      </c>
      <c r="K47" s="14">
        <f t="shared" si="2"/>
        <v>0.26762344654292608</v>
      </c>
      <c r="L47" s="15">
        <f t="shared" si="3"/>
        <v>9.2921582234559326E-3</v>
      </c>
      <c r="M47" s="15">
        <f t="shared" si="4"/>
        <v>9.2894206737092061E-3</v>
      </c>
      <c r="N47" s="15">
        <f t="shared" si="5"/>
        <v>2.737549746726492E-6</v>
      </c>
      <c r="O47" s="16">
        <f t="shared" si="6"/>
        <v>9.0799928107575898E-3</v>
      </c>
      <c r="P47" s="15">
        <f t="shared" si="7"/>
        <v>2.1216541269834278E-4</v>
      </c>
      <c r="Q47" s="16">
        <f t="shared" si="8"/>
        <v>3.9205568000000059E-3</v>
      </c>
      <c r="R47" s="15">
        <f t="shared" si="9"/>
        <v>5.3716014234559267E-3</v>
      </c>
      <c r="S47" s="17">
        <v>5.833633662131044E-3</v>
      </c>
      <c r="T47" s="18">
        <v>9.2499999999999995E-3</v>
      </c>
      <c r="U47" s="15">
        <f t="shared" si="10"/>
        <v>1.7000718924240973E-4</v>
      </c>
    </row>
    <row r="48" spans="2:21" x14ac:dyDescent="0.25">
      <c r="B48" s="10">
        <f t="shared" si="0"/>
        <v>6.1111111111111116</v>
      </c>
      <c r="C48" s="13">
        <v>43</v>
      </c>
      <c r="D48" s="13">
        <f t="shared" si="11"/>
        <v>0.27829999999999999</v>
      </c>
      <c r="E48" s="10">
        <f t="shared" si="17"/>
        <v>1.075</v>
      </c>
      <c r="F48" s="10">
        <f t="shared" si="18"/>
        <v>8.0624999999999947E-2</v>
      </c>
      <c r="G48" s="10">
        <f t="shared" si="19"/>
        <v>-7.4578124999999953E-2</v>
      </c>
      <c r="H48" s="10">
        <f t="shared" si="20"/>
        <v>0.14356289062499991</v>
      </c>
      <c r="I48" s="10">
        <f t="shared" si="21"/>
        <v>-0.41992145507812473</v>
      </c>
      <c r="J48" s="14">
        <f t="shared" si="1"/>
        <v>0.27821679030405666</v>
      </c>
      <c r="K48" s="14">
        <f t="shared" si="2"/>
        <v>0.27811447336199757</v>
      </c>
      <c r="L48" s="15">
        <f t="shared" si="3"/>
        <v>9.6564885496183209E-3</v>
      </c>
      <c r="M48" s="15">
        <f t="shared" si="4"/>
        <v>9.6536013290789962E-3</v>
      </c>
      <c r="N48" s="15">
        <f t="shared" si="5"/>
        <v>2.887220539324678E-6</v>
      </c>
      <c r="O48" s="16">
        <f t="shared" si="6"/>
        <v>9.4420908245523485E-3</v>
      </c>
      <c r="P48" s="15">
        <f t="shared" si="7"/>
        <v>2.1439772506597239E-4</v>
      </c>
      <c r="Q48" s="16">
        <f t="shared" si="8"/>
        <v>4.1743408000000041E-3</v>
      </c>
      <c r="R48" s="15">
        <f t="shared" si="9"/>
        <v>5.4821477496183168E-3</v>
      </c>
      <c r="S48" s="17">
        <v>6.0649680267067137E-3</v>
      </c>
      <c r="T48" s="18">
        <v>9.6100000000000005E-3</v>
      </c>
      <c r="U48" s="15">
        <f t="shared" si="10"/>
        <v>1.6790917544765201E-4</v>
      </c>
    </row>
    <row r="49" spans="2:21" x14ac:dyDescent="0.25">
      <c r="B49" s="10">
        <f t="shared" si="0"/>
        <v>6.666666666666667</v>
      </c>
      <c r="C49" s="13">
        <v>44</v>
      </c>
      <c r="D49" s="13">
        <f t="shared" si="11"/>
        <v>0.28920000000000001</v>
      </c>
      <c r="E49" s="10">
        <f t="shared" si="17"/>
        <v>1.1000000000000001</v>
      </c>
      <c r="F49" s="10">
        <f t="shared" si="18"/>
        <v>0.11000000000000011</v>
      </c>
      <c r="G49" s="10">
        <f t="shared" si="19"/>
        <v>-9.9000000000000088E-2</v>
      </c>
      <c r="H49" s="10">
        <f t="shared" si="20"/>
        <v>0.18810000000000016</v>
      </c>
      <c r="I49" s="10">
        <f t="shared" si="21"/>
        <v>-0.54549000000000047</v>
      </c>
      <c r="J49" s="14">
        <f t="shared" si="1"/>
        <v>0.28907339404229621</v>
      </c>
      <c r="K49" s="14">
        <f t="shared" si="2"/>
        <v>0.28896622943812195</v>
      </c>
      <c r="L49" s="15">
        <f t="shared" si="3"/>
        <v>1.0034698126301179E-2</v>
      </c>
      <c r="M49" s="15">
        <f t="shared" si="4"/>
        <v>1.0030305136790292E-2</v>
      </c>
      <c r="N49" s="15">
        <f t="shared" si="5"/>
        <v>4.3929895108870548E-6</v>
      </c>
      <c r="O49" s="16">
        <f t="shared" si="6"/>
        <v>9.8168034346566915E-3</v>
      </c>
      <c r="P49" s="15">
        <f t="shared" si="7"/>
        <v>2.1789469164448794E-4</v>
      </c>
      <c r="Q49" s="16">
        <f t="shared" si="8"/>
        <v>4.4400768000000049E-3</v>
      </c>
      <c r="R49" s="15">
        <f t="shared" si="9"/>
        <v>5.5946213263011746E-3</v>
      </c>
      <c r="S49" s="17">
        <v>6.3044508096897984E-3</v>
      </c>
      <c r="T49" s="18">
        <v>9.9900000000000006E-3</v>
      </c>
      <c r="U49" s="15">
        <f t="shared" si="10"/>
        <v>1.7319656534330909E-4</v>
      </c>
    </row>
    <row r="50" spans="2:21" x14ac:dyDescent="0.25">
      <c r="B50" s="10">
        <f t="shared" si="0"/>
        <v>7.2222222222222223</v>
      </c>
      <c r="C50" s="13">
        <v>45</v>
      </c>
      <c r="D50" s="13">
        <f t="shared" si="11"/>
        <v>0.3004</v>
      </c>
      <c r="E50" s="10">
        <f t="shared" si="17"/>
        <v>1.125</v>
      </c>
      <c r="F50" s="10">
        <f t="shared" si="18"/>
        <v>0.140625</v>
      </c>
      <c r="G50" s="10">
        <f t="shared" si="19"/>
        <v>-0.123046875</v>
      </c>
      <c r="H50" s="10">
        <f t="shared" si="20"/>
        <v>0.230712890625</v>
      </c>
      <c r="I50" s="10">
        <f t="shared" si="21"/>
        <v>-0.663299560546875</v>
      </c>
      <c r="J50" s="14">
        <f t="shared" si="1"/>
        <v>0.30030148550312408</v>
      </c>
      <c r="K50" s="14">
        <f t="shared" si="2"/>
        <v>0.30018927895884823</v>
      </c>
      <c r="L50" s="15">
        <f t="shared" si="3"/>
        <v>1.0423317140874393E-2</v>
      </c>
      <c r="M50" s="15">
        <f t="shared" si="4"/>
        <v>1.0419898872419295E-2</v>
      </c>
      <c r="N50" s="15">
        <f t="shared" si="5"/>
        <v>3.4182684550982528E-6</v>
      </c>
      <c r="O50" s="16">
        <f t="shared" si="6"/>
        <v>1.0204502664318283E-2</v>
      </c>
      <c r="P50" s="15">
        <f t="shared" si="7"/>
        <v>2.1881447655611001E-4</v>
      </c>
      <c r="Q50" s="16">
        <f t="shared" si="8"/>
        <v>4.7180000000000034E-3</v>
      </c>
      <c r="R50" s="15">
        <f t="shared" si="9"/>
        <v>5.70531714087439E-3</v>
      </c>
      <c r="S50" s="17">
        <v>6.5523347219085147E-3</v>
      </c>
      <c r="T50" s="18">
        <v>1.038E-2</v>
      </c>
      <c r="U50" s="15">
        <f t="shared" si="10"/>
        <v>1.7549733568171695E-4</v>
      </c>
    </row>
    <row r="51" spans="2:21" x14ac:dyDescent="0.25">
      <c r="B51" s="10">
        <f t="shared" si="0"/>
        <v>7.7777777777777786</v>
      </c>
      <c r="C51" s="13">
        <v>46</v>
      </c>
      <c r="D51" s="13">
        <f t="shared" si="11"/>
        <v>0.312</v>
      </c>
      <c r="E51" s="10">
        <f t="shared" si="17"/>
        <v>1.1499999999999999</v>
      </c>
      <c r="F51" s="10">
        <f t="shared" si="18"/>
        <v>0.17249999999999988</v>
      </c>
      <c r="G51" s="10">
        <f t="shared" si="19"/>
        <v>-0.14662499999999992</v>
      </c>
      <c r="H51" s="10">
        <f t="shared" si="20"/>
        <v>0.27125624999999987</v>
      </c>
      <c r="I51" s="10">
        <f t="shared" si="21"/>
        <v>-0.77308031249999964</v>
      </c>
      <c r="J51" s="14">
        <f t="shared" si="1"/>
        <v>0.31191188621450455</v>
      </c>
      <c r="K51" s="14">
        <f t="shared" si="2"/>
        <v>0.31179443700117271</v>
      </c>
      <c r="L51" s="15">
        <f t="shared" si="3"/>
        <v>1.0825815405968078E-2</v>
      </c>
      <c r="M51" s="15">
        <f t="shared" si="4"/>
        <v>1.0822758022710082E-2</v>
      </c>
      <c r="N51" s="15">
        <f t="shared" si="5"/>
        <v>3.0573832579955385E-6</v>
      </c>
      <c r="O51" s="16">
        <f t="shared" si="6"/>
        <v>1.060556934128197E-2</v>
      </c>
      <c r="P51" s="15">
        <f t="shared" si="7"/>
        <v>2.202460646861075E-4</v>
      </c>
      <c r="Q51" s="16">
        <f t="shared" si="8"/>
        <v>5.0083648000000033E-3</v>
      </c>
      <c r="R51" s="15">
        <f t="shared" si="9"/>
        <v>5.8174506059680744E-3</v>
      </c>
      <c r="S51" s="17">
        <v>6.8088794681311895E-3</v>
      </c>
      <c r="T51" s="18">
        <v>1.078E-2</v>
      </c>
      <c r="U51" s="15">
        <f t="shared" si="10"/>
        <v>1.744306587180295E-4</v>
      </c>
    </row>
    <row r="52" spans="2:21" x14ac:dyDescent="0.25">
      <c r="B52" s="10">
        <f t="shared" si="0"/>
        <v>8.3333333333333339</v>
      </c>
      <c r="C52" s="13">
        <v>47</v>
      </c>
      <c r="D52" s="13">
        <f t="shared" si="11"/>
        <v>0.32400000000000001</v>
      </c>
      <c r="E52" s="10">
        <f t="shared" si="17"/>
        <v>1.175</v>
      </c>
      <c r="F52" s="10">
        <f t="shared" si="18"/>
        <v>0.20562500000000006</v>
      </c>
      <c r="G52" s="10">
        <f t="shared" si="19"/>
        <v>-0.16964062500000004</v>
      </c>
      <c r="H52" s="10">
        <f t="shared" si="20"/>
        <v>0.30959414062500007</v>
      </c>
      <c r="I52" s="10">
        <f t="shared" si="21"/>
        <v>-0.87460344726562522</v>
      </c>
      <c r="J52" s="14">
        <f t="shared" si="1"/>
        <v>0.32391567313934466</v>
      </c>
      <c r="K52" s="14">
        <f t="shared" si="2"/>
        <v>0.32379277390747041</v>
      </c>
      <c r="L52" s="15">
        <f t="shared" si="3"/>
        <v>1.1242192921582234E-2</v>
      </c>
      <c r="M52" s="15">
        <f t="shared" si="4"/>
        <v>1.1239266937520634E-2</v>
      </c>
      <c r="N52" s="15">
        <f t="shared" si="5"/>
        <v>2.9259840616004118E-6</v>
      </c>
      <c r="O52" s="16">
        <f t="shared" si="6"/>
        <v>1.1020393247265644E-2</v>
      </c>
      <c r="P52" s="15">
        <f t="shared" si="7"/>
        <v>2.2179967431659037E-4</v>
      </c>
      <c r="Q52" s="16">
        <f t="shared" si="8"/>
        <v>5.311444800000004E-3</v>
      </c>
      <c r="R52" s="15">
        <f t="shared" si="9"/>
        <v>5.93074812158223E-3</v>
      </c>
      <c r="S52" s="17">
        <v>7.0743519365383369E-3</v>
      </c>
      <c r="T52" s="18">
        <v>1.12E-2</v>
      </c>
      <c r="U52" s="15">
        <f t="shared" si="10"/>
        <v>1.7960675273435631E-4</v>
      </c>
    </row>
    <row r="53" spans="2:21" x14ac:dyDescent="0.25">
      <c r="B53" s="10">
        <f t="shared" si="0"/>
        <v>8.8888888888888893</v>
      </c>
      <c r="C53" s="13">
        <v>48</v>
      </c>
      <c r="D53" s="13">
        <f t="shared" si="11"/>
        <v>0.33639999999999998</v>
      </c>
      <c r="E53" s="10">
        <f t="shared" si="17"/>
        <v>1.2</v>
      </c>
      <c r="F53" s="10">
        <f t="shared" si="18"/>
        <v>0.23999999999999994</v>
      </c>
      <c r="G53" s="10">
        <f t="shared" si="19"/>
        <v>-0.19199999999999995</v>
      </c>
      <c r="H53" s="10">
        <f t="shared" si="20"/>
        <v>0.34559999999999991</v>
      </c>
      <c r="I53" s="10">
        <f t="shared" si="21"/>
        <v>-0.96767999999999965</v>
      </c>
      <c r="J53" s="14">
        <f t="shared" si="1"/>
        <v>0.33632418309575535</v>
      </c>
      <c r="K53" s="14">
        <f t="shared" si="2"/>
        <v>0.33619561970257489</v>
      </c>
      <c r="L53" s="15">
        <f t="shared" si="3"/>
        <v>1.1672449687716862E-2</v>
      </c>
      <c r="M53" s="15">
        <f t="shared" si="4"/>
        <v>1.1669818983197617E-2</v>
      </c>
      <c r="N53" s="15">
        <f t="shared" si="5"/>
        <v>2.6307045192450196E-6</v>
      </c>
      <c r="O53" s="16">
        <f t="shared" si="6"/>
        <v>1.144937326866856E-2</v>
      </c>
      <c r="P53" s="15">
        <f t="shared" si="7"/>
        <v>2.2307641904830214E-4</v>
      </c>
      <c r="Q53" s="16">
        <f t="shared" si="8"/>
        <v>5.6275327999999996E-3</v>
      </c>
      <c r="R53" s="15">
        <f t="shared" si="9"/>
        <v>6.0449168877168627E-3</v>
      </c>
      <c r="S53" s="17">
        <v>7.3490263944701361E-3</v>
      </c>
      <c r="T53" s="18">
        <v>1.163E-2</v>
      </c>
      <c r="U53" s="15">
        <f t="shared" si="10"/>
        <v>1.8062673133143956E-4</v>
      </c>
    </row>
    <row r="54" spans="2:21" x14ac:dyDescent="0.25">
      <c r="B54" s="10">
        <f t="shared" si="0"/>
        <v>9.4444444444444446</v>
      </c>
      <c r="C54" s="13">
        <v>49</v>
      </c>
      <c r="D54" s="13">
        <f t="shared" si="11"/>
        <v>0.3493</v>
      </c>
      <c r="E54" s="10">
        <f t="shared" si="17"/>
        <v>1.2250000000000001</v>
      </c>
      <c r="F54" s="10">
        <f t="shared" si="18"/>
        <v>0.27562500000000012</v>
      </c>
      <c r="G54" s="10">
        <f t="shared" si="19"/>
        <v>-0.21360937500000007</v>
      </c>
      <c r="H54" s="10">
        <f t="shared" si="20"/>
        <v>0.3791566406250001</v>
      </c>
      <c r="I54" s="10">
        <f t="shared" si="21"/>
        <v>-1.0521596777343751</v>
      </c>
      <c r="J54" s="14">
        <f t="shared" si="1"/>
        <v>0.3491490172182507</v>
      </c>
      <c r="K54" s="14">
        <f t="shared" si="2"/>
        <v>0.34901456855176566</v>
      </c>
      <c r="L54" s="15">
        <f t="shared" si="3"/>
        <v>1.2120055517002081E-2</v>
      </c>
      <c r="M54" s="15">
        <f t="shared" si="4"/>
        <v>1.2114816697371642E-2</v>
      </c>
      <c r="N54" s="15">
        <f t="shared" si="5"/>
        <v>5.2388196304393314E-6</v>
      </c>
      <c r="O54" s="16">
        <f t="shared" si="6"/>
        <v>1.1892917548499714E-2</v>
      </c>
      <c r="P54" s="15">
        <f t="shared" si="7"/>
        <v>2.2713796850236737E-4</v>
      </c>
      <c r="Q54" s="16">
        <f t="shared" si="8"/>
        <v>5.9569408000000046E-3</v>
      </c>
      <c r="R54" s="15">
        <f t="shared" si="9"/>
        <v>6.1631147170020766E-3</v>
      </c>
      <c r="S54" s="17">
        <v>7.633184690734561E-3</v>
      </c>
      <c r="T54" s="18">
        <v>1.2070000000000001E-2</v>
      </c>
      <c r="U54" s="15">
        <f t="shared" si="10"/>
        <v>1.7708245150028709E-4</v>
      </c>
    </row>
    <row r="55" spans="2:21" x14ac:dyDescent="0.25">
      <c r="B55" s="10">
        <f t="shared" si="0"/>
        <v>10</v>
      </c>
      <c r="C55" s="13">
        <v>50</v>
      </c>
      <c r="D55" s="13">
        <f t="shared" si="11"/>
        <v>0.36249999999999999</v>
      </c>
      <c r="E55" s="10">
        <f t="shared" si="17"/>
        <v>1.25</v>
      </c>
      <c r="F55" s="10">
        <f t="shared" si="18"/>
        <v>0.3125</v>
      </c>
      <c r="G55" s="10">
        <f t="shared" si="19"/>
        <v>-0.234375</v>
      </c>
      <c r="H55" s="10">
        <f t="shared" si="20"/>
        <v>0.41015625</v>
      </c>
      <c r="I55" s="10">
        <f t="shared" si="21"/>
        <v>-1.1279296875</v>
      </c>
      <c r="J55" s="14">
        <f t="shared" si="1"/>
        <v>0.36240204545963667</v>
      </c>
      <c r="K55" s="14">
        <f t="shared" si="2"/>
        <v>0.36226148325941493</v>
      </c>
      <c r="L55" s="15">
        <f t="shared" si="3"/>
        <v>1.2578070784177654E-2</v>
      </c>
      <c r="M55" s="15">
        <f t="shared" si="4"/>
        <v>1.2574671945164354E-2</v>
      </c>
      <c r="N55" s="15">
        <f t="shared" si="5"/>
        <v>3.3988390132997509E-6</v>
      </c>
      <c r="O55" s="16">
        <f t="shared" si="6"/>
        <v>1.2351443639512603E-2</v>
      </c>
      <c r="P55" s="15">
        <f t="shared" si="7"/>
        <v>2.2662714466505085E-4</v>
      </c>
      <c r="Q55" s="16">
        <f t="shared" si="8"/>
        <v>6.3000000000000018E-3</v>
      </c>
      <c r="R55" s="15">
        <f t="shared" si="9"/>
        <v>6.2780707841776518E-3</v>
      </c>
      <c r="S55" s="17">
        <v>7.9271164647768382E-3</v>
      </c>
      <c r="T55" s="18">
        <v>1.2529999999999999E-2</v>
      </c>
      <c r="U55" s="15">
        <f t="shared" si="10"/>
        <v>1.7855636048739673E-4</v>
      </c>
    </row>
    <row r="56" spans="2:21" x14ac:dyDescent="0.25">
      <c r="B56" s="10">
        <f t="shared" si="0"/>
        <v>10.555555555555555</v>
      </c>
      <c r="C56" s="13">
        <v>51</v>
      </c>
      <c r="D56" s="13">
        <f t="shared" si="11"/>
        <v>0.37619999999999998</v>
      </c>
      <c r="E56" s="10">
        <f t="shared" si="17"/>
        <v>1.2749999999999999</v>
      </c>
      <c r="F56" s="10">
        <f t="shared" si="18"/>
        <v>0.35062499999999985</v>
      </c>
      <c r="G56" s="10">
        <f t="shared" si="19"/>
        <v>-0.25420312499999992</v>
      </c>
      <c r="H56" s="10">
        <f t="shared" si="20"/>
        <v>0.4385003906249999</v>
      </c>
      <c r="I56" s="10">
        <f t="shared" si="21"/>
        <v>-1.1949135644531248</v>
      </c>
      <c r="J56" s="14">
        <f t="shared" si="1"/>
        <v>0.37609541113332567</v>
      </c>
      <c r="K56" s="14">
        <f t="shared" si="2"/>
        <v>0.3759484998080318</v>
      </c>
      <c r="L56" s="15">
        <f t="shared" si="3"/>
        <v>1.3053435114503817E-2</v>
      </c>
      <c r="M56" s="15">
        <f t="shared" si="4"/>
        <v>1.3049806076798254E-2</v>
      </c>
      <c r="N56" s="15">
        <f t="shared" si="5"/>
        <v>3.6290377055624157E-6</v>
      </c>
      <c r="O56" s="16">
        <f t="shared" si="6"/>
        <v>1.2825378658532687E-2</v>
      </c>
      <c r="P56" s="15">
        <f t="shared" si="7"/>
        <v>2.280564559711297E-4</v>
      </c>
      <c r="Q56" s="16">
        <f t="shared" si="8"/>
        <v>6.6570608000000031E-3</v>
      </c>
      <c r="R56" s="15">
        <f t="shared" si="9"/>
        <v>6.3963743145038134E-3</v>
      </c>
      <c r="S56" s="17">
        <v>8.2311193630267426E-3</v>
      </c>
      <c r="T56" s="18">
        <v>1.2999999999999999E-2</v>
      </c>
      <c r="U56" s="15">
        <f t="shared" si="10"/>
        <v>1.7462134146731256E-4</v>
      </c>
    </row>
    <row r="57" spans="2:21" x14ac:dyDescent="0.25">
      <c r="B57" s="10">
        <f t="shared" si="0"/>
        <v>11.111111111111111</v>
      </c>
      <c r="C57" s="13">
        <v>52</v>
      </c>
      <c r="D57" s="13">
        <f t="shared" si="11"/>
        <v>0.39040000000000002</v>
      </c>
      <c r="E57" s="10">
        <f t="shared" si="17"/>
        <v>1.3</v>
      </c>
      <c r="F57" s="10">
        <f t="shared" si="18"/>
        <v>0.39000000000000007</v>
      </c>
      <c r="G57" s="10">
        <f t="shared" si="19"/>
        <v>-0.27300000000000002</v>
      </c>
      <c r="H57" s="10">
        <f t="shared" si="20"/>
        <v>0.46410000000000001</v>
      </c>
      <c r="I57" s="10">
        <f t="shared" si="21"/>
        <v>-1.2530700000000001</v>
      </c>
      <c r="J57" s="14">
        <f t="shared" si="1"/>
        <v>0.39024153549581025</v>
      </c>
      <c r="K57" s="14">
        <f t="shared" si="2"/>
        <v>0.39008803193743569</v>
      </c>
      <c r="L57" s="15">
        <f t="shared" si="3"/>
        <v>1.354614850798057E-2</v>
      </c>
      <c r="M57" s="15">
        <f t="shared" si="4"/>
        <v>1.3540650086599939E-2</v>
      </c>
      <c r="N57" s="15">
        <f t="shared" si="5"/>
        <v>5.4984213806313909E-6</v>
      </c>
      <c r="O57" s="16">
        <f t="shared" si="6"/>
        <v>1.3315159441963671E-2</v>
      </c>
      <c r="P57" s="15">
        <f t="shared" si="7"/>
        <v>2.3098906601689943E-4</v>
      </c>
      <c r="Q57" s="16">
        <f t="shared" si="8"/>
        <v>7.0284928000000028E-3</v>
      </c>
      <c r="R57" s="15">
        <f t="shared" si="9"/>
        <v>6.5176557079805672E-3</v>
      </c>
      <c r="S57" s="17">
        <v>8.5454992627573279E-3</v>
      </c>
      <c r="T57" s="18">
        <v>1.349E-2</v>
      </c>
      <c r="U57" s="15">
        <f t="shared" si="10"/>
        <v>1.7484055803632971E-4</v>
      </c>
    </row>
    <row r="58" spans="2:21" x14ac:dyDescent="0.25">
      <c r="B58" s="10">
        <f t="shared" si="0"/>
        <v>11.666666666666668</v>
      </c>
      <c r="C58" s="13">
        <v>53</v>
      </c>
      <c r="D58" s="13">
        <f t="shared" si="11"/>
        <v>0.40500000000000003</v>
      </c>
      <c r="E58" s="10">
        <f t="shared" si="17"/>
        <v>1.325</v>
      </c>
      <c r="F58" s="10">
        <f t="shared" si="18"/>
        <v>0.43062499999999992</v>
      </c>
      <c r="G58" s="10">
        <f t="shared" si="19"/>
        <v>-0.29067187499999997</v>
      </c>
      <c r="H58" s="10">
        <f t="shared" si="20"/>
        <v>0.48687539062499996</v>
      </c>
      <c r="I58" s="10">
        <f t="shared" si="21"/>
        <v>-1.3023916699218747</v>
      </c>
      <c r="J58" s="14">
        <f t="shared" si="1"/>
        <v>0.40485312236901133</v>
      </c>
      <c r="K58" s="14">
        <f t="shared" si="2"/>
        <v>0.40469277576377716</v>
      </c>
      <c r="L58" s="15">
        <f t="shared" si="3"/>
        <v>1.4052741151977794E-2</v>
      </c>
      <c r="M58" s="15">
        <f t="shared" si="4"/>
        <v>1.4047644773386931E-2</v>
      </c>
      <c r="N58" s="15">
        <f t="shared" si="5"/>
        <v>5.0963785908630932E-6</v>
      </c>
      <c r="O58" s="16">
        <f t="shared" si="6"/>
        <v>1.3821232702458296E-2</v>
      </c>
      <c r="P58" s="15">
        <f t="shared" si="7"/>
        <v>2.3150844951949807E-4</v>
      </c>
      <c r="Q58" s="16">
        <f t="shared" si="8"/>
        <v>7.4146848000000067E-3</v>
      </c>
      <c r="R58" s="15">
        <f t="shared" si="9"/>
        <v>6.638056351977787E-3</v>
      </c>
      <c r="S58" s="17">
        <v>8.8705705038064197E-3</v>
      </c>
      <c r="T58" s="18">
        <v>1.4E-2</v>
      </c>
      <c r="U58" s="15">
        <f t="shared" si="10"/>
        <v>1.7876729754170463E-4</v>
      </c>
    </row>
    <row r="59" spans="2:21" x14ac:dyDescent="0.25">
      <c r="B59" s="10">
        <f t="shared" si="0"/>
        <v>12.222222222222223</v>
      </c>
      <c r="C59" s="13">
        <v>54</v>
      </c>
      <c r="D59" s="13">
        <f t="shared" si="11"/>
        <v>0.42009999999999997</v>
      </c>
      <c r="E59" s="10">
        <f t="shared" si="17"/>
        <v>1.35</v>
      </c>
      <c r="F59" s="10">
        <f t="shared" si="18"/>
        <v>0.47250000000000014</v>
      </c>
      <c r="G59" s="10">
        <f t="shared" si="19"/>
        <v>-0.30712500000000004</v>
      </c>
      <c r="H59" s="10">
        <f t="shared" si="20"/>
        <v>0.50675625000000002</v>
      </c>
      <c r="I59" s="10">
        <f t="shared" si="21"/>
        <v>-1.3429040624999999</v>
      </c>
      <c r="J59" s="14">
        <f t="shared" si="1"/>
        <v>0.41994316280221433</v>
      </c>
      <c r="K59" s="14">
        <f t="shared" si="2"/>
        <v>0.41977571443811618</v>
      </c>
      <c r="L59" s="15">
        <f t="shared" si="3"/>
        <v>1.4576682859125606E-2</v>
      </c>
      <c r="M59" s="15">
        <f t="shared" si="4"/>
        <v>1.4571240902228116E-2</v>
      </c>
      <c r="N59" s="15">
        <f t="shared" si="5"/>
        <v>5.4419568974901911E-6</v>
      </c>
      <c r="O59" s="16">
        <f t="shared" si="6"/>
        <v>1.4344055186738525E-2</v>
      </c>
      <c r="P59" s="15">
        <f t="shared" si="7"/>
        <v>2.3262767238708092E-4</v>
      </c>
      <c r="Q59" s="16">
        <f t="shared" si="8"/>
        <v>7.8160448000000032E-3</v>
      </c>
      <c r="R59" s="15">
        <f t="shared" si="9"/>
        <v>6.7606380591256031E-3</v>
      </c>
      <c r="S59" s="17">
        <v>9.2066561285313129E-3</v>
      </c>
      <c r="T59" s="18">
        <v>1.452E-2</v>
      </c>
      <c r="U59" s="15">
        <f t="shared" si="10"/>
        <v>1.7594481326147458E-4</v>
      </c>
    </row>
    <row r="60" spans="2:21" x14ac:dyDescent="0.25">
      <c r="B60" s="10">
        <f t="shared" si="0"/>
        <v>12.777777777777779</v>
      </c>
      <c r="C60" s="13">
        <v>55</v>
      </c>
      <c r="D60" s="13">
        <f t="shared" si="11"/>
        <v>0.43569999999999998</v>
      </c>
      <c r="E60" s="10">
        <f t="shared" si="17"/>
        <v>1.375</v>
      </c>
      <c r="F60" s="10">
        <f t="shared" si="18"/>
        <v>0.515625</v>
      </c>
      <c r="G60" s="10">
        <f t="shared" si="19"/>
        <v>-0.322265625</v>
      </c>
      <c r="H60" s="10">
        <f t="shared" si="20"/>
        <v>0.523681640625</v>
      </c>
      <c r="I60" s="10">
        <f t="shared" si="21"/>
        <v>-1.374664306640625</v>
      </c>
      <c r="J60" s="14">
        <f t="shared" si="1"/>
        <v>0.43552493977328838</v>
      </c>
      <c r="K60" s="14">
        <f t="shared" si="2"/>
        <v>0.43535012284425784</v>
      </c>
      <c r="L60" s="15">
        <f t="shared" si="3"/>
        <v>1.5117973629424009E-2</v>
      </c>
      <c r="M60" s="15">
        <f t="shared" si="4"/>
        <v>1.5111899367567258E-2</v>
      </c>
      <c r="N60" s="15">
        <f t="shared" si="5"/>
        <v>6.0742618567515699E-6</v>
      </c>
      <c r="O60" s="16">
        <f t="shared" si="6"/>
        <v>1.488409383455086E-2</v>
      </c>
      <c r="P60" s="15">
        <f t="shared" si="7"/>
        <v>2.3387979487314928E-4</v>
      </c>
      <c r="Q60" s="16">
        <f t="shared" si="8"/>
        <v>8.2330000000000059E-3</v>
      </c>
      <c r="R60" s="15">
        <f t="shared" si="9"/>
        <v>6.8849736294240033E-3</v>
      </c>
      <c r="S60" s="17">
        <v>9.5540881303869171E-3</v>
      </c>
      <c r="T60" s="18">
        <v>1.506E-2</v>
      </c>
      <c r="U60" s="15">
        <f t="shared" si="10"/>
        <v>1.7590616544914048E-4</v>
      </c>
    </row>
    <row r="61" spans="2:21" x14ac:dyDescent="0.25">
      <c r="B61" s="10">
        <f t="shared" si="0"/>
        <v>13.333333333333334</v>
      </c>
      <c r="C61" s="13">
        <v>56</v>
      </c>
      <c r="D61" s="13">
        <f t="shared" si="11"/>
        <v>0.45179999999999998</v>
      </c>
      <c r="E61" s="10">
        <f t="shared" si="17"/>
        <v>1.4</v>
      </c>
      <c r="F61" s="10">
        <f t="shared" si="18"/>
        <v>0.55999999999999983</v>
      </c>
      <c r="G61" s="10">
        <f t="shared" si="19"/>
        <v>-0.33599999999999997</v>
      </c>
      <c r="H61" s="10">
        <f t="shared" si="20"/>
        <v>0.53759999999999997</v>
      </c>
      <c r="I61" s="10">
        <f t="shared" si="21"/>
        <v>-1.3977599999999999</v>
      </c>
      <c r="J61" s="14">
        <f t="shared" si="1"/>
        <v>0.45161203292888186</v>
      </c>
      <c r="K61" s="14">
        <f t="shared" si="2"/>
        <v>0.45142957233553421</v>
      </c>
      <c r="L61" s="15">
        <f t="shared" si="3"/>
        <v>1.5676613462873003E-2</v>
      </c>
      <c r="M61" s="15">
        <f t="shared" si="4"/>
        <v>1.5670091357698885E-2</v>
      </c>
      <c r="N61" s="15">
        <f t="shared" si="5"/>
        <v>6.5221051741178038E-6</v>
      </c>
      <c r="O61" s="16">
        <f t="shared" si="6"/>
        <v>1.5441825938740585E-2</v>
      </c>
      <c r="P61" s="15">
        <f t="shared" si="7"/>
        <v>2.3478752413241821E-4</v>
      </c>
      <c r="Q61" s="16">
        <f t="shared" si="8"/>
        <v>8.6659968000000042E-3</v>
      </c>
      <c r="R61" s="15">
        <f t="shared" si="9"/>
        <v>7.0106166628729986E-3</v>
      </c>
      <c r="S61" s="17">
        <v>9.9132077115389843E-3</v>
      </c>
      <c r="T61" s="18">
        <v>1.562E-2</v>
      </c>
      <c r="U61" s="15">
        <f t="shared" si="10"/>
        <v>1.7817406125941564E-4</v>
      </c>
    </row>
    <row r="62" spans="2:21" x14ac:dyDescent="0.25">
      <c r="B62" s="10">
        <f t="shared" si="0"/>
        <v>13.888888888888889</v>
      </c>
      <c r="C62" s="13">
        <v>57</v>
      </c>
      <c r="D62" s="13">
        <f t="shared" si="11"/>
        <v>0.46839999999999998</v>
      </c>
      <c r="E62" s="10">
        <f t="shared" si="17"/>
        <v>1.425</v>
      </c>
      <c r="F62" s="10">
        <f t="shared" si="18"/>
        <v>0.60562500000000008</v>
      </c>
      <c r="G62" s="10">
        <f t="shared" si="19"/>
        <v>-0.34823437500000004</v>
      </c>
      <c r="H62" s="10">
        <f t="shared" si="20"/>
        <v>0.54846914062500007</v>
      </c>
      <c r="I62" s="10">
        <f t="shared" si="21"/>
        <v>-1.4123080371093752</v>
      </c>
      <c r="J62" s="14">
        <f t="shared" si="1"/>
        <v>0.46821832336326963</v>
      </c>
      <c r="K62" s="14">
        <f t="shared" si="2"/>
        <v>0.46802793551021343</v>
      </c>
      <c r="L62" s="15">
        <f t="shared" si="3"/>
        <v>1.6252602359472589E-2</v>
      </c>
      <c r="M62" s="15">
        <f t="shared" si="4"/>
        <v>1.6246298520585345E-2</v>
      </c>
      <c r="N62" s="15">
        <f t="shared" si="5"/>
        <v>6.3038388872435624E-6</v>
      </c>
      <c r="O62" s="16">
        <f t="shared" si="6"/>
        <v>1.6017739306429902E-2</v>
      </c>
      <c r="P62" s="15">
        <f t="shared" si="7"/>
        <v>2.3486305304268665E-4</v>
      </c>
      <c r="Q62" s="16">
        <f t="shared" si="8"/>
        <v>9.115500800000011E-3</v>
      </c>
      <c r="R62" s="15">
        <f t="shared" si="9"/>
        <v>7.1371015594725775E-3</v>
      </c>
      <c r="S62" s="17">
        <v>1.0284365549946184E-2</v>
      </c>
      <c r="T62" s="18">
        <v>1.6199999999999999E-2</v>
      </c>
      <c r="U62" s="15">
        <f t="shared" si="10"/>
        <v>1.8226069357009725E-4</v>
      </c>
    </row>
    <row r="63" spans="2:21" x14ac:dyDescent="0.25">
      <c r="B63" s="10">
        <f t="shared" si="0"/>
        <v>14.444444444444445</v>
      </c>
      <c r="C63" s="13">
        <v>58</v>
      </c>
      <c r="D63" s="13">
        <f t="shared" si="11"/>
        <v>0.48559999999999998</v>
      </c>
      <c r="E63" s="10">
        <f t="shared" si="17"/>
        <v>1.45</v>
      </c>
      <c r="F63" s="10">
        <f t="shared" si="18"/>
        <v>0.65249999999999997</v>
      </c>
      <c r="G63" s="10">
        <f t="shared" si="19"/>
        <v>-0.358875</v>
      </c>
      <c r="H63" s="10">
        <f t="shared" si="20"/>
        <v>0.55625625000000001</v>
      </c>
      <c r="I63" s="10">
        <f t="shared" si="21"/>
        <v>-1.4184534375</v>
      </c>
      <c r="J63" s="14">
        <f t="shared" si="1"/>
        <v>0.48535799843552602</v>
      </c>
      <c r="K63" s="14">
        <f t="shared" si="2"/>
        <v>0.48515939102520445</v>
      </c>
      <c r="L63" s="15">
        <f t="shared" si="3"/>
        <v>1.6849410131852878E-2</v>
      </c>
      <c r="M63" s="15">
        <f t="shared" si="4"/>
        <v>1.6841013131003679E-2</v>
      </c>
      <c r="N63" s="15">
        <f t="shared" si="5"/>
        <v>8.3970008491994486E-6</v>
      </c>
      <c r="O63" s="16">
        <f t="shared" si="6"/>
        <v>1.6612332421283245E-2</v>
      </c>
      <c r="P63" s="15">
        <f t="shared" si="7"/>
        <v>2.3707771056963312E-4</v>
      </c>
      <c r="Q63" s="16">
        <f t="shared" si="8"/>
        <v>9.5819968000000044E-3</v>
      </c>
      <c r="R63" s="15">
        <f t="shared" si="9"/>
        <v>7.2674133318528737E-3</v>
      </c>
      <c r="S63" s="17">
        <v>1.0667922076368765E-2</v>
      </c>
      <c r="T63" s="18">
        <v>1.6789999999999999E-2</v>
      </c>
      <c r="U63" s="15">
        <f t="shared" si="10"/>
        <v>1.7766757871675448E-4</v>
      </c>
    </row>
    <row r="64" spans="2:21" x14ac:dyDescent="0.25">
      <c r="B64" s="10">
        <f t="shared" si="0"/>
        <v>15</v>
      </c>
      <c r="C64" s="13">
        <v>59</v>
      </c>
      <c r="D64" s="13">
        <f t="shared" si="11"/>
        <v>0.50329999999999997</v>
      </c>
      <c r="E64" s="10">
        <f t="shared" si="17"/>
        <v>1.4750000000000001</v>
      </c>
      <c r="F64" s="10">
        <f t="shared" si="18"/>
        <v>0.70062500000000016</v>
      </c>
      <c r="G64" s="10">
        <f t="shared" si="19"/>
        <v>-0.36782812500000001</v>
      </c>
      <c r="H64" s="10">
        <f t="shared" si="20"/>
        <v>0.56093789062499999</v>
      </c>
      <c r="I64" s="10">
        <f t="shared" si="21"/>
        <v>-1.4163681738281249</v>
      </c>
      <c r="J64" s="14">
        <f t="shared" si="1"/>
        <v>0.50304555662467976</v>
      </c>
      <c r="K64" s="14">
        <f t="shared" si="2"/>
        <v>0.50283842844771998</v>
      </c>
      <c r="L64" s="15">
        <f t="shared" si="3"/>
        <v>1.746356696738376E-2</v>
      </c>
      <c r="M64" s="15">
        <f t="shared" si="4"/>
        <v>1.7454738259010401E-2</v>
      </c>
      <c r="N64" s="15">
        <f t="shared" si="5"/>
        <v>8.82870837335889E-6</v>
      </c>
      <c r="O64" s="16">
        <f t="shared" si="6"/>
        <v>1.7226114606844534E-2</v>
      </c>
      <c r="P64" s="15">
        <f t="shared" si="7"/>
        <v>2.3745236053922605E-4</v>
      </c>
      <c r="Q64" s="16">
        <f t="shared" si="8"/>
        <v>1.0065988800000007E-2</v>
      </c>
      <c r="R64" s="15">
        <f t="shared" si="9"/>
        <v>7.3975781673837528E-3</v>
      </c>
      <c r="S64" s="17">
        <v>1.1064247761786475E-2</v>
      </c>
      <c r="T64" s="18">
        <v>1.7399999999999999E-2</v>
      </c>
      <c r="U64" s="15">
        <f t="shared" si="10"/>
        <v>1.7388539315546514E-4</v>
      </c>
    </row>
    <row r="65" spans="2:21" x14ac:dyDescent="0.25">
      <c r="B65" s="10">
        <f t="shared" si="0"/>
        <v>15.555555555555557</v>
      </c>
      <c r="C65" s="13">
        <v>60</v>
      </c>
      <c r="D65" s="13">
        <f t="shared" si="11"/>
        <v>0.52159999999999995</v>
      </c>
      <c r="E65" s="10">
        <f t="shared" si="17"/>
        <v>1.5</v>
      </c>
      <c r="F65" s="10">
        <f t="shared" si="18"/>
        <v>0.75</v>
      </c>
      <c r="G65" s="10">
        <f t="shared" si="19"/>
        <v>-0.375</v>
      </c>
      <c r="H65" s="10">
        <f t="shared" si="20"/>
        <v>0.5625</v>
      </c>
      <c r="I65" s="10">
        <f t="shared" si="21"/>
        <v>-1.40625</v>
      </c>
      <c r="J65" s="14">
        <f t="shared" si="1"/>
        <v>0.52129581242250278</v>
      </c>
      <c r="K65" s="14">
        <f t="shared" si="2"/>
        <v>0.52107985314454563</v>
      </c>
      <c r="L65" s="15">
        <f t="shared" si="3"/>
        <v>1.8098542678695349E-2</v>
      </c>
      <c r="M65" s="15">
        <f t="shared" si="4"/>
        <v>1.8087987939712103E-2</v>
      </c>
      <c r="N65" s="15">
        <f t="shared" si="5"/>
        <v>1.0554738983245548E-5</v>
      </c>
      <c r="O65" s="16">
        <f t="shared" si="6"/>
        <v>1.7859606190928454E-2</v>
      </c>
      <c r="P65" s="15">
        <f t="shared" si="7"/>
        <v>2.3893648776689494E-4</v>
      </c>
      <c r="Q65" s="16">
        <f t="shared" si="8"/>
        <v>1.0568000000000006E-2</v>
      </c>
      <c r="R65" s="15">
        <f t="shared" si="9"/>
        <v>7.5305426786953424E-3</v>
      </c>
      <c r="S65" s="17">
        <v>1.1473723415735021E-2</v>
      </c>
      <c r="T65" s="18">
        <v>1.8030000000000001E-2</v>
      </c>
      <c r="U65" s="15">
        <f t="shared" si="10"/>
        <v>1.7039380907154719E-4</v>
      </c>
    </row>
    <row r="66" spans="2:21" x14ac:dyDescent="0.25">
      <c r="B66" s="10">
        <f t="shared" si="0"/>
        <v>16.111111111111111</v>
      </c>
      <c r="C66" s="13">
        <v>61</v>
      </c>
      <c r="D66" s="13">
        <f t="shared" si="11"/>
        <v>0.54039999999999999</v>
      </c>
      <c r="E66" s="10">
        <f t="shared" si="17"/>
        <v>1.5249999999999999</v>
      </c>
      <c r="F66" s="10">
        <f t="shared" si="18"/>
        <v>0.80062499999999981</v>
      </c>
      <c r="G66" s="10">
        <f t="shared" si="19"/>
        <v>-0.38029687499999998</v>
      </c>
      <c r="H66" s="10">
        <f t="shared" si="20"/>
        <v>0.56093789062499999</v>
      </c>
      <c r="I66" s="10">
        <f t="shared" si="21"/>
        <v>-1.3883212792968751</v>
      </c>
      <c r="J66" s="14">
        <f t="shared" si="1"/>
        <v>0.54012390126357557</v>
      </c>
      <c r="K66" s="14">
        <f t="shared" si="2"/>
        <v>0.53989879120855921</v>
      </c>
      <c r="L66" s="15">
        <f t="shared" si="3"/>
        <v>1.875086745315753E-2</v>
      </c>
      <c r="M66" s="15">
        <f t="shared" si="4"/>
        <v>1.8741287344329477E-2</v>
      </c>
      <c r="N66" s="15">
        <f t="shared" si="5"/>
        <v>9.5801088280528246E-6</v>
      </c>
      <c r="O66" s="16">
        <f t="shared" si="6"/>
        <v>1.8513338671049588E-2</v>
      </c>
      <c r="P66" s="15">
        <f t="shared" si="7"/>
        <v>2.3752878210794165E-4</v>
      </c>
      <c r="Q66" s="16">
        <f t="shared" si="8"/>
        <v>1.1088572800000003E-2</v>
      </c>
      <c r="R66" s="15">
        <f t="shared" si="9"/>
        <v>7.6622946531575264E-3</v>
      </c>
      <c r="S66" s="17">
        <v>1.1896740496098655E-2</v>
      </c>
      <c r="T66" s="18">
        <v>1.8689999999999998E-2</v>
      </c>
      <c r="U66" s="15">
        <f t="shared" si="10"/>
        <v>1.7666132895041015E-4</v>
      </c>
    </row>
    <row r="67" spans="2:21" x14ac:dyDescent="0.25">
      <c r="B67" s="10">
        <f t="shared" si="0"/>
        <v>16.666666666666668</v>
      </c>
      <c r="C67" s="13">
        <v>62</v>
      </c>
      <c r="D67" s="13">
        <f t="shared" si="11"/>
        <v>0.55979999999999996</v>
      </c>
      <c r="E67" s="10">
        <f t="shared" si="17"/>
        <v>1.55</v>
      </c>
      <c r="F67" s="10">
        <f t="shared" si="18"/>
        <v>0.85250000000000015</v>
      </c>
      <c r="G67" s="10">
        <f t="shared" si="19"/>
        <v>-0.38362500000000005</v>
      </c>
      <c r="H67" s="10">
        <f t="shared" si="20"/>
        <v>0.55625625000000001</v>
      </c>
      <c r="I67" s="10">
        <f t="shared" si="21"/>
        <v>-1.3628278125000002</v>
      </c>
      <c r="J67" s="14">
        <f t="shared" si="1"/>
        <v>0.55954528449225682</v>
      </c>
      <c r="K67" s="14">
        <f t="shared" si="2"/>
        <v>0.55931069442213066</v>
      </c>
      <c r="L67" s="15">
        <f t="shared" si="3"/>
        <v>1.9424011103400415E-2</v>
      </c>
      <c r="M67" s="15">
        <f t="shared" si="4"/>
        <v>1.9415172952541873E-2</v>
      </c>
      <c r="N67" s="15">
        <f t="shared" si="5"/>
        <v>8.8381508585415325E-6</v>
      </c>
      <c r="O67" s="16">
        <f t="shared" si="6"/>
        <v>1.9187854880872247E-2</v>
      </c>
      <c r="P67" s="15">
        <f t="shared" si="7"/>
        <v>2.3615622252816729E-4</v>
      </c>
      <c r="Q67" s="16">
        <f t="shared" si="8"/>
        <v>1.1628268800000006E-2</v>
      </c>
      <c r="R67" s="15">
        <f t="shared" si="9"/>
        <v>7.7957423034004086E-3</v>
      </c>
      <c r="S67" s="17">
        <v>1.2333701430926191E-2</v>
      </c>
      <c r="T67" s="18">
        <v>1.9359999999999999E-2</v>
      </c>
      <c r="U67" s="15">
        <f t="shared" si="10"/>
        <v>1.7214511912775135E-4</v>
      </c>
    </row>
    <row r="68" spans="2:21" x14ac:dyDescent="0.25">
      <c r="B68" s="10">
        <f t="shared" si="0"/>
        <v>17.222222222222221</v>
      </c>
      <c r="C68" s="13">
        <v>63</v>
      </c>
      <c r="D68" s="13">
        <f t="shared" si="11"/>
        <v>0.57989999999999997</v>
      </c>
      <c r="E68" s="10">
        <f t="shared" si="17"/>
        <v>1.575</v>
      </c>
      <c r="F68" s="10">
        <f t="shared" si="18"/>
        <v>0.9056249999999999</v>
      </c>
      <c r="G68" s="10">
        <f t="shared" si="19"/>
        <v>-0.38489062499999999</v>
      </c>
      <c r="H68" s="10">
        <f t="shared" si="20"/>
        <v>0.54846914062499996</v>
      </c>
      <c r="I68" s="10">
        <f t="shared" si="21"/>
        <v>-1.3300376660156248</v>
      </c>
      <c r="J68" s="14">
        <f t="shared" si="1"/>
        <v>0.57957575436618092</v>
      </c>
      <c r="K68" s="14">
        <f t="shared" si="2"/>
        <v>0.57933134525702379</v>
      </c>
      <c r="L68" s="15">
        <f t="shared" si="3"/>
        <v>2.0121443442054129E-2</v>
      </c>
      <c r="M68" s="15">
        <f t="shared" si="4"/>
        <v>2.011019272609927E-2</v>
      </c>
      <c r="N68" s="15">
        <f t="shared" si="5"/>
        <v>1.1250715954858742E-5</v>
      </c>
      <c r="O68" s="16">
        <f t="shared" si="6"/>
        <v>1.9883709157662469E-2</v>
      </c>
      <c r="P68" s="15">
        <f t="shared" si="7"/>
        <v>2.3773428439165939E-4</v>
      </c>
      <c r="Q68" s="16">
        <f t="shared" si="8"/>
        <v>1.2187668800000008E-2</v>
      </c>
      <c r="R68" s="15">
        <f t="shared" si="9"/>
        <v>7.933774642054121E-3</v>
      </c>
      <c r="S68" s="17">
        <v>1.2785019952869504E-2</v>
      </c>
      <c r="T68" s="18">
        <v>2.0049999999999998E-2</v>
      </c>
      <c r="U68" s="15">
        <f t="shared" si="10"/>
        <v>1.6629084233752908E-4</v>
      </c>
    </row>
    <row r="69" spans="2:21" x14ac:dyDescent="0.25">
      <c r="B69" s="10">
        <f t="shared" ref="B69:B132" si="22">5/9*(C69-32)</f>
        <v>17.777777777777779</v>
      </c>
      <c r="C69" s="13">
        <v>64</v>
      </c>
      <c r="D69" s="13">
        <f t="shared" si="11"/>
        <v>0.60060000000000002</v>
      </c>
      <c r="E69" s="10">
        <f t="shared" si="17"/>
        <v>1.6</v>
      </c>
      <c r="F69" s="10">
        <f t="shared" si="18"/>
        <v>0.96000000000000019</v>
      </c>
      <c r="G69" s="10">
        <f t="shared" si="19"/>
        <v>-0.38400000000000001</v>
      </c>
      <c r="H69" s="10">
        <f t="shared" si="20"/>
        <v>0.53759999999999997</v>
      </c>
      <c r="I69" s="10">
        <f t="shared" si="21"/>
        <v>-1.2902399999999998</v>
      </c>
      <c r="J69" s="14">
        <f t="shared" si="1"/>
        <v>0.60023143909589982</v>
      </c>
      <c r="K69" s="14">
        <f t="shared" si="2"/>
        <v>0.59997686191041733</v>
      </c>
      <c r="L69" s="15">
        <f t="shared" si="3"/>
        <v>2.083969465648855E-2</v>
      </c>
      <c r="M69" s="15">
        <f t="shared" si="4"/>
        <v>2.0826906283688405E-2</v>
      </c>
      <c r="N69" s="15">
        <f t="shared" si="5"/>
        <v>1.278837280014461E-5</v>
      </c>
      <c r="O69" s="16">
        <f t="shared" si="6"/>
        <v>2.0601467510726012E-2</v>
      </c>
      <c r="P69" s="15">
        <f t="shared" si="7"/>
        <v>2.3822714576253803E-4</v>
      </c>
      <c r="Q69" s="16">
        <f t="shared" si="8"/>
        <v>1.2767372800000008E-2</v>
      </c>
      <c r="R69" s="15">
        <f t="shared" si="9"/>
        <v>8.0723218564885419E-3</v>
      </c>
      <c r="S69" s="17">
        <v>1.3251121446877248E-2</v>
      </c>
      <c r="T69" s="18">
        <v>2.077E-2</v>
      </c>
      <c r="U69" s="15">
        <f t="shared" si="10"/>
        <v>1.685324892739884E-4</v>
      </c>
    </row>
    <row r="70" spans="2:21" x14ac:dyDescent="0.25">
      <c r="B70" s="10">
        <f t="shared" si="22"/>
        <v>18.333333333333336</v>
      </c>
      <c r="C70" s="13">
        <v>65</v>
      </c>
      <c r="D70" s="13">
        <f t="shared" si="11"/>
        <v>0.62190000000000001</v>
      </c>
      <c r="E70" s="10">
        <f t="shared" si="17"/>
        <v>1.625</v>
      </c>
      <c r="F70" s="10">
        <f t="shared" si="18"/>
        <v>1.015625</v>
      </c>
      <c r="G70" s="10">
        <f t="shared" si="19"/>
        <v>-0.380859375</v>
      </c>
      <c r="H70" s="10">
        <f t="shared" si="20"/>
        <v>0.523681640625</v>
      </c>
      <c r="I70" s="10">
        <f t="shared" si="21"/>
        <v>-1.243743896484375</v>
      </c>
      <c r="J70" s="14">
        <f t="shared" ref="J70:J133" si="23">0.1804*10^((4.1667*C70-133.3)/(5/9*C70+219.9))</f>
        <v>0.62152880792026666</v>
      </c>
      <c r="K70" s="14">
        <f t="shared" ref="K70:K133" si="24">0.1804*10^((7.5*B70)/(237.7+B70))</f>
        <v>0.62126370337664361</v>
      </c>
      <c r="L70" s="15">
        <f t="shared" ref="L70:L133" si="25">D70/28.82</f>
        <v>2.1578764746703678E-2</v>
      </c>
      <c r="M70" s="15">
        <f t="shared" ref="M70:M133" si="26">J70/28.82</f>
        <v>2.1565885077039094E-2</v>
      </c>
      <c r="N70" s="15">
        <f t="shared" ref="N70:N133" si="27">ABS(L70-M70)</f>
        <v>1.2879669664584564E-5</v>
      </c>
      <c r="O70" s="16">
        <f t="shared" ref="O70:O133" si="28">EXP(18.3036-(3816.44/(5/9*(C70-32)+273.15-46.13)))/25.4/28.82</f>
        <v>2.1341707790812521E-2</v>
      </c>
      <c r="P70" s="15">
        <f t="shared" ref="P70:P133" si="29">ABS(L70-O70)</f>
        <v>2.3705695589115727E-4</v>
      </c>
      <c r="Q70" s="16">
        <f t="shared" ref="Q70:Q133" si="30">(0.0000000008*C70^4-0.0000001*C70^3+0.00001*C70^2-0.0003*C70+0.0038)</f>
        <v>1.3368000000000003E-2</v>
      </c>
      <c r="R70" s="15">
        <f t="shared" ref="R70:R133" si="31">ABS(L70-Q70)</f>
        <v>8.2107647467036752E-3</v>
      </c>
      <c r="S70" s="17">
        <v>1.373244331181211E-2</v>
      </c>
      <c r="T70" s="18">
        <v>2.1510000000000001E-2</v>
      </c>
      <c r="U70" s="15">
        <f t="shared" ref="U70:U133" si="32">ABS(O70-T70)</f>
        <v>1.6829220918748028E-4</v>
      </c>
    </row>
    <row r="71" spans="2:21" x14ac:dyDescent="0.25">
      <c r="B71" s="10">
        <f t="shared" si="22"/>
        <v>18.888888888888889</v>
      </c>
      <c r="C71" s="13">
        <v>66</v>
      </c>
      <c r="D71" s="13">
        <f t="shared" ref="D71:D84" si="33">ROUND((0.0375+0.2103*E71+0.28665*F71+0.17595*G71+0.04615417*H71+0.00452083*I71),4)</f>
        <v>0.64390000000000003</v>
      </c>
      <c r="E71" s="10">
        <f t="shared" si="17"/>
        <v>1.65</v>
      </c>
      <c r="F71" s="10">
        <f t="shared" si="18"/>
        <v>1.0724999999999998</v>
      </c>
      <c r="G71" s="10">
        <f t="shared" si="19"/>
        <v>-0.37537500000000001</v>
      </c>
      <c r="H71" s="10">
        <f t="shared" si="20"/>
        <v>0.50675625000000002</v>
      </c>
      <c r="I71" s="10">
        <f t="shared" si="21"/>
        <v>-1.1908771875000002</v>
      </c>
      <c r="J71" s="14">
        <f t="shared" si="23"/>
        <v>0.64348467621715966</v>
      </c>
      <c r="K71" s="14">
        <f t="shared" si="24"/>
        <v>0.6432086745542448</v>
      </c>
      <c r="L71" s="15">
        <f t="shared" si="25"/>
        <v>2.2342123525329632E-2</v>
      </c>
      <c r="M71" s="15">
        <f t="shared" si="26"/>
        <v>2.2327712568256754E-2</v>
      </c>
      <c r="N71" s="15">
        <f t="shared" si="27"/>
        <v>1.4410957072878705E-5</v>
      </c>
      <c r="O71" s="16">
        <f t="shared" si="28"/>
        <v>2.2105019860468408E-2</v>
      </c>
      <c r="P71" s="15">
        <f t="shared" si="29"/>
        <v>2.3710366486122403E-4</v>
      </c>
      <c r="Q71" s="16">
        <f t="shared" si="30"/>
        <v>1.3990188800000003E-2</v>
      </c>
      <c r="R71" s="15">
        <f t="shared" si="31"/>
        <v>8.3519347253296298E-3</v>
      </c>
      <c r="S71" s="17">
        <v>1.4229435336697823E-2</v>
      </c>
      <c r="T71" s="18">
        <v>2.2270000000000002E-2</v>
      </c>
      <c r="U71" s="15">
        <f t="shared" si="32"/>
        <v>1.6498013953159321E-4</v>
      </c>
    </row>
    <row r="72" spans="2:21" x14ac:dyDescent="0.25">
      <c r="B72" s="10">
        <f t="shared" si="22"/>
        <v>19.444444444444446</v>
      </c>
      <c r="C72" s="13">
        <v>67</v>
      </c>
      <c r="D72" s="13">
        <f t="shared" si="33"/>
        <v>0.66649999999999998</v>
      </c>
      <c r="E72" s="10">
        <f t="shared" si="17"/>
        <v>1.675</v>
      </c>
      <c r="F72" s="10">
        <f t="shared" si="18"/>
        <v>1.1306250000000002</v>
      </c>
      <c r="G72" s="10">
        <f t="shared" si="19"/>
        <v>-0.36745312499999999</v>
      </c>
      <c r="H72" s="10">
        <f t="shared" si="20"/>
        <v>0.48687539062499996</v>
      </c>
      <c r="I72" s="10">
        <f t="shared" si="21"/>
        <v>-1.131985283203125</v>
      </c>
      <c r="J72" s="14">
        <f t="shared" si="23"/>
        <v>0.66611621064913162</v>
      </c>
      <c r="K72" s="14">
        <f t="shared" si="24"/>
        <v>0.66582893138793198</v>
      </c>
      <c r="L72" s="15">
        <f t="shared" si="25"/>
        <v>2.3126301179736294E-2</v>
      </c>
      <c r="M72" s="15">
        <f t="shared" si="26"/>
        <v>2.3112984408366816E-2</v>
      </c>
      <c r="N72" s="15">
        <f t="shared" si="27"/>
        <v>1.3316771369478037E-5</v>
      </c>
      <c r="O72" s="16">
        <f t="shared" si="28"/>
        <v>2.2892005765319506E-2</v>
      </c>
      <c r="P72" s="15">
        <f t="shared" si="29"/>
        <v>2.3429541441678803E-4</v>
      </c>
      <c r="Q72" s="16">
        <f t="shared" si="30"/>
        <v>1.4634596800000005E-2</v>
      </c>
      <c r="R72" s="15">
        <f t="shared" si="31"/>
        <v>8.4917043797362885E-3</v>
      </c>
      <c r="S72" s="17">
        <v>1.4742560092342443E-2</v>
      </c>
      <c r="T72" s="18">
        <v>2.3050000000000001E-2</v>
      </c>
      <c r="U72" s="15">
        <f t="shared" si="32"/>
        <v>1.5799423468049537E-4</v>
      </c>
    </row>
    <row r="73" spans="2:21" x14ac:dyDescent="0.25">
      <c r="B73" s="10">
        <f t="shared" si="22"/>
        <v>20</v>
      </c>
      <c r="C73" s="13">
        <v>68</v>
      </c>
      <c r="D73" s="13">
        <f t="shared" si="33"/>
        <v>0.68989999999999996</v>
      </c>
      <c r="E73" s="10">
        <f t="shared" si="17"/>
        <v>1.7</v>
      </c>
      <c r="F73" s="10">
        <f t="shared" si="18"/>
        <v>1.19</v>
      </c>
      <c r="G73" s="10">
        <f t="shared" si="19"/>
        <v>-0.35700000000000004</v>
      </c>
      <c r="H73" s="10">
        <f t="shared" si="20"/>
        <v>0.46410000000000007</v>
      </c>
      <c r="I73" s="10">
        <f t="shared" si="21"/>
        <v>-1.0674300000000001</v>
      </c>
      <c r="J73" s="14">
        <f t="shared" si="23"/>
        <v>0.68944093434356324</v>
      </c>
      <c r="K73" s="14">
        <f t="shared" si="24"/>
        <v>0.68914198604502053</v>
      </c>
      <c r="L73" s="15">
        <f t="shared" si="25"/>
        <v>2.3938237335183899E-2</v>
      </c>
      <c r="M73" s="15">
        <f t="shared" si="26"/>
        <v>2.3922308617056322E-2</v>
      </c>
      <c r="N73" s="15">
        <f t="shared" si="27"/>
        <v>1.5928718127576624E-5</v>
      </c>
      <c r="O73" s="16">
        <f t="shared" si="28"/>
        <v>2.3703279906264869E-2</v>
      </c>
      <c r="P73" s="15">
        <f t="shared" si="29"/>
        <v>2.3495742891902968E-4</v>
      </c>
      <c r="Q73" s="16">
        <f t="shared" si="30"/>
        <v>1.5301900800000009E-2</v>
      </c>
      <c r="R73" s="15">
        <f t="shared" si="31"/>
        <v>8.6363365351838899E-3</v>
      </c>
      <c r="S73" s="17">
        <v>1.5272293339127135E-2</v>
      </c>
      <c r="T73" s="18">
        <v>2.3859999999999999E-2</v>
      </c>
      <c r="U73" s="15">
        <f t="shared" si="32"/>
        <v>1.5672009373512985E-4</v>
      </c>
    </row>
    <row r="74" spans="2:21" x14ac:dyDescent="0.25">
      <c r="B74" s="10">
        <f t="shared" si="22"/>
        <v>20.555555555555557</v>
      </c>
      <c r="C74" s="13">
        <v>69</v>
      </c>
      <c r="D74" s="13">
        <f t="shared" si="33"/>
        <v>0.71399999999999997</v>
      </c>
      <c r="E74" s="10">
        <f t="shared" si="17"/>
        <v>1.7250000000000001</v>
      </c>
      <c r="F74" s="10">
        <f t="shared" si="18"/>
        <v>1.2506250000000003</v>
      </c>
      <c r="G74" s="10">
        <f t="shared" si="19"/>
        <v>-0.34392187499999999</v>
      </c>
      <c r="H74" s="10">
        <f t="shared" si="20"/>
        <v>0.43850039062499996</v>
      </c>
      <c r="I74" s="10">
        <f t="shared" si="21"/>
        <v>-0.99758838867187483</v>
      </c>
      <c r="J74" s="14">
        <f t="shared" si="23"/>
        <v>0.71347673210688312</v>
      </c>
      <c r="K74" s="14">
        <f t="shared" si="24"/>
        <v>0.71316571212591695</v>
      </c>
      <c r="L74" s="15">
        <f t="shared" si="25"/>
        <v>2.477446217904233E-2</v>
      </c>
      <c r="M74" s="15">
        <f t="shared" si="26"/>
        <v>2.4756305763597608E-2</v>
      </c>
      <c r="N74" s="15">
        <f t="shared" si="27"/>
        <v>1.8156415444722102E-5</v>
      </c>
      <c r="O74" s="16">
        <f t="shared" si="28"/>
        <v>2.4539469212561737E-2</v>
      </c>
      <c r="P74" s="15">
        <f t="shared" si="29"/>
        <v>2.3499296648059331E-4</v>
      </c>
      <c r="Q74" s="16">
        <f t="shared" si="30"/>
        <v>1.5992796800000014E-2</v>
      </c>
      <c r="R74" s="15">
        <f t="shared" si="31"/>
        <v>8.7816653790423159E-3</v>
      </c>
      <c r="S74" s="17">
        <v>1.5819124451795202E-2</v>
      </c>
      <c r="T74" s="18">
        <v>2.47E-2</v>
      </c>
      <c r="U74" s="15">
        <f t="shared" si="32"/>
        <v>1.6053078743826291E-4</v>
      </c>
    </row>
    <row r="75" spans="2:21" x14ac:dyDescent="0.25">
      <c r="B75" s="10">
        <f t="shared" si="22"/>
        <v>21.111111111111111</v>
      </c>
      <c r="C75" s="13">
        <v>70</v>
      </c>
      <c r="D75" s="13">
        <f t="shared" si="33"/>
        <v>0.73880000000000001</v>
      </c>
      <c r="E75" s="10">
        <f t="shared" si="17"/>
        <v>1.75</v>
      </c>
      <c r="F75" s="10">
        <f t="shared" si="18"/>
        <v>1.3125</v>
      </c>
      <c r="G75" s="10">
        <f t="shared" si="19"/>
        <v>-0.328125</v>
      </c>
      <c r="H75" s="10">
        <f t="shared" si="20"/>
        <v>0.41015625</v>
      </c>
      <c r="I75" s="10">
        <f t="shared" si="21"/>
        <v>-0.9228515625</v>
      </c>
      <c r="J75" s="14">
        <f t="shared" si="23"/>
        <v>0.7382418556724224</v>
      </c>
      <c r="K75" s="14">
        <f t="shared" si="24"/>
        <v>0.73791834990821104</v>
      </c>
      <c r="L75" s="15">
        <f t="shared" si="25"/>
        <v>2.563497571131159E-2</v>
      </c>
      <c r="M75" s="15">
        <f t="shared" si="26"/>
        <v>2.5615609148939015E-2</v>
      </c>
      <c r="N75" s="15">
        <f t="shared" si="27"/>
        <v>1.9366562372575419E-5</v>
      </c>
      <c r="O75" s="16">
        <f t="shared" si="28"/>
        <v>2.5401213315783197E-2</v>
      </c>
      <c r="P75" s="15">
        <f t="shared" si="29"/>
        <v>2.3376239552839323E-4</v>
      </c>
      <c r="Q75" s="16">
        <f t="shared" si="30"/>
        <v>1.6708000000000011E-2</v>
      </c>
      <c r="R75" s="15">
        <f t="shared" si="31"/>
        <v>8.9269757113115793E-3</v>
      </c>
      <c r="S75" s="17">
        <v>1.6383556862124404E-2</v>
      </c>
      <c r="T75" s="18">
        <v>2.555E-2</v>
      </c>
      <c r="U75" s="15">
        <f t="shared" si="32"/>
        <v>1.4878668421680272E-4</v>
      </c>
    </row>
    <row r="76" spans="2:21" x14ac:dyDescent="0.25">
      <c r="B76" s="10">
        <f t="shared" si="22"/>
        <v>21.666666666666668</v>
      </c>
      <c r="C76" s="13">
        <v>71</v>
      </c>
      <c r="D76" s="13">
        <f t="shared" si="33"/>
        <v>0.76429999999999998</v>
      </c>
      <c r="E76" s="10">
        <f t="shared" si="17"/>
        <v>1.7749999999999999</v>
      </c>
      <c r="F76" s="10">
        <f t="shared" si="18"/>
        <v>1.3756249999999999</v>
      </c>
      <c r="G76" s="10">
        <f t="shared" si="19"/>
        <v>-0.30951562500000007</v>
      </c>
      <c r="H76" s="10">
        <f t="shared" si="20"/>
        <v>0.3791566406250001</v>
      </c>
      <c r="I76" s="10">
        <f t="shared" si="21"/>
        <v>-0.84362352539062524</v>
      </c>
      <c r="J76" s="14">
        <f t="shared" si="23"/>
        <v>0.76375492898144737</v>
      </c>
      <c r="K76" s="14">
        <f t="shared" si="24"/>
        <v>0.76341851162393004</v>
      </c>
      <c r="L76" s="15">
        <f t="shared" si="25"/>
        <v>2.6519777931991673E-2</v>
      </c>
      <c r="M76" s="15">
        <f t="shared" si="26"/>
        <v>2.6500864988946819E-2</v>
      </c>
      <c r="N76" s="15">
        <f t="shared" si="27"/>
        <v>1.8912943044853414E-5</v>
      </c>
      <c r="O76" s="16">
        <f t="shared" si="28"/>
        <v>2.6289164724628014E-2</v>
      </c>
      <c r="P76" s="15">
        <f t="shared" si="29"/>
        <v>2.3061320736365853E-4</v>
      </c>
      <c r="Q76" s="16">
        <f t="shared" si="30"/>
        <v>1.7448244800000002E-2</v>
      </c>
      <c r="R76" s="15">
        <f t="shared" si="31"/>
        <v>9.0715331319916707E-3</v>
      </c>
      <c r="S76" s="17">
        <v>1.6966108520417203E-2</v>
      </c>
      <c r="T76" s="18">
        <v>2.6440000000000002E-2</v>
      </c>
      <c r="U76" s="15">
        <f t="shared" si="32"/>
        <v>1.5083527537198757E-4</v>
      </c>
    </row>
    <row r="77" spans="2:21" x14ac:dyDescent="0.25">
      <c r="B77" s="10">
        <f t="shared" si="22"/>
        <v>22.222222222222221</v>
      </c>
      <c r="C77" s="13">
        <v>72</v>
      </c>
      <c r="D77" s="13">
        <f t="shared" si="33"/>
        <v>0.79069999999999996</v>
      </c>
      <c r="E77" s="10">
        <f t="shared" si="17"/>
        <v>1.8</v>
      </c>
      <c r="F77" s="10">
        <f t="shared" si="18"/>
        <v>1.4400000000000002</v>
      </c>
      <c r="G77" s="10">
        <f t="shared" si="19"/>
        <v>-0.28799999999999998</v>
      </c>
      <c r="H77" s="10">
        <f t="shared" si="20"/>
        <v>0.34559999999999996</v>
      </c>
      <c r="I77" s="10">
        <f t="shared" si="21"/>
        <v>-0.76032</v>
      </c>
      <c r="J77" s="14">
        <f t="shared" si="23"/>
        <v>0.79003495349691844</v>
      </c>
      <c r="K77" s="14">
        <f t="shared" si="24"/>
        <v>0.78968518676949528</v>
      </c>
      <c r="L77" s="15">
        <f t="shared" si="25"/>
        <v>2.7435808466342814E-2</v>
      </c>
      <c r="M77" s="15">
        <f t="shared" si="26"/>
        <v>2.7412732598782734E-2</v>
      </c>
      <c r="N77" s="15">
        <f t="shared" si="27"/>
        <v>2.3075867560080204E-5</v>
      </c>
      <c r="O77" s="16">
        <f t="shared" si="28"/>
        <v>2.7203989000562652E-2</v>
      </c>
      <c r="P77" s="15">
        <f t="shared" si="29"/>
        <v>2.3181946578016213E-4</v>
      </c>
      <c r="Q77" s="16">
        <f t="shared" si="30"/>
        <v>1.8214284800000008E-2</v>
      </c>
      <c r="R77" s="15">
        <f t="shared" si="31"/>
        <v>9.2215236663428062E-3</v>
      </c>
      <c r="S77" s="17">
        <v>1.7567312376798198E-2</v>
      </c>
      <c r="T77" s="18">
        <v>2.7349999999999999E-2</v>
      </c>
      <c r="U77" s="15">
        <f t="shared" si="32"/>
        <v>1.4601099943734736E-4</v>
      </c>
    </row>
    <row r="78" spans="2:21" x14ac:dyDescent="0.25">
      <c r="B78" s="10">
        <f t="shared" si="22"/>
        <v>22.777777777777779</v>
      </c>
      <c r="C78" s="13">
        <v>73</v>
      </c>
      <c r="D78" s="13">
        <f t="shared" si="33"/>
        <v>0.81779999999999997</v>
      </c>
      <c r="E78" s="10">
        <f t="shared" ref="E78:E141" si="34">C78/40</f>
        <v>1.825</v>
      </c>
      <c r="F78" s="10">
        <f t="shared" ref="F78:F141" si="35">E78*(E78-1)</f>
        <v>1.505625</v>
      </c>
      <c r="G78" s="10">
        <f t="shared" ref="G78:G141" si="36">F78*(E78-2)</f>
        <v>-0.26348437500000005</v>
      </c>
      <c r="H78" s="10">
        <f t="shared" ref="H78:H141" si="37">G78*(E78-3)</f>
        <v>0.30959414062500007</v>
      </c>
      <c r="I78" s="10">
        <f t="shared" ref="I78:I141" si="38">H78*(E78-4)</f>
        <v>-0.67336725585937507</v>
      </c>
      <c r="J78" s="14">
        <f t="shared" si="23"/>
        <v>0.81710131354950521</v>
      </c>
      <c r="K78" s="14">
        <f t="shared" si="24"/>
        <v>0.81673774744791594</v>
      </c>
      <c r="L78" s="15">
        <f t="shared" si="25"/>
        <v>2.8376127689104788E-2</v>
      </c>
      <c r="M78" s="15">
        <f t="shared" si="26"/>
        <v>2.8351884578400596E-2</v>
      </c>
      <c r="N78" s="15">
        <f t="shared" si="27"/>
        <v>2.4243110704192522E-5</v>
      </c>
      <c r="O78" s="16">
        <f t="shared" si="28"/>
        <v>2.814636493427634E-2</v>
      </c>
      <c r="P78" s="15">
        <f t="shared" si="29"/>
        <v>2.2976275482844769E-4</v>
      </c>
      <c r="Q78" s="16">
        <f t="shared" si="30"/>
        <v>1.9006892800000008E-2</v>
      </c>
      <c r="R78" s="15">
        <f t="shared" si="31"/>
        <v>9.36923488910478E-3</v>
      </c>
      <c r="S78" s="17">
        <v>1.8187716883366553E-2</v>
      </c>
      <c r="T78" s="18">
        <v>2.8289999999999999E-2</v>
      </c>
      <c r="U78" s="15">
        <f t="shared" si="32"/>
        <v>1.4363506572365875E-4</v>
      </c>
    </row>
    <row r="79" spans="2:21" x14ac:dyDescent="0.25">
      <c r="B79" s="10">
        <f t="shared" si="22"/>
        <v>23.333333333333336</v>
      </c>
      <c r="C79" s="13">
        <v>74</v>
      </c>
      <c r="D79" s="13">
        <f t="shared" si="33"/>
        <v>0.84570000000000001</v>
      </c>
      <c r="E79" s="10">
        <f t="shared" si="34"/>
        <v>1.85</v>
      </c>
      <c r="F79" s="10">
        <f t="shared" si="35"/>
        <v>1.5725000000000002</v>
      </c>
      <c r="G79" s="10">
        <f t="shared" si="36"/>
        <v>-0.23587499999999989</v>
      </c>
      <c r="H79" s="10">
        <f t="shared" si="37"/>
        <v>0.27125624999999987</v>
      </c>
      <c r="I79" s="10">
        <f t="shared" si="38"/>
        <v>-0.58320093749999968</v>
      </c>
      <c r="J79" s="14">
        <f t="shared" si="23"/>
        <v>0.84497378171538984</v>
      </c>
      <c r="K79" s="14">
        <f t="shared" si="24"/>
        <v>0.84459595374274798</v>
      </c>
      <c r="L79" s="15">
        <f t="shared" si="25"/>
        <v>2.9344205412907703E-2</v>
      </c>
      <c r="M79" s="15">
        <f t="shared" si="26"/>
        <v>2.9319006999146073E-2</v>
      </c>
      <c r="N79" s="15">
        <f t="shared" si="27"/>
        <v>2.5198413761629707E-5</v>
      </c>
      <c r="O79" s="16">
        <f t="shared" si="28"/>
        <v>2.9116984722927591E-2</v>
      </c>
      <c r="P79" s="15">
        <f t="shared" si="29"/>
        <v>2.2722068998011144E-4</v>
      </c>
      <c r="Q79" s="16">
        <f t="shared" si="30"/>
        <v>1.9826860800000009E-2</v>
      </c>
      <c r="R79" s="15">
        <f t="shared" si="31"/>
        <v>9.5173446129076938E-3</v>
      </c>
      <c r="S79" s="17">
        <v>1.8827886518313287E-2</v>
      </c>
      <c r="T79" s="18">
        <v>2.9260000000000001E-2</v>
      </c>
      <c r="U79" s="15">
        <f t="shared" si="32"/>
        <v>1.4301527707240996E-4</v>
      </c>
    </row>
    <row r="80" spans="2:21" x14ac:dyDescent="0.25">
      <c r="B80" s="10">
        <f t="shared" si="22"/>
        <v>23.888888888888889</v>
      </c>
      <c r="C80" s="13">
        <v>75</v>
      </c>
      <c r="D80" s="13">
        <f t="shared" si="33"/>
        <v>0.87439999999999996</v>
      </c>
      <c r="E80" s="10">
        <f t="shared" si="34"/>
        <v>1.875</v>
      </c>
      <c r="F80" s="10">
        <f t="shared" si="35"/>
        <v>1.640625</v>
      </c>
      <c r="G80" s="10">
        <f t="shared" si="36"/>
        <v>-0.205078125</v>
      </c>
      <c r="H80" s="10">
        <f t="shared" si="37"/>
        <v>0.230712890625</v>
      </c>
      <c r="I80" s="10">
        <f t="shared" si="38"/>
        <v>-0.490264892578125</v>
      </c>
      <c r="J80" s="14">
        <f t="shared" si="23"/>
        <v>0.87367252422537212</v>
      </c>
      <c r="K80" s="14">
        <f t="shared" si="24"/>
        <v>0.87327995912333689</v>
      </c>
      <c r="L80" s="15">
        <f t="shared" si="25"/>
        <v>3.0340041637751558E-2</v>
      </c>
      <c r="M80" s="15">
        <f t="shared" si="26"/>
        <v>3.0314799591442475E-2</v>
      </c>
      <c r="N80" s="15">
        <f t="shared" si="27"/>
        <v>2.5242046309083277E-5</v>
      </c>
      <c r="O80" s="16">
        <f t="shared" si="28"/>
        <v>3.0116554148161612E-2</v>
      </c>
      <c r="P80" s="15">
        <f t="shared" si="29"/>
        <v>2.2348748958994635E-4</v>
      </c>
      <c r="Q80" s="16">
        <f t="shared" si="30"/>
        <v>2.0675000000000009E-2</v>
      </c>
      <c r="R80" s="15">
        <f t="shared" si="31"/>
        <v>9.6650416377515487E-3</v>
      </c>
      <c r="S80" s="17">
        <v>1.9488402333179715E-2</v>
      </c>
      <c r="T80" s="18">
        <v>3.0249999999999999E-2</v>
      </c>
      <c r="U80" s="15">
        <f t="shared" si="32"/>
        <v>1.3344585183838742E-4</v>
      </c>
    </row>
    <row r="81" spans="2:21" x14ac:dyDescent="0.25">
      <c r="B81" s="10">
        <f t="shared" si="22"/>
        <v>24.444444444444446</v>
      </c>
      <c r="C81" s="13">
        <v>76</v>
      </c>
      <c r="D81" s="13">
        <f t="shared" si="33"/>
        <v>0.90400000000000003</v>
      </c>
      <c r="E81" s="10">
        <f t="shared" si="34"/>
        <v>1.9</v>
      </c>
      <c r="F81" s="10">
        <f t="shared" si="35"/>
        <v>1.7099999999999997</v>
      </c>
      <c r="G81" s="10">
        <f t="shared" si="36"/>
        <v>-0.17100000000000012</v>
      </c>
      <c r="H81" s="10">
        <f t="shared" si="37"/>
        <v>0.18810000000000016</v>
      </c>
      <c r="I81" s="10">
        <f t="shared" si="38"/>
        <v>-0.39501000000000036</v>
      </c>
      <c r="J81" s="14">
        <f t="shared" si="23"/>
        <v>0.90321810640478595</v>
      </c>
      <c r="K81" s="14">
        <f t="shared" si="24"/>
        <v>0.9028103158808598</v>
      </c>
      <c r="L81" s="15">
        <f t="shared" si="25"/>
        <v>3.1367106176266479E-2</v>
      </c>
      <c r="M81" s="15">
        <f t="shared" si="26"/>
        <v>3.1339975933545663E-2</v>
      </c>
      <c r="N81" s="15">
        <f t="shared" si="27"/>
        <v>2.7130242720815878E-5</v>
      </c>
      <c r="O81" s="16">
        <f t="shared" si="28"/>
        <v>3.114579275487811E-2</v>
      </c>
      <c r="P81" s="15">
        <f t="shared" si="29"/>
        <v>2.213134213883694E-4</v>
      </c>
      <c r="Q81" s="16">
        <f t="shared" si="30"/>
        <v>2.1552140800000015E-2</v>
      </c>
      <c r="R81" s="15">
        <f t="shared" si="31"/>
        <v>9.8149653762664643E-3</v>
      </c>
      <c r="S81" s="17">
        <v>2.0169862524504003E-2</v>
      </c>
      <c r="T81" s="18">
        <v>3.1280000000000002E-2</v>
      </c>
      <c r="U81" s="15">
        <f t="shared" si="32"/>
        <v>1.342072451218923E-4</v>
      </c>
    </row>
    <row r="82" spans="2:21" x14ac:dyDescent="0.25">
      <c r="B82" s="10">
        <f t="shared" si="22"/>
        <v>25</v>
      </c>
      <c r="C82" s="13">
        <v>77</v>
      </c>
      <c r="D82" s="13">
        <f t="shared" si="33"/>
        <v>0.9345</v>
      </c>
      <c r="E82" s="10">
        <f t="shared" si="34"/>
        <v>1.925</v>
      </c>
      <c r="F82" s="10">
        <f t="shared" si="35"/>
        <v>1.7806250000000001</v>
      </c>
      <c r="G82" s="10">
        <f t="shared" si="36"/>
        <v>-0.13354687499999993</v>
      </c>
      <c r="H82" s="10">
        <f t="shared" si="37"/>
        <v>0.14356289062499991</v>
      </c>
      <c r="I82" s="10">
        <f t="shared" si="38"/>
        <v>-0.29789299804687486</v>
      </c>
      <c r="J82" s="14">
        <f t="shared" si="23"/>
        <v>0.93363149814374047</v>
      </c>
      <c r="K82" s="14">
        <f t="shared" si="24"/>
        <v>0.93320798059465693</v>
      </c>
      <c r="L82" s="15">
        <f t="shared" si="25"/>
        <v>3.2425399028452463E-2</v>
      </c>
      <c r="M82" s="15">
        <f t="shared" si="26"/>
        <v>3.239526364135116E-2</v>
      </c>
      <c r="N82" s="15">
        <f t="shared" si="27"/>
        <v>3.0135387101302979E-5</v>
      </c>
      <c r="O82" s="16">
        <f t="shared" si="28"/>
        <v>3.2205434030728945E-2</v>
      </c>
      <c r="P82" s="15">
        <f t="shared" si="29"/>
        <v>2.1996499772351796E-4</v>
      </c>
      <c r="Q82" s="16">
        <f t="shared" si="30"/>
        <v>2.2459132800000003E-2</v>
      </c>
      <c r="R82" s="15">
        <f t="shared" si="31"/>
        <v>9.9662662284524597E-3</v>
      </c>
      <c r="S82" s="17">
        <v>2.0872883031178294E-2</v>
      </c>
      <c r="T82" s="18">
        <v>3.2329999999999998E-2</v>
      </c>
      <c r="U82" s="15">
        <f t="shared" si="32"/>
        <v>1.245659692710524E-4</v>
      </c>
    </row>
    <row r="83" spans="2:21" x14ac:dyDescent="0.25">
      <c r="B83" s="10">
        <f t="shared" si="22"/>
        <v>25.555555555555557</v>
      </c>
      <c r="C83" s="13">
        <v>78</v>
      </c>
      <c r="D83" s="13">
        <f t="shared" si="33"/>
        <v>0.96589999999999998</v>
      </c>
      <c r="E83" s="10">
        <f t="shared" si="34"/>
        <v>1.95</v>
      </c>
      <c r="F83" s="10">
        <f t="shared" si="35"/>
        <v>1.8524999999999998</v>
      </c>
      <c r="G83" s="10">
        <f t="shared" si="36"/>
        <v>-9.2625000000000068E-2</v>
      </c>
      <c r="H83" s="10">
        <f t="shared" si="37"/>
        <v>9.7256250000000072E-2</v>
      </c>
      <c r="I83" s="10">
        <f t="shared" si="38"/>
        <v>-0.19937531250000012</v>
      </c>
      <c r="J83" s="14">
        <f t="shared" si="23"/>
        <v>0.96493407939716569</v>
      </c>
      <c r="K83" s="14">
        <f t="shared" si="24"/>
        <v>0.9644943196283654</v>
      </c>
      <c r="L83" s="15">
        <f t="shared" si="25"/>
        <v>3.351492019430951E-2</v>
      </c>
      <c r="M83" s="15">
        <f t="shared" si="26"/>
        <v>3.3481404559235449E-2</v>
      </c>
      <c r="N83" s="15">
        <f t="shared" si="27"/>
        <v>3.3515635074060635E-5</v>
      </c>
      <c r="O83" s="16">
        <f t="shared" si="28"/>
        <v>3.3296225586322711E-2</v>
      </c>
      <c r="P83" s="15">
        <f t="shared" si="29"/>
        <v>2.1869460798679824E-4</v>
      </c>
      <c r="Q83" s="16">
        <f t="shared" si="30"/>
        <v>2.3396844800000014E-2</v>
      </c>
      <c r="R83" s="15">
        <f t="shared" si="31"/>
        <v>1.0118075394309495E-2</v>
      </c>
      <c r="S83" s="17">
        <v>2.1598098158919589E-2</v>
      </c>
      <c r="T83" s="18">
        <v>3.3419999999999998E-2</v>
      </c>
      <c r="U83" s="15">
        <f t="shared" si="32"/>
        <v>1.2377441367728698E-4</v>
      </c>
    </row>
    <row r="84" spans="2:21" x14ac:dyDescent="0.25">
      <c r="B84" s="10">
        <f t="shared" si="22"/>
        <v>26.111111111111111</v>
      </c>
      <c r="C84" s="13">
        <v>79</v>
      </c>
      <c r="D84" s="13">
        <f t="shared" si="33"/>
        <v>0.99819999999999998</v>
      </c>
      <c r="E84" s="10">
        <f t="shared" si="34"/>
        <v>1.9750000000000001</v>
      </c>
      <c r="F84" s="10">
        <f t="shared" si="35"/>
        <v>1.9256250000000004</v>
      </c>
      <c r="G84" s="10">
        <f t="shared" si="36"/>
        <v>-4.814062499999984E-2</v>
      </c>
      <c r="H84" s="10">
        <f t="shared" si="37"/>
        <v>4.9344140624999831E-2</v>
      </c>
      <c r="I84" s="10">
        <f t="shared" si="38"/>
        <v>-9.9921884765624649E-2</v>
      </c>
      <c r="J84" s="14">
        <f t="shared" si="23"/>
        <v>0.99714764571416137</v>
      </c>
      <c r="K84" s="14">
        <f t="shared" si="24"/>
        <v>0.99669111465533133</v>
      </c>
      <c r="L84" s="15">
        <f t="shared" si="25"/>
        <v>3.4635669673837612E-2</v>
      </c>
      <c r="M84" s="15">
        <f t="shared" si="26"/>
        <v>3.4599154951913999E-2</v>
      </c>
      <c r="N84" s="15">
        <f t="shared" si="27"/>
        <v>3.6514721923612548E-5</v>
      </c>
      <c r="O84" s="16">
        <f t="shared" si="28"/>
        <v>3.4418929336116073E-2</v>
      </c>
      <c r="P84" s="15">
        <f t="shared" si="29"/>
        <v>2.1674033772153822E-4</v>
      </c>
      <c r="Q84" s="16">
        <f t="shared" si="30"/>
        <v>2.436616480000001E-2</v>
      </c>
      <c r="R84" s="15">
        <f t="shared" si="31"/>
        <v>1.0269504873837602E-2</v>
      </c>
      <c r="S84" s="17">
        <v>2.2346161233343483E-2</v>
      </c>
      <c r="T84" s="18">
        <v>3.4529999999999998E-2</v>
      </c>
      <c r="U84" s="15">
        <f t="shared" si="32"/>
        <v>1.1107066388392484E-4</v>
      </c>
    </row>
    <row r="85" spans="2:21" x14ac:dyDescent="0.25">
      <c r="B85" s="10">
        <f t="shared" si="22"/>
        <v>26.666666666666668</v>
      </c>
      <c r="C85" s="13">
        <v>80</v>
      </c>
      <c r="D85" s="13">
        <f t="shared" ref="D85:D148" si="39">ROUND((0.0375+0.2103*E85+0.28665*F85+0.17595*G85+0.04615417*H85+0.00452083*I85),3)</f>
        <v>1.0309999999999999</v>
      </c>
      <c r="E85" s="10">
        <f t="shared" si="34"/>
        <v>2</v>
      </c>
      <c r="F85" s="10">
        <f t="shared" si="35"/>
        <v>2</v>
      </c>
      <c r="G85" s="10">
        <f t="shared" si="36"/>
        <v>0</v>
      </c>
      <c r="H85" s="10">
        <f t="shared" si="37"/>
        <v>0</v>
      </c>
      <c r="I85" s="10">
        <f t="shared" si="38"/>
        <v>0</v>
      </c>
      <c r="J85" s="14">
        <f t="shared" si="23"/>
        <v>1.0302944137961254</v>
      </c>
      <c r="K85" s="14">
        <f t="shared" si="24"/>
        <v>1.0298205682127859</v>
      </c>
      <c r="L85" s="15">
        <f t="shared" si="25"/>
        <v>3.5773768216516302E-2</v>
      </c>
      <c r="M85" s="15">
        <f t="shared" si="26"/>
        <v>3.5749285697297899E-2</v>
      </c>
      <c r="N85" s="15">
        <f t="shared" si="27"/>
        <v>2.4482519218403664E-5</v>
      </c>
      <c r="O85" s="16">
        <f t="shared" si="28"/>
        <v>3.5574321679969982E-2</v>
      </c>
      <c r="P85" s="15">
        <f t="shared" si="29"/>
        <v>1.9944653654632022E-4</v>
      </c>
      <c r="Q85" s="16">
        <f t="shared" si="30"/>
        <v>2.5368000000000009E-2</v>
      </c>
      <c r="R85" s="15">
        <f t="shared" si="31"/>
        <v>1.0405768216516294E-2</v>
      </c>
      <c r="S85" s="17">
        <v>2.3117745283222128E-2</v>
      </c>
      <c r="T85" s="18">
        <v>3.5680000000000003E-2</v>
      </c>
      <c r="U85" s="15">
        <f t="shared" si="32"/>
        <v>1.0567832003002126E-4</v>
      </c>
    </row>
    <row r="86" spans="2:21" x14ac:dyDescent="0.25">
      <c r="B86" s="10">
        <f t="shared" si="22"/>
        <v>27.222222222222225</v>
      </c>
      <c r="C86" s="13">
        <v>81</v>
      </c>
      <c r="D86" s="13">
        <f t="shared" si="39"/>
        <v>1.0660000000000001</v>
      </c>
      <c r="E86" s="10">
        <f t="shared" si="34"/>
        <v>2.0249999999999999</v>
      </c>
      <c r="F86" s="10">
        <f t="shared" si="35"/>
        <v>2.0756249999999996</v>
      </c>
      <c r="G86" s="10">
        <f t="shared" si="36"/>
        <v>5.1890624999999808E-2</v>
      </c>
      <c r="H86" s="10">
        <f t="shared" si="37"/>
        <v>-5.059335937499982E-2</v>
      </c>
      <c r="I86" s="10">
        <f t="shared" si="38"/>
        <v>9.9921884765624649E-2</v>
      </c>
      <c r="J86" s="14">
        <f t="shared" si="23"/>
        <v>1.0643970270831371</v>
      </c>
      <c r="K86" s="14">
        <f t="shared" si="24"/>
        <v>1.0639053092842616</v>
      </c>
      <c r="L86" s="15">
        <f t="shared" si="25"/>
        <v>3.6988202637057599E-2</v>
      </c>
      <c r="M86" s="15">
        <f t="shared" si="26"/>
        <v>3.6932582480330919E-2</v>
      </c>
      <c r="N86" s="15">
        <f t="shared" si="27"/>
        <v>5.5620156726679526E-5</v>
      </c>
      <c r="O86" s="16">
        <f t="shared" si="28"/>
        <v>3.6763193685347646E-2</v>
      </c>
      <c r="P86" s="15">
        <f t="shared" si="29"/>
        <v>2.2500895170995266E-4</v>
      </c>
      <c r="Q86" s="16">
        <f t="shared" si="30"/>
        <v>2.6403276800000007E-2</v>
      </c>
      <c r="R86" s="15">
        <f t="shared" si="31"/>
        <v>1.0584925837057592E-2</v>
      </c>
      <c r="S86" s="17">
        <v>2.391354375560617E-2</v>
      </c>
      <c r="T86" s="18">
        <v>3.687E-2</v>
      </c>
      <c r="U86" s="15">
        <f t="shared" si="32"/>
        <v>1.0680631465235374E-4</v>
      </c>
    </row>
    <row r="87" spans="2:21" x14ac:dyDescent="0.25">
      <c r="B87" s="10">
        <f t="shared" si="22"/>
        <v>27.777777777777779</v>
      </c>
      <c r="C87" s="13">
        <v>82</v>
      </c>
      <c r="D87" s="13">
        <f t="shared" si="39"/>
        <v>1.101</v>
      </c>
      <c r="E87" s="10">
        <f t="shared" si="34"/>
        <v>2.0499999999999998</v>
      </c>
      <c r="F87" s="10">
        <f t="shared" si="35"/>
        <v>2.1524999999999994</v>
      </c>
      <c r="G87" s="10">
        <f t="shared" si="36"/>
        <v>0.10762499999999958</v>
      </c>
      <c r="H87" s="10">
        <f t="shared" si="37"/>
        <v>-0.10224374999999962</v>
      </c>
      <c r="I87" s="10">
        <f t="shared" si="38"/>
        <v>0.19937531249999926</v>
      </c>
      <c r="J87" s="14">
        <f t="shared" si="23"/>
        <v>1.0994785613680598</v>
      </c>
      <c r="K87" s="14">
        <f t="shared" si="24"/>
        <v>1.0989683989097032</v>
      </c>
      <c r="L87" s="15">
        <f t="shared" si="25"/>
        <v>3.8202637057598889E-2</v>
      </c>
      <c r="M87" s="15">
        <f t="shared" si="26"/>
        <v>3.8149845987788332E-2</v>
      </c>
      <c r="N87" s="15">
        <f t="shared" si="27"/>
        <v>5.279106981055659E-5</v>
      </c>
      <c r="O87" s="16">
        <f t="shared" si="28"/>
        <v>3.7986351270134652E-2</v>
      </c>
      <c r="P87" s="15">
        <f t="shared" si="29"/>
        <v>2.1628578746423627E-4</v>
      </c>
      <c r="Q87" s="16">
        <f t="shared" si="30"/>
        <v>2.7472940800000015E-2</v>
      </c>
      <c r="R87" s="15">
        <f t="shared" si="31"/>
        <v>1.0729696257598873E-2</v>
      </c>
      <c r="S87" s="17">
        <v>2.4734271264595584E-2</v>
      </c>
      <c r="T87" s="18">
        <v>3.8080000000000003E-2</v>
      </c>
      <c r="U87" s="15">
        <f t="shared" si="32"/>
        <v>9.3648729865350444E-5</v>
      </c>
    </row>
    <row r="88" spans="2:21" x14ac:dyDescent="0.25">
      <c r="B88" s="10">
        <f t="shared" si="22"/>
        <v>28.333333333333336</v>
      </c>
      <c r="C88" s="13">
        <v>83</v>
      </c>
      <c r="D88" s="13">
        <f t="shared" si="39"/>
        <v>1.137</v>
      </c>
      <c r="E88" s="10">
        <f t="shared" si="34"/>
        <v>2.0750000000000002</v>
      </c>
      <c r="F88" s="10">
        <f t="shared" si="35"/>
        <v>2.2306250000000007</v>
      </c>
      <c r="G88" s="10">
        <f t="shared" si="36"/>
        <v>0.16729687500000046</v>
      </c>
      <c r="H88" s="10">
        <f t="shared" si="37"/>
        <v>-0.1547496093750004</v>
      </c>
      <c r="I88" s="10">
        <f t="shared" si="38"/>
        <v>0.29789299804687575</v>
      </c>
      <c r="J88" s="14">
        <f t="shared" si="23"/>
        <v>1.1355625304378187</v>
      </c>
      <c r="K88" s="14">
        <f t="shared" si="24"/>
        <v>1.1350333358227551</v>
      </c>
      <c r="L88" s="15">
        <f t="shared" si="25"/>
        <v>3.9451769604441363E-2</v>
      </c>
      <c r="M88" s="15">
        <f t="shared" si="26"/>
        <v>3.940189210401869E-2</v>
      </c>
      <c r="N88" s="15">
        <f t="shared" si="27"/>
        <v>4.9877500422672305E-5</v>
      </c>
      <c r="O88" s="16">
        <f t="shared" si="28"/>
        <v>3.9244615386056038E-2</v>
      </c>
      <c r="P88" s="15">
        <f t="shared" si="29"/>
        <v>2.0715421838532477E-4</v>
      </c>
      <c r="Q88" s="16">
        <f t="shared" si="30"/>
        <v>2.8577956800000009E-2</v>
      </c>
      <c r="R88" s="15">
        <f t="shared" si="31"/>
        <v>1.0873812804441354E-2</v>
      </c>
      <c r="S88" s="17">
        <v>2.5580664375657501E-2</v>
      </c>
      <c r="T88" s="18">
        <v>3.934E-2</v>
      </c>
      <c r="U88" s="15">
        <f t="shared" si="32"/>
        <v>9.5384613943962082E-5</v>
      </c>
    </row>
    <row r="89" spans="2:21" x14ac:dyDescent="0.25">
      <c r="B89" s="10">
        <f t="shared" si="22"/>
        <v>28.888888888888889</v>
      </c>
      <c r="C89" s="13">
        <v>84</v>
      </c>
      <c r="D89" s="13">
        <f t="shared" si="39"/>
        <v>1.1739999999999999</v>
      </c>
      <c r="E89" s="10">
        <f t="shared" si="34"/>
        <v>2.1</v>
      </c>
      <c r="F89" s="10">
        <f t="shared" si="35"/>
        <v>2.3100000000000005</v>
      </c>
      <c r="G89" s="10">
        <f t="shared" si="36"/>
        <v>0.23100000000000026</v>
      </c>
      <c r="H89" s="10">
        <f t="shared" si="37"/>
        <v>-0.20790000000000022</v>
      </c>
      <c r="I89" s="10">
        <f t="shared" si="38"/>
        <v>0.39501000000000042</v>
      </c>
      <c r="J89" s="14">
        <f t="shared" si="23"/>
        <v>1.1726728917413183</v>
      </c>
      <c r="K89" s="14">
        <f t="shared" si="24"/>
        <v>1.1721240621146511</v>
      </c>
      <c r="L89" s="15">
        <f t="shared" si="25"/>
        <v>4.0735600277585007E-2</v>
      </c>
      <c r="M89" s="15">
        <f t="shared" si="26"/>
        <v>4.0689552107609932E-2</v>
      </c>
      <c r="N89" s="15">
        <f t="shared" si="27"/>
        <v>4.6048169975075603E-5</v>
      </c>
      <c r="O89" s="16">
        <f t="shared" si="28"/>
        <v>4.0538822202670112E-2</v>
      </c>
      <c r="P89" s="15">
        <f t="shared" si="29"/>
        <v>1.9677807491489535E-4</v>
      </c>
      <c r="Q89" s="16">
        <f t="shared" si="30"/>
        <v>2.9719308800000024E-2</v>
      </c>
      <c r="R89" s="15">
        <f t="shared" si="31"/>
        <v>1.1016291477584983E-2</v>
      </c>
      <c r="S89" s="17">
        <v>2.645348242750949E-2</v>
      </c>
      <c r="T89" s="18">
        <v>4.0620000000000003E-2</v>
      </c>
      <c r="U89" s="15">
        <f t="shared" si="32"/>
        <v>8.1177797329891332E-5</v>
      </c>
    </row>
    <row r="90" spans="2:21" x14ac:dyDescent="0.25">
      <c r="B90" s="10">
        <f t="shared" si="22"/>
        <v>29.444444444444446</v>
      </c>
      <c r="C90" s="13">
        <v>85</v>
      </c>
      <c r="D90" s="13">
        <f t="shared" si="39"/>
        <v>1.212</v>
      </c>
      <c r="E90" s="10">
        <f t="shared" si="34"/>
        <v>2.125</v>
      </c>
      <c r="F90" s="10">
        <f t="shared" si="35"/>
        <v>2.390625</v>
      </c>
      <c r="G90" s="10">
        <f t="shared" si="36"/>
        <v>0.298828125</v>
      </c>
      <c r="H90" s="10">
        <f t="shared" si="37"/>
        <v>-0.261474609375</v>
      </c>
      <c r="I90" s="10">
        <f t="shared" si="38"/>
        <v>0.490264892578125</v>
      </c>
      <c r="J90" s="14">
        <f t="shared" si="23"/>
        <v>1.2108340520834262</v>
      </c>
      <c r="K90" s="14">
        <f t="shared" si="24"/>
        <v>1.210264968924182</v>
      </c>
      <c r="L90" s="15">
        <f t="shared" si="25"/>
        <v>4.2054129077029836E-2</v>
      </c>
      <c r="M90" s="15">
        <f t="shared" si="26"/>
        <v>4.2013672868959968E-2</v>
      </c>
      <c r="N90" s="15">
        <f t="shared" si="27"/>
        <v>4.0456208069868105E-5</v>
      </c>
      <c r="O90" s="16">
        <f t="shared" si="28"/>
        <v>4.1869823291914611E-2</v>
      </c>
      <c r="P90" s="15">
        <f t="shared" si="29"/>
        <v>1.843057851152255E-4</v>
      </c>
      <c r="Q90" s="16">
        <f t="shared" si="30"/>
        <v>3.0898000000000016E-2</v>
      </c>
      <c r="R90" s="15">
        <f t="shared" si="31"/>
        <v>1.1156129077029821E-2</v>
      </c>
      <c r="S90" s="17">
        <v>2.7353508393716596E-2</v>
      </c>
      <c r="T90" s="18">
        <v>4.1950000000000001E-2</v>
      </c>
      <c r="U90" s="15">
        <f t="shared" si="32"/>
        <v>8.017670808539018E-5</v>
      </c>
    </row>
    <row r="91" spans="2:21" x14ac:dyDescent="0.25">
      <c r="B91" s="10">
        <f t="shared" si="22"/>
        <v>30</v>
      </c>
      <c r="C91" s="13">
        <v>86</v>
      </c>
      <c r="D91" s="13">
        <f t="shared" si="39"/>
        <v>1.252</v>
      </c>
      <c r="E91" s="10">
        <f t="shared" si="34"/>
        <v>2.15</v>
      </c>
      <c r="F91" s="10">
        <f t="shared" si="35"/>
        <v>2.4724999999999997</v>
      </c>
      <c r="G91" s="10">
        <f t="shared" si="36"/>
        <v>0.37087499999999973</v>
      </c>
      <c r="H91" s="10">
        <f t="shared" si="37"/>
        <v>-0.31524374999999982</v>
      </c>
      <c r="I91" s="10">
        <f t="shared" si="38"/>
        <v>0.58320093749999968</v>
      </c>
      <c r="J91" s="14">
        <f t="shared" si="23"/>
        <v>1.2500708733444825</v>
      </c>
      <c r="K91" s="14">
        <f t="shared" si="24"/>
        <v>1.2494809021531501</v>
      </c>
      <c r="L91" s="15">
        <f t="shared" si="25"/>
        <v>4.3442054129077028E-2</v>
      </c>
      <c r="M91" s="15">
        <f t="shared" si="26"/>
        <v>4.3375117048732911E-2</v>
      </c>
      <c r="N91" s="15">
        <f t="shared" si="27"/>
        <v>6.6937080344116329E-5</v>
      </c>
      <c r="O91" s="16">
        <f t="shared" si="28"/>
        <v>4.3238485813185151E-2</v>
      </c>
      <c r="P91" s="15">
        <f t="shared" si="29"/>
        <v>2.0356831589187635E-4</v>
      </c>
      <c r="Q91" s="16">
        <f t="shared" si="30"/>
        <v>3.2115052800000016E-2</v>
      </c>
      <c r="R91" s="15">
        <f t="shared" si="31"/>
        <v>1.1327001329077012E-2</v>
      </c>
      <c r="S91" s="17">
        <v>2.8281549786289068E-2</v>
      </c>
      <c r="T91" s="18">
        <v>4.3310000000000001E-2</v>
      </c>
      <c r="U91" s="15">
        <f t="shared" si="32"/>
        <v>7.151418681485E-5</v>
      </c>
    </row>
    <row r="92" spans="2:21" x14ac:dyDescent="0.25">
      <c r="B92" s="10">
        <f t="shared" si="22"/>
        <v>30.555555555555557</v>
      </c>
      <c r="C92" s="13">
        <v>87</v>
      </c>
      <c r="D92" s="13">
        <f t="shared" si="39"/>
        <v>1.292</v>
      </c>
      <c r="E92" s="10">
        <f t="shared" si="34"/>
        <v>2.1749999999999998</v>
      </c>
      <c r="F92" s="10">
        <f t="shared" si="35"/>
        <v>2.5556249999999996</v>
      </c>
      <c r="G92" s="10">
        <f t="shared" si="36"/>
        <v>0.44723437499999946</v>
      </c>
      <c r="H92" s="10">
        <f t="shared" si="37"/>
        <v>-0.36896835937499961</v>
      </c>
      <c r="I92" s="10">
        <f t="shared" si="38"/>
        <v>0.6733672558593744</v>
      </c>
      <c r="J92" s="14">
        <f t="shared" si="23"/>
        <v>1.2904086782247539</v>
      </c>
      <c r="K92" s="14">
        <f t="shared" si="24"/>
        <v>1.2897971682067719</v>
      </c>
      <c r="L92" s="15">
        <f t="shared" si="25"/>
        <v>4.4829979181124219E-2</v>
      </c>
      <c r="M92" s="15">
        <f t="shared" si="26"/>
        <v>4.4774763297180914E-2</v>
      </c>
      <c r="N92" s="15">
        <f t="shared" si="27"/>
        <v>5.5215883943304789E-5</v>
      </c>
      <c r="O92" s="16">
        <f t="shared" si="28"/>
        <v>4.4645692698919402E-2</v>
      </c>
      <c r="P92" s="15">
        <f t="shared" si="29"/>
        <v>1.8428648220481653E-4</v>
      </c>
      <c r="Q92" s="16">
        <f t="shared" si="30"/>
        <v>3.3371508800000005E-2</v>
      </c>
      <c r="R92" s="15">
        <f t="shared" si="31"/>
        <v>1.1458470381124214E-2</v>
      </c>
      <c r="S92" s="17">
        <v>2.9238439603716953E-2</v>
      </c>
      <c r="T92" s="18">
        <v>4.471E-2</v>
      </c>
      <c r="U92" s="15">
        <f t="shared" si="32"/>
        <v>6.4307301080597512E-5</v>
      </c>
    </row>
    <row r="93" spans="2:21" x14ac:dyDescent="0.25">
      <c r="B93" s="10">
        <f t="shared" si="22"/>
        <v>31.111111111111114</v>
      </c>
      <c r="C93" s="13">
        <v>88</v>
      </c>
      <c r="D93" s="13">
        <f t="shared" si="39"/>
        <v>1.3340000000000001</v>
      </c>
      <c r="E93" s="10">
        <f t="shared" si="34"/>
        <v>2.2000000000000002</v>
      </c>
      <c r="F93" s="10">
        <f t="shared" si="35"/>
        <v>2.6400000000000006</v>
      </c>
      <c r="G93" s="10">
        <f t="shared" si="36"/>
        <v>0.52800000000000058</v>
      </c>
      <c r="H93" s="10">
        <f t="shared" si="37"/>
        <v>-0.42240000000000039</v>
      </c>
      <c r="I93" s="10">
        <f t="shared" si="38"/>
        <v>0.76032000000000066</v>
      </c>
      <c r="J93" s="14">
        <f t="shared" si="23"/>
        <v>1.3318732560132638</v>
      </c>
      <c r="K93" s="14">
        <f t="shared" si="24"/>
        <v>1.3312395397584365</v>
      </c>
      <c r="L93" s="15">
        <f t="shared" si="25"/>
        <v>4.6287300485773772E-2</v>
      </c>
      <c r="M93" s="15">
        <f t="shared" si="26"/>
        <v>4.6213506454311722E-2</v>
      </c>
      <c r="N93" s="15">
        <f t="shared" si="27"/>
        <v>7.3794031462050269E-5</v>
      </c>
      <c r="O93" s="16">
        <f t="shared" si="28"/>
        <v>4.6092342840666677E-2</v>
      </c>
      <c r="P93" s="15">
        <f t="shared" si="29"/>
        <v>1.9495764510709529E-4</v>
      </c>
      <c r="Q93" s="16">
        <f t="shared" si="30"/>
        <v>3.4668428800000026E-2</v>
      </c>
      <c r="R93" s="15">
        <f t="shared" si="31"/>
        <v>1.1618871685773746E-2</v>
      </c>
      <c r="S93" s="17">
        <v>3.0225037326037402E-2</v>
      </c>
      <c r="T93" s="18">
        <v>4.6149999999999997E-2</v>
      </c>
      <c r="U93" s="15">
        <f t="shared" si="32"/>
        <v>5.7657159333319996E-5</v>
      </c>
    </row>
    <row r="94" spans="2:21" x14ac:dyDescent="0.25">
      <c r="B94" s="10">
        <f t="shared" si="22"/>
        <v>31.666666666666668</v>
      </c>
      <c r="C94" s="13">
        <v>89</v>
      </c>
      <c r="D94" s="13">
        <f t="shared" si="39"/>
        <v>1.3759999999999999</v>
      </c>
      <c r="E94" s="10">
        <f t="shared" si="34"/>
        <v>2.2250000000000001</v>
      </c>
      <c r="F94" s="10">
        <f t="shared" si="35"/>
        <v>2.7256250000000004</v>
      </c>
      <c r="G94" s="10">
        <f t="shared" si="36"/>
        <v>0.61326562500000037</v>
      </c>
      <c r="H94" s="10">
        <f t="shared" si="37"/>
        <v>-0.47528085937500025</v>
      </c>
      <c r="I94" s="10">
        <f t="shared" si="38"/>
        <v>0.84362352539062546</v>
      </c>
      <c r="J94" s="14">
        <f t="shared" si="23"/>
        <v>1.374490868380422</v>
      </c>
      <c r="K94" s="14">
        <f t="shared" si="24"/>
        <v>1.3738342615382537</v>
      </c>
      <c r="L94" s="15">
        <f t="shared" si="25"/>
        <v>4.7744621790423311E-2</v>
      </c>
      <c r="M94" s="15">
        <f t="shared" si="26"/>
        <v>4.7692257750882094E-2</v>
      </c>
      <c r="N94" s="15">
        <f t="shared" si="27"/>
        <v>5.2364039541216711E-5</v>
      </c>
      <c r="O94" s="16">
        <f t="shared" si="28"/>
        <v>4.7579351275619519E-2</v>
      </c>
      <c r="P94" s="15">
        <f t="shared" si="29"/>
        <v>1.6527051480379196E-4</v>
      </c>
      <c r="Q94" s="16">
        <f t="shared" si="30"/>
        <v>3.6006892800000009E-2</v>
      </c>
      <c r="R94" s="15">
        <f t="shared" si="31"/>
        <v>1.1737728990423302E-2</v>
      </c>
      <c r="S94" s="17">
        <v>3.1242229959702775E-2</v>
      </c>
      <c r="T94" s="18">
        <v>4.7629999999999999E-2</v>
      </c>
      <c r="U94" s="15">
        <f t="shared" si="32"/>
        <v>5.0648724380479571E-5</v>
      </c>
    </row>
    <row r="95" spans="2:21" x14ac:dyDescent="0.25">
      <c r="B95" s="10">
        <f t="shared" si="22"/>
        <v>32.222222222222221</v>
      </c>
      <c r="C95" s="13">
        <v>90</v>
      </c>
      <c r="D95" s="13">
        <f t="shared" si="39"/>
        <v>1.42</v>
      </c>
      <c r="E95" s="10">
        <f t="shared" si="34"/>
        <v>2.25</v>
      </c>
      <c r="F95" s="10">
        <f t="shared" si="35"/>
        <v>2.8125</v>
      </c>
      <c r="G95" s="10">
        <f t="shared" si="36"/>
        <v>0.703125</v>
      </c>
      <c r="H95" s="10">
        <f t="shared" si="37"/>
        <v>-0.52734375</v>
      </c>
      <c r="I95" s="10">
        <f t="shared" si="38"/>
        <v>0.9228515625</v>
      </c>
      <c r="J95" s="14">
        <f t="shared" si="23"/>
        <v>1.4182882551938583</v>
      </c>
      <c r="K95" s="14">
        <f t="shared" si="24"/>
        <v>1.4176080561447999</v>
      </c>
      <c r="L95" s="15">
        <f t="shared" si="25"/>
        <v>4.9271339347675219E-2</v>
      </c>
      <c r="M95" s="15">
        <f t="shared" si="26"/>
        <v>4.921194501019633E-2</v>
      </c>
      <c r="N95" s="15">
        <f t="shared" si="27"/>
        <v>5.9394337478889392E-5</v>
      </c>
      <c r="O95" s="16">
        <f t="shared" si="28"/>
        <v>4.9107649373581384E-2</v>
      </c>
      <c r="P95" s="15">
        <f t="shared" si="29"/>
        <v>1.6368997409383496E-4</v>
      </c>
      <c r="Q95" s="16">
        <f t="shared" si="30"/>
        <v>3.7388000000000012E-2</v>
      </c>
      <c r="R95" s="15">
        <f t="shared" si="31"/>
        <v>1.1883339347675208E-2</v>
      </c>
      <c r="S95" s="17">
        <v>3.2290933135201899E-2</v>
      </c>
      <c r="T95" s="18">
        <v>4.9149999999999999E-2</v>
      </c>
      <c r="U95" s="15">
        <f t="shared" si="32"/>
        <v>4.2350626418614923E-5</v>
      </c>
    </row>
    <row r="96" spans="2:21" x14ac:dyDescent="0.25">
      <c r="B96" s="10">
        <f t="shared" si="22"/>
        <v>32.777777777777779</v>
      </c>
      <c r="C96" s="13">
        <v>91</v>
      </c>
      <c r="D96" s="13">
        <f t="shared" si="39"/>
        <v>1.466</v>
      </c>
      <c r="E96" s="10">
        <f t="shared" si="34"/>
        <v>2.2749999999999999</v>
      </c>
      <c r="F96" s="10">
        <f t="shared" si="35"/>
        <v>2.9006249999999998</v>
      </c>
      <c r="G96" s="10">
        <f t="shared" si="36"/>
        <v>0.7976718749999997</v>
      </c>
      <c r="H96" s="10">
        <f t="shared" si="37"/>
        <v>-0.57831210937499988</v>
      </c>
      <c r="I96" s="10">
        <f t="shared" si="38"/>
        <v>0.99758838867187483</v>
      </c>
      <c r="J96" s="14">
        <f t="shared" si="23"/>
        <v>1.4632926403568878</v>
      </c>
      <c r="K96" s="14">
        <f t="shared" si="24"/>
        <v>1.4625881298794701</v>
      </c>
      <c r="L96" s="15">
        <f t="shared" si="25"/>
        <v>5.0867453157529489E-2</v>
      </c>
      <c r="M96" s="15">
        <f t="shared" si="26"/>
        <v>5.0773512850690067E-2</v>
      </c>
      <c r="N96" s="15">
        <f t="shared" si="27"/>
        <v>9.3940306839422616E-5</v>
      </c>
      <c r="O96" s="16">
        <f t="shared" si="28"/>
        <v>5.0678185024351396E-2</v>
      </c>
      <c r="P96" s="15">
        <f t="shared" si="29"/>
        <v>1.8926813317809293E-4</v>
      </c>
      <c r="Q96" s="16">
        <f t="shared" si="30"/>
        <v>3.8812868800000011E-2</v>
      </c>
      <c r="R96" s="15">
        <f t="shared" si="31"/>
        <v>1.2054584357529478E-2</v>
      </c>
      <c r="S96" s="17">
        <v>3.3372092260586204E-2</v>
      </c>
      <c r="T96" s="18">
        <v>5.0709999999999998E-2</v>
      </c>
      <c r="U96" s="15">
        <f t="shared" si="32"/>
        <v>3.181497564860164E-5</v>
      </c>
    </row>
    <row r="97" spans="2:24" x14ac:dyDescent="0.25">
      <c r="B97" s="10">
        <f t="shared" si="22"/>
        <v>33.333333333333336</v>
      </c>
      <c r="C97" s="13">
        <v>92</v>
      </c>
      <c r="D97" s="13">
        <f t="shared" si="39"/>
        <v>1.512</v>
      </c>
      <c r="E97" s="10">
        <f t="shared" si="34"/>
        <v>2.2999999999999998</v>
      </c>
      <c r="F97" s="10">
        <f t="shared" si="35"/>
        <v>2.9899999999999993</v>
      </c>
      <c r="G97" s="10">
        <f t="shared" si="36"/>
        <v>0.89699999999999924</v>
      </c>
      <c r="H97" s="10">
        <f t="shared" si="37"/>
        <v>-0.62789999999999968</v>
      </c>
      <c r="I97" s="10">
        <f t="shared" si="38"/>
        <v>1.0674299999999997</v>
      </c>
      <c r="J97" s="14">
        <f t="shared" si="23"/>
        <v>1.5095317376689923</v>
      </c>
      <c r="K97" s="14">
        <f t="shared" si="24"/>
        <v>1.5088021786028456</v>
      </c>
      <c r="L97" s="15">
        <f t="shared" si="25"/>
        <v>5.246356696738376E-2</v>
      </c>
      <c r="M97" s="15">
        <f t="shared" si="26"/>
        <v>5.2377922889278013E-2</v>
      </c>
      <c r="N97" s="15">
        <f t="shared" si="27"/>
        <v>8.5644078105746868E-5</v>
      </c>
      <c r="O97" s="16">
        <f t="shared" si="28"/>
        <v>5.2291922825497807E-2</v>
      </c>
      <c r="P97" s="15">
        <f t="shared" si="29"/>
        <v>1.7164414188595295E-4</v>
      </c>
      <c r="Q97" s="16">
        <f t="shared" si="30"/>
        <v>4.0282636800000007E-2</v>
      </c>
      <c r="R97" s="15">
        <f t="shared" si="31"/>
        <v>1.2180930167383752E-2</v>
      </c>
      <c r="S97" s="17">
        <v>3.4486683734265666E-2</v>
      </c>
      <c r="T97" s="18">
        <v>5.2310000000000002E-2</v>
      </c>
      <c r="U97" s="15">
        <f t="shared" si="32"/>
        <v>1.8077174502195703E-5</v>
      </c>
    </row>
    <row r="98" spans="2:24" x14ac:dyDescent="0.25">
      <c r="B98" s="10">
        <f t="shared" si="22"/>
        <v>33.888888888888893</v>
      </c>
      <c r="C98" s="13">
        <v>93</v>
      </c>
      <c r="D98" s="13">
        <f t="shared" si="39"/>
        <v>1.56</v>
      </c>
      <c r="E98" s="10">
        <f t="shared" si="34"/>
        <v>2.3250000000000002</v>
      </c>
      <c r="F98" s="10">
        <f t="shared" si="35"/>
        <v>3.0806250000000008</v>
      </c>
      <c r="G98" s="10">
        <f t="shared" si="36"/>
        <v>1.0012031250000009</v>
      </c>
      <c r="H98" s="10">
        <f t="shared" si="37"/>
        <v>-0.67581210937500036</v>
      </c>
      <c r="I98" s="10">
        <f t="shared" si="38"/>
        <v>1.1319852832031254</v>
      </c>
      <c r="J98" s="14">
        <f t="shared" si="23"/>
        <v>1.5570337567077215</v>
      </c>
      <c r="K98" s="14">
        <f t="shared" si="24"/>
        <v>1.5562783936124773</v>
      </c>
      <c r="L98" s="15">
        <f t="shared" si="25"/>
        <v>5.4129077029840392E-2</v>
      </c>
      <c r="M98" s="15">
        <f t="shared" si="26"/>
        <v>5.4026153945444882E-2</v>
      </c>
      <c r="N98" s="15">
        <f t="shared" si="27"/>
        <v>1.0292308439550923E-4</v>
      </c>
      <c r="O98" s="16">
        <f t="shared" si="28"/>
        <v>5.3949844270500598E-2</v>
      </c>
      <c r="P98" s="15">
        <f t="shared" si="29"/>
        <v>1.7923275933979382E-4</v>
      </c>
      <c r="Q98" s="16">
        <f t="shared" si="30"/>
        <v>4.179846080000002E-2</v>
      </c>
      <c r="R98" s="15">
        <f t="shared" si="31"/>
        <v>1.2330616229840372E-2</v>
      </c>
      <c r="S98" s="17">
        <v>3.5635716220670029E-2</v>
      </c>
      <c r="T98" s="18">
        <v>5.3960000000000001E-2</v>
      </c>
      <c r="U98" s="15">
        <f t="shared" si="32"/>
        <v>1.0155729499403132E-5</v>
      </c>
    </row>
    <row r="99" spans="2:24" x14ac:dyDescent="0.25">
      <c r="B99" s="10">
        <f t="shared" si="22"/>
        <v>34.444444444444443</v>
      </c>
      <c r="C99" s="13">
        <v>94</v>
      </c>
      <c r="D99" s="13">
        <f t="shared" si="39"/>
        <v>1.609</v>
      </c>
      <c r="E99" s="10">
        <f t="shared" si="34"/>
        <v>2.35</v>
      </c>
      <c r="F99" s="10">
        <f t="shared" si="35"/>
        <v>3.1725000000000003</v>
      </c>
      <c r="G99" s="10">
        <f t="shared" si="36"/>
        <v>1.1103750000000003</v>
      </c>
      <c r="H99" s="10">
        <f t="shared" si="37"/>
        <v>-0.72174375000000013</v>
      </c>
      <c r="I99" s="10">
        <f t="shared" si="38"/>
        <v>1.1908771875000002</v>
      </c>
      <c r="J99" s="14">
        <f t="shared" si="23"/>
        <v>1.6058274087314111</v>
      </c>
      <c r="K99" s="14">
        <f t="shared" si="24"/>
        <v>1.6050454675414689</v>
      </c>
      <c r="L99" s="15">
        <f t="shared" si="25"/>
        <v>5.5829285218598194E-2</v>
      </c>
      <c r="M99" s="15">
        <f t="shared" si="26"/>
        <v>5.5719202246058676E-2</v>
      </c>
      <c r="N99" s="15">
        <f t="shared" si="27"/>
        <v>1.100829725395186E-4</v>
      </c>
      <c r="O99" s="16">
        <f t="shared" si="28"/>
        <v>5.5652947937235346E-2</v>
      </c>
      <c r="P99" s="15">
        <f t="shared" si="29"/>
        <v>1.7633728136284832E-4</v>
      </c>
      <c r="Q99" s="16">
        <f t="shared" si="30"/>
        <v>4.336151680000002E-2</v>
      </c>
      <c r="R99" s="15">
        <f t="shared" si="31"/>
        <v>1.2467768418598174E-2</v>
      </c>
      <c r="S99" s="17">
        <v>3.6820231992619391E-2</v>
      </c>
      <c r="T99" s="18">
        <v>5.5660000000000001E-2</v>
      </c>
      <c r="U99" s="15">
        <f t="shared" si="32"/>
        <v>7.0520627646550316E-6</v>
      </c>
    </row>
    <row r="100" spans="2:24" x14ac:dyDescent="0.25">
      <c r="B100" s="10">
        <f t="shared" si="22"/>
        <v>35</v>
      </c>
      <c r="C100" s="13">
        <v>95</v>
      </c>
      <c r="D100" s="13">
        <f t="shared" si="39"/>
        <v>1.659</v>
      </c>
      <c r="E100" s="10">
        <f t="shared" si="34"/>
        <v>2.375</v>
      </c>
      <c r="F100" s="10">
        <f t="shared" si="35"/>
        <v>3.265625</v>
      </c>
      <c r="G100" s="10">
        <f t="shared" si="36"/>
        <v>1.224609375</v>
      </c>
      <c r="H100" s="10">
        <f t="shared" si="37"/>
        <v>-0.765380859375</v>
      </c>
      <c r="I100" s="10">
        <f t="shared" si="38"/>
        <v>1.243743896484375</v>
      </c>
      <c r="J100" s="14">
        <f t="shared" si="23"/>
        <v>1.6559419126021055</v>
      </c>
      <c r="K100" s="14">
        <f t="shared" si="24"/>
        <v>1.6551326002772513</v>
      </c>
      <c r="L100" s="15">
        <f t="shared" si="25"/>
        <v>5.7564191533657182E-2</v>
      </c>
      <c r="M100" s="15">
        <f t="shared" si="26"/>
        <v>5.7458081630884991E-2</v>
      </c>
      <c r="N100" s="15">
        <f t="shared" si="27"/>
        <v>1.061099027721904E-4</v>
      </c>
      <c r="O100" s="16">
        <f t="shared" si="28"/>
        <v>5.7402249676779281E-2</v>
      </c>
      <c r="P100" s="15">
        <f t="shared" si="29"/>
        <v>1.6194185687790075E-4</v>
      </c>
      <c r="Q100" s="16">
        <f t="shared" si="30"/>
        <v>4.4973000000000013E-2</v>
      </c>
      <c r="R100" s="15">
        <f t="shared" si="31"/>
        <v>1.2591191533657169E-2</v>
      </c>
      <c r="S100" s="17">
        <v>3.8041308344515148E-2</v>
      </c>
      <c r="T100" s="18">
        <v>5.74E-2</v>
      </c>
      <c r="U100" s="15">
        <f t="shared" si="32"/>
        <v>2.2496767792812289E-6</v>
      </c>
    </row>
    <row r="101" spans="2:24" x14ac:dyDescent="0.25">
      <c r="B101" s="10">
        <f t="shared" si="22"/>
        <v>35.555555555555557</v>
      </c>
      <c r="C101" s="13">
        <v>96</v>
      </c>
      <c r="D101" s="13">
        <f t="shared" si="39"/>
        <v>1.71</v>
      </c>
      <c r="E101" s="10">
        <f t="shared" si="34"/>
        <v>2.4</v>
      </c>
      <c r="F101" s="10">
        <f t="shared" si="35"/>
        <v>3.36</v>
      </c>
      <c r="G101" s="10">
        <f t="shared" si="36"/>
        <v>1.3439999999999996</v>
      </c>
      <c r="H101" s="10">
        <f t="shared" si="37"/>
        <v>-0.80639999999999989</v>
      </c>
      <c r="I101" s="10">
        <f t="shared" si="38"/>
        <v>1.2902399999999998</v>
      </c>
      <c r="J101" s="14">
        <f t="shared" si="23"/>
        <v>1.7074070007280624</v>
      </c>
      <c r="K101" s="14">
        <f t="shared" si="24"/>
        <v>1.7065695048999374</v>
      </c>
      <c r="L101" s="15">
        <f t="shared" si="25"/>
        <v>5.9333795975017346E-2</v>
      </c>
      <c r="M101" s="15">
        <f t="shared" si="26"/>
        <v>5.9243823758780789E-2</v>
      </c>
      <c r="N101" s="15">
        <f t="shared" si="27"/>
        <v>8.9972216236557101E-5</v>
      </c>
      <c r="O101" s="16">
        <f t="shared" si="28"/>
        <v>5.919878280251098E-2</v>
      </c>
      <c r="P101" s="15">
        <f t="shared" si="29"/>
        <v>1.3501317250636663E-4</v>
      </c>
      <c r="Q101" s="16">
        <f t="shared" si="30"/>
        <v>4.6634124800000003E-2</v>
      </c>
      <c r="R101" s="15">
        <f t="shared" si="31"/>
        <v>1.2699671175017344E-2</v>
      </c>
      <c r="S101" s="17">
        <v>3.9300059080751376E-2</v>
      </c>
      <c r="T101" s="18">
        <v>5.9180000000000003E-2</v>
      </c>
      <c r="U101" s="15">
        <f t="shared" si="32"/>
        <v>1.8782802510976249E-5</v>
      </c>
    </row>
    <row r="102" spans="2:24" x14ac:dyDescent="0.25">
      <c r="B102" s="10">
        <f t="shared" si="22"/>
        <v>36.111111111111114</v>
      </c>
      <c r="C102" s="13">
        <v>97</v>
      </c>
      <c r="D102" s="13">
        <f t="shared" si="39"/>
        <v>1.7629999999999999</v>
      </c>
      <c r="E102" s="10">
        <f t="shared" si="34"/>
        <v>2.4249999999999998</v>
      </c>
      <c r="F102" s="10">
        <f t="shared" si="35"/>
        <v>3.4556249999999995</v>
      </c>
      <c r="G102" s="10">
        <f t="shared" si="36"/>
        <v>1.4686406249999993</v>
      </c>
      <c r="H102" s="10">
        <f t="shared" si="37"/>
        <v>-0.84446835937499987</v>
      </c>
      <c r="I102" s="10">
        <f t="shared" si="38"/>
        <v>1.330037666015625</v>
      </c>
      <c r="J102" s="14">
        <f t="shared" si="23"/>
        <v>1.7602529250252079</v>
      </c>
      <c r="K102" s="14">
        <f t="shared" si="24"/>
        <v>1.7593864136396271</v>
      </c>
      <c r="L102" s="15">
        <f t="shared" si="25"/>
        <v>6.1172796668979873E-2</v>
      </c>
      <c r="M102" s="15">
        <f t="shared" si="26"/>
        <v>6.1077478314545727E-2</v>
      </c>
      <c r="N102" s="15">
        <f t="shared" si="27"/>
        <v>9.5318354434145713E-5</v>
      </c>
      <c r="O102" s="16">
        <f t="shared" si="28"/>
        <v>6.1043598279481845E-2</v>
      </c>
      <c r="P102" s="15">
        <f t="shared" si="29"/>
        <v>1.2919838949802809E-4</v>
      </c>
      <c r="Q102" s="16">
        <f t="shared" si="30"/>
        <v>4.8346124800000015E-2</v>
      </c>
      <c r="R102" s="15">
        <f t="shared" si="31"/>
        <v>1.2826671868979858E-2</v>
      </c>
      <c r="S102" s="17">
        <v>4.0597636084058995E-2</v>
      </c>
      <c r="T102" s="18">
        <v>6.1019999999999998E-2</v>
      </c>
      <c r="U102" s="15">
        <f t="shared" si="32"/>
        <v>2.3598279481847062E-5</v>
      </c>
    </row>
    <row r="103" spans="2:24" x14ac:dyDescent="0.25">
      <c r="B103" s="10">
        <f t="shared" si="22"/>
        <v>36.666666666666671</v>
      </c>
      <c r="C103" s="13">
        <v>98</v>
      </c>
      <c r="D103" s="13">
        <f t="shared" si="39"/>
        <v>1.8180000000000001</v>
      </c>
      <c r="E103" s="10">
        <f t="shared" si="34"/>
        <v>2.4500000000000002</v>
      </c>
      <c r="F103" s="10">
        <f t="shared" si="35"/>
        <v>3.5525000000000007</v>
      </c>
      <c r="G103" s="10">
        <f t="shared" si="36"/>
        <v>1.5986250000000009</v>
      </c>
      <c r="H103" s="10">
        <f t="shared" si="37"/>
        <v>-0.87924375000000021</v>
      </c>
      <c r="I103" s="10">
        <f t="shared" si="38"/>
        <v>1.3628278125000002</v>
      </c>
      <c r="J103" s="14">
        <f t="shared" si="23"/>
        <v>1.8145104628969466</v>
      </c>
      <c r="K103" s="14">
        <f t="shared" si="24"/>
        <v>1.8136140838520445</v>
      </c>
      <c r="L103" s="15">
        <f t="shared" si="25"/>
        <v>6.3081193615544762E-2</v>
      </c>
      <c r="M103" s="15">
        <f t="shared" si="26"/>
        <v>6.296011321641036E-2</v>
      </c>
      <c r="N103" s="15">
        <f t="shared" si="27"/>
        <v>1.2108039913440172E-4</v>
      </c>
      <c r="O103" s="16">
        <f t="shared" si="28"/>
        <v>6.2937764914035799E-2</v>
      </c>
      <c r="P103" s="15">
        <f t="shared" si="29"/>
        <v>1.4342870150896303E-4</v>
      </c>
      <c r="Q103" s="16">
        <f t="shared" si="30"/>
        <v>5.0110252800000019E-2</v>
      </c>
      <c r="R103" s="15">
        <f t="shared" si="31"/>
        <v>1.2970940815544743E-2</v>
      </c>
      <c r="S103" s="17">
        <v>4.1935230968830929E-2</v>
      </c>
      <c r="T103" s="18">
        <v>6.2899999999999998E-2</v>
      </c>
      <c r="U103" s="15">
        <f t="shared" si="32"/>
        <v>3.7764914035801067E-5</v>
      </c>
    </row>
    <row r="104" spans="2:24" x14ac:dyDescent="0.25">
      <c r="B104" s="10">
        <f t="shared" si="22"/>
        <v>37.222222222222221</v>
      </c>
      <c r="C104" s="13">
        <v>99</v>
      </c>
      <c r="D104" s="13">
        <f t="shared" si="39"/>
        <v>1.8740000000000001</v>
      </c>
      <c r="E104" s="10">
        <f t="shared" si="34"/>
        <v>2.4750000000000001</v>
      </c>
      <c r="F104" s="10">
        <f t="shared" si="35"/>
        <v>3.6506250000000002</v>
      </c>
      <c r="G104" s="10">
        <f t="shared" si="36"/>
        <v>1.7340468750000004</v>
      </c>
      <c r="H104" s="10">
        <f t="shared" si="37"/>
        <v>-0.91037460937500003</v>
      </c>
      <c r="I104" s="10">
        <f t="shared" si="38"/>
        <v>1.3883212792968749</v>
      </c>
      <c r="J104" s="14">
        <f t="shared" si="23"/>
        <v>1.8702109232316557</v>
      </c>
      <c r="K104" s="14">
        <f t="shared" si="24"/>
        <v>1.8692838040118624</v>
      </c>
      <c r="L104" s="15">
        <f t="shared" si="25"/>
        <v>6.5024288688410828E-2</v>
      </c>
      <c r="M104" s="15">
        <f t="shared" si="26"/>
        <v>6.4892814824137945E-2</v>
      </c>
      <c r="N104" s="15">
        <f t="shared" si="27"/>
        <v>1.3147386427288243E-4</v>
      </c>
      <c r="O104" s="16">
        <f t="shared" si="28"/>
        <v>6.488236954365037E-2</v>
      </c>
      <c r="P104" s="15">
        <f t="shared" si="29"/>
        <v>1.4191914476045786E-4</v>
      </c>
      <c r="Q104" s="16">
        <f t="shared" si="30"/>
        <v>5.192778080000001E-2</v>
      </c>
      <c r="R104" s="15">
        <f t="shared" si="31"/>
        <v>1.3096507888410817E-2</v>
      </c>
      <c r="S104" s="17">
        <v>4.3314076824841806E-2</v>
      </c>
      <c r="T104" s="18">
        <v>6.4839999999999995E-2</v>
      </c>
      <c r="U104" s="15">
        <f t="shared" si="32"/>
        <v>4.2369543650375152E-5</v>
      </c>
    </row>
    <row r="105" spans="2:24" x14ac:dyDescent="0.25">
      <c r="B105" s="10">
        <f t="shared" si="22"/>
        <v>37.777777777777779</v>
      </c>
      <c r="C105" s="13">
        <v>100</v>
      </c>
      <c r="D105" s="13">
        <f t="shared" si="39"/>
        <v>1.931</v>
      </c>
      <c r="E105" s="10">
        <f t="shared" si="34"/>
        <v>2.5</v>
      </c>
      <c r="F105" s="10">
        <f t="shared" si="35"/>
        <v>3.75</v>
      </c>
      <c r="G105" s="10">
        <f t="shared" si="36"/>
        <v>1.875</v>
      </c>
      <c r="H105" s="10">
        <f t="shared" si="37"/>
        <v>-0.9375</v>
      </c>
      <c r="I105" s="10">
        <f t="shared" si="38"/>
        <v>1.40625</v>
      </c>
      <c r="J105" s="14">
        <f t="shared" si="23"/>
        <v>1.9273861524172533</v>
      </c>
      <c r="K105" s="14">
        <f t="shared" si="24"/>
        <v>1.9264273997231014</v>
      </c>
      <c r="L105" s="15">
        <f t="shared" si="25"/>
        <v>6.7002081887578072E-2</v>
      </c>
      <c r="M105" s="15">
        <f t="shared" si="26"/>
        <v>6.6876688147718716E-2</v>
      </c>
      <c r="N105" s="15">
        <f t="shared" si="27"/>
        <v>1.2539373985935576E-4</v>
      </c>
      <c r="O105" s="16">
        <f t="shared" si="28"/>
        <v>6.6878517226978559E-2</v>
      </c>
      <c r="P105" s="15">
        <f t="shared" si="29"/>
        <v>1.2356466059951221E-4</v>
      </c>
      <c r="Q105" s="16">
        <f t="shared" si="30"/>
        <v>5.3800000000000014E-2</v>
      </c>
      <c r="R105" s="15">
        <f t="shared" si="31"/>
        <v>1.3202081887578057E-2</v>
      </c>
      <c r="S105" s="17">
        <v>4.4735450057168884E-2</v>
      </c>
      <c r="T105" s="18">
        <v>6.6820000000000004E-2</v>
      </c>
      <c r="U105" s="15">
        <f t="shared" si="32"/>
        <v>5.8517226978554993E-5</v>
      </c>
    </row>
    <row r="106" spans="2:24" x14ac:dyDescent="0.25">
      <c r="B106" s="10">
        <f t="shared" si="22"/>
        <v>38.333333333333336</v>
      </c>
      <c r="C106" s="13">
        <v>101</v>
      </c>
      <c r="D106" s="13">
        <f t="shared" si="39"/>
        <v>1.99</v>
      </c>
      <c r="E106" s="10">
        <f t="shared" si="34"/>
        <v>2.5249999999999999</v>
      </c>
      <c r="F106" s="10">
        <f t="shared" si="35"/>
        <v>3.8506249999999995</v>
      </c>
      <c r="G106" s="10">
        <f t="shared" si="36"/>
        <v>2.0215781249999996</v>
      </c>
      <c r="H106" s="10">
        <f t="shared" si="37"/>
        <v>-0.96024960937499992</v>
      </c>
      <c r="I106" s="10">
        <f t="shared" si="38"/>
        <v>1.4163681738281251</v>
      </c>
      <c r="J106" s="14">
        <f t="shared" si="23"/>
        <v>1.986068540372196</v>
      </c>
      <c r="K106" s="14">
        <f t="shared" si="24"/>
        <v>1.9850772397459289</v>
      </c>
      <c r="L106" s="15">
        <f t="shared" si="25"/>
        <v>6.904927133934767E-2</v>
      </c>
      <c r="M106" s="15">
        <f t="shared" si="26"/>
        <v>6.891285705663415E-2</v>
      </c>
      <c r="N106" s="15">
        <f t="shared" si="27"/>
        <v>1.3641428271352063E-4</v>
      </c>
      <c r="O106" s="16">
        <f t="shared" si="28"/>
        <v>6.8927331434063571E-2</v>
      </c>
      <c r="P106" s="15">
        <f t="shared" si="29"/>
        <v>1.2193990528409915E-4</v>
      </c>
      <c r="Q106" s="16">
        <f t="shared" si="30"/>
        <v>5.5728220800000006E-2</v>
      </c>
      <c r="R106" s="15">
        <f t="shared" si="31"/>
        <v>1.3321050539347665E-2</v>
      </c>
      <c r="S106" s="17">
        <v>4.6200672328548409E-2</v>
      </c>
      <c r="T106" s="18">
        <v>6.8860000000000005E-2</v>
      </c>
      <c r="U106" s="15">
        <f t="shared" si="32"/>
        <v>6.7331434063566675E-5</v>
      </c>
    </row>
    <row r="107" spans="2:24" x14ac:dyDescent="0.25">
      <c r="B107" s="10">
        <f t="shared" si="22"/>
        <v>38.888888888888893</v>
      </c>
      <c r="C107" s="13">
        <v>102</v>
      </c>
      <c r="D107" s="13">
        <f t="shared" si="39"/>
        <v>2.0510000000000002</v>
      </c>
      <c r="E107" s="10">
        <f t="shared" si="34"/>
        <v>2.5499999999999998</v>
      </c>
      <c r="F107" s="10">
        <f t="shared" si="35"/>
        <v>3.9524999999999992</v>
      </c>
      <c r="G107" s="10">
        <f t="shared" si="36"/>
        <v>2.1738749999999989</v>
      </c>
      <c r="H107" s="10">
        <f t="shared" si="37"/>
        <v>-0.97824374999999986</v>
      </c>
      <c r="I107" s="10">
        <f t="shared" si="38"/>
        <v>1.4184534375</v>
      </c>
      <c r="J107" s="14">
        <f t="shared" si="23"/>
        <v>2.0462910265922449</v>
      </c>
      <c r="K107" s="14">
        <f t="shared" si="24"/>
        <v>2.0452662420392569</v>
      </c>
      <c r="L107" s="15">
        <f t="shared" si="25"/>
        <v>7.1165857043719638E-2</v>
      </c>
      <c r="M107" s="15">
        <f t="shared" si="26"/>
        <v>7.100246448966846E-2</v>
      </c>
      <c r="N107" s="15">
        <f t="shared" si="27"/>
        <v>1.6339255405117825E-4</v>
      </c>
      <c r="O107" s="16">
        <f t="shared" si="28"/>
        <v>7.1029954236703774E-2</v>
      </c>
      <c r="P107" s="15">
        <f t="shared" si="29"/>
        <v>1.359028070158641E-4</v>
      </c>
      <c r="Q107" s="16">
        <f t="shared" si="30"/>
        <v>5.7713772800000007E-2</v>
      </c>
      <c r="R107" s="15">
        <f t="shared" si="31"/>
        <v>1.3452084243719631E-2</v>
      </c>
      <c r="S107" s="17">
        <v>4.7711112610863249E-2</v>
      </c>
      <c r="T107" s="18">
        <v>7.0949999999999999E-2</v>
      </c>
      <c r="U107" s="15">
        <f t="shared" si="32"/>
        <v>7.9954236703774773E-5</v>
      </c>
    </row>
    <row r="108" spans="2:24" x14ac:dyDescent="0.25">
      <c r="B108" s="10">
        <f t="shared" si="22"/>
        <v>39.444444444444443</v>
      </c>
      <c r="C108" s="13">
        <v>103</v>
      </c>
      <c r="D108" s="13">
        <f t="shared" si="39"/>
        <v>2.113</v>
      </c>
      <c r="E108" s="10">
        <f t="shared" si="34"/>
        <v>2.5750000000000002</v>
      </c>
      <c r="F108" s="10">
        <f t="shared" si="35"/>
        <v>4.0556250000000009</v>
      </c>
      <c r="G108" s="10">
        <f t="shared" si="36"/>
        <v>2.3319843750000011</v>
      </c>
      <c r="H108" s="10">
        <f t="shared" si="37"/>
        <v>-0.99109335937500009</v>
      </c>
      <c r="I108" s="10">
        <f t="shared" si="38"/>
        <v>1.412308037109375</v>
      </c>
      <c r="J108" s="14">
        <f t="shared" si="23"/>
        <v>2.10808710621238</v>
      </c>
      <c r="K108" s="14">
        <f t="shared" si="24"/>
        <v>2.1070278798184585</v>
      </c>
      <c r="L108" s="15">
        <f t="shared" si="25"/>
        <v>7.3317140874392783E-2</v>
      </c>
      <c r="M108" s="15">
        <f t="shared" si="26"/>
        <v>7.314667266524566E-2</v>
      </c>
      <c r="N108" s="15">
        <f t="shared" si="27"/>
        <v>1.7046820914712324E-4</v>
      </c>
      <c r="O108" s="16">
        <f t="shared" si="28"/>
        <v>7.3187546498942949E-2</v>
      </c>
      <c r="P108" s="15">
        <f t="shared" si="29"/>
        <v>1.2959437544983465E-4</v>
      </c>
      <c r="Q108" s="16">
        <f t="shared" si="30"/>
        <v>5.9758004800000014E-2</v>
      </c>
      <c r="R108" s="15">
        <f t="shared" si="31"/>
        <v>1.3559136074392769E-2</v>
      </c>
      <c r="S108" s="17">
        <v>4.9268189352959409E-2</v>
      </c>
      <c r="T108" s="18">
        <v>7.3099999999999998E-2</v>
      </c>
      <c r="U108" s="15">
        <f t="shared" si="32"/>
        <v>8.7546498942950302E-5</v>
      </c>
    </row>
    <row r="109" spans="2:24" x14ac:dyDescent="0.25">
      <c r="B109" s="10">
        <f t="shared" si="22"/>
        <v>40</v>
      </c>
      <c r="C109" s="13">
        <v>104</v>
      </c>
      <c r="D109" s="13">
        <f t="shared" si="39"/>
        <v>2.1760000000000002</v>
      </c>
      <c r="E109" s="10">
        <f t="shared" si="34"/>
        <v>2.6</v>
      </c>
      <c r="F109" s="10">
        <f t="shared" si="35"/>
        <v>4.16</v>
      </c>
      <c r="G109" s="10">
        <f t="shared" si="36"/>
        <v>2.4960000000000004</v>
      </c>
      <c r="H109" s="10">
        <f t="shared" si="37"/>
        <v>-0.99839999999999995</v>
      </c>
      <c r="I109" s="10">
        <f t="shared" si="38"/>
        <v>1.3977599999999999</v>
      </c>
      <c r="J109" s="14">
        <f t="shared" si="23"/>
        <v>2.1714908360831879</v>
      </c>
      <c r="K109" s="14">
        <f t="shared" si="24"/>
        <v>2.1703961876275604</v>
      </c>
      <c r="L109" s="15">
        <f t="shared" si="25"/>
        <v>7.5503122831367106E-2</v>
      </c>
      <c r="M109" s="15">
        <f t="shared" si="26"/>
        <v>7.5346663292268842E-2</v>
      </c>
      <c r="N109" s="15">
        <f t="shared" si="27"/>
        <v>1.5645953909826371E-4</v>
      </c>
      <c r="O109" s="16">
        <f t="shared" si="28"/>
        <v>7.5401288067662164E-2</v>
      </c>
      <c r="P109" s="15">
        <f t="shared" si="29"/>
        <v>1.018347637049416E-4</v>
      </c>
      <c r="Q109" s="16">
        <f t="shared" si="30"/>
        <v>6.1862284800000007E-2</v>
      </c>
      <c r="R109" s="15">
        <f t="shared" si="31"/>
        <v>1.3640838031367099E-2</v>
      </c>
      <c r="S109" s="17">
        <v>5.0873372772532829E-2</v>
      </c>
      <c r="T109" s="18">
        <v>7.5300000000000006E-2</v>
      </c>
      <c r="U109" s="15">
        <f t="shared" si="32"/>
        <v>1.0128806766215859E-4</v>
      </c>
    </row>
    <row r="110" spans="2:24" ht="26.25" x14ac:dyDescent="0.4">
      <c r="B110" s="10">
        <f t="shared" si="22"/>
        <v>40.555555555555557</v>
      </c>
      <c r="C110" s="13">
        <v>105</v>
      </c>
      <c r="D110" s="13">
        <f t="shared" si="39"/>
        <v>2.2410000000000001</v>
      </c>
      <c r="E110" s="10">
        <f t="shared" si="34"/>
        <v>2.625</v>
      </c>
      <c r="F110" s="10">
        <f t="shared" si="35"/>
        <v>4.265625</v>
      </c>
      <c r="G110" s="10">
        <f t="shared" si="36"/>
        <v>2.666015625</v>
      </c>
      <c r="H110" s="10">
        <f t="shared" si="37"/>
        <v>-0.999755859375</v>
      </c>
      <c r="I110" s="10">
        <f t="shared" si="38"/>
        <v>1.374664306640625</v>
      </c>
      <c r="J110" s="14">
        <f t="shared" si="23"/>
        <v>2.2365368408610715</v>
      </c>
      <c r="K110" s="14">
        <f t="shared" si="24"/>
        <v>2.2354057674252594</v>
      </c>
      <c r="L110" s="15">
        <f t="shared" si="25"/>
        <v>7.7758501040943798E-2</v>
      </c>
      <c r="M110" s="15">
        <f t="shared" si="26"/>
        <v>7.7603637781438986E-2</v>
      </c>
      <c r="N110" s="15">
        <f t="shared" si="27"/>
        <v>1.5486325950481161E-4</v>
      </c>
      <c r="O110" s="16">
        <f t="shared" si="28"/>
        <v>7.7672377963247607E-2</v>
      </c>
      <c r="P110" s="15">
        <f t="shared" si="29"/>
        <v>8.6123077696190209E-5</v>
      </c>
      <c r="Q110" s="16">
        <f t="shared" si="30"/>
        <v>6.4028000000000029E-2</v>
      </c>
      <c r="R110" s="15">
        <f t="shared" si="31"/>
        <v>1.3730501040943768E-2</v>
      </c>
      <c r="S110" s="17">
        <v>5.2528187280418345E-2</v>
      </c>
      <c r="T110" s="18">
        <v>7.7560000000000004E-2</v>
      </c>
      <c r="U110" s="15">
        <f t="shared" si="32"/>
        <v>1.1237796324760352E-4</v>
      </c>
      <c r="W110">
        <f>(0.62198*(1093-0.556*C110)/(14.1551233/(0.145*EXP((16.78*C110-747.38)/(C110+395.14)))-1)-0.24*(C110-C110))/(1093+0.444*C110-C110)</f>
        <v>5.2528628745618304E-2</v>
      </c>
      <c r="X110" s="26">
        <f>ROUND(((W110/((18.015/28.836)+W110))),5)</f>
        <v>7.7560000000000004E-2</v>
      </c>
    </row>
    <row r="111" spans="2:24" x14ac:dyDescent="0.25">
      <c r="B111" s="10">
        <f t="shared" si="22"/>
        <v>41.111111111111114</v>
      </c>
      <c r="C111" s="13">
        <v>106</v>
      </c>
      <c r="D111" s="13">
        <f t="shared" si="39"/>
        <v>2.3079999999999998</v>
      </c>
      <c r="E111" s="10">
        <f t="shared" si="34"/>
        <v>2.65</v>
      </c>
      <c r="F111" s="10">
        <f t="shared" si="35"/>
        <v>4.3724999999999996</v>
      </c>
      <c r="G111" s="10">
        <f t="shared" si="36"/>
        <v>2.8421249999999993</v>
      </c>
      <c r="H111" s="10">
        <f t="shared" si="37"/>
        <v>-0.99474375000000004</v>
      </c>
      <c r="I111" s="10">
        <f t="shared" si="38"/>
        <v>1.3429040625000002</v>
      </c>
      <c r="J111" s="14">
        <f t="shared" si="23"/>
        <v>2.3032603191116352</v>
      </c>
      <c r="K111" s="14">
        <f t="shared" si="24"/>
        <v>2.3020917946841095</v>
      </c>
      <c r="L111" s="15">
        <f t="shared" si="25"/>
        <v>8.008327550312283E-2</v>
      </c>
      <c r="M111" s="15">
        <f t="shared" si="26"/>
        <v>7.9918817457031055E-2</v>
      </c>
      <c r="N111" s="15">
        <f t="shared" si="27"/>
        <v>1.644580460917755E-4</v>
      </c>
      <c r="O111" s="16">
        <f t="shared" si="28"/>
        <v>8.0002034570309202E-2</v>
      </c>
      <c r="P111" s="15">
        <f t="shared" si="29"/>
        <v>8.1240932813628208E-5</v>
      </c>
      <c r="Q111" s="16">
        <f t="shared" si="30"/>
        <v>6.6256556800000033E-2</v>
      </c>
      <c r="R111" s="15">
        <f t="shared" si="31"/>
        <v>1.3826718703122798E-2</v>
      </c>
      <c r="S111" s="17">
        <v>5.4234214046255287E-2</v>
      </c>
      <c r="T111" s="18">
        <v>7.9880000000000007E-2</v>
      </c>
      <c r="U111" s="15">
        <f t="shared" si="32"/>
        <v>1.2203457030919573E-4</v>
      </c>
    </row>
    <row r="112" spans="2:24" x14ac:dyDescent="0.25">
      <c r="B112" s="10">
        <f t="shared" si="22"/>
        <v>41.666666666666671</v>
      </c>
      <c r="C112" s="13">
        <v>107</v>
      </c>
      <c r="D112" s="13">
        <f t="shared" si="39"/>
        <v>2.3769999999999998</v>
      </c>
      <c r="E112" s="10">
        <f t="shared" si="34"/>
        <v>2.6749999999999998</v>
      </c>
      <c r="F112" s="10">
        <f t="shared" si="35"/>
        <v>4.480624999999999</v>
      </c>
      <c r="G112" s="10">
        <f t="shared" si="36"/>
        <v>3.0244218749999985</v>
      </c>
      <c r="H112" s="10">
        <f t="shared" si="37"/>
        <v>-0.98293710937500001</v>
      </c>
      <c r="I112" s="10">
        <f t="shared" si="38"/>
        <v>1.3023916699218752</v>
      </c>
      <c r="J112" s="14">
        <f t="shared" si="23"/>
        <v>2.3716970494255669</v>
      </c>
      <c r="K112" s="14">
        <f t="shared" si="24"/>
        <v>2.3704900245022031</v>
      </c>
      <c r="L112" s="15">
        <f t="shared" si="25"/>
        <v>8.2477446217904218E-2</v>
      </c>
      <c r="M112" s="15">
        <f t="shared" si="26"/>
        <v>8.2293443769103636E-2</v>
      </c>
      <c r="N112" s="15">
        <f t="shared" si="27"/>
        <v>1.8400244880058259E-4</v>
      </c>
      <c r="O112" s="16">
        <f t="shared" si="28"/>
        <v>8.2391495828428127E-2</v>
      </c>
      <c r="P112" s="15">
        <f t="shared" si="29"/>
        <v>8.5950389476091571E-5</v>
      </c>
      <c r="Q112" s="16">
        <f t="shared" si="30"/>
        <v>6.8549380800000004E-2</v>
      </c>
      <c r="R112" s="15">
        <f t="shared" si="31"/>
        <v>1.3928065417904215E-2</v>
      </c>
      <c r="S112" s="17">
        <v>5.5993093715201413E-2</v>
      </c>
      <c r="T112" s="18">
        <v>8.2250000000000004E-2</v>
      </c>
      <c r="U112" s="15">
        <f t="shared" si="32"/>
        <v>1.4149582842812314E-4</v>
      </c>
      <c r="W112">
        <f t="shared" ref="W112:W118" si="40">(0.62198*(1093-0.556*C112)/(14.1551233/(0.145*EXP((16.78*C112-747.38)/(C112+395.14)))-1))/(1093-0.556*C112)</f>
        <v>5.5993566718071749E-2</v>
      </c>
    </row>
    <row r="113" spans="2:23" x14ac:dyDescent="0.25">
      <c r="B113" s="10">
        <f t="shared" si="22"/>
        <v>42.222222222222221</v>
      </c>
      <c r="C113" s="13">
        <v>108</v>
      </c>
      <c r="D113" s="13">
        <f t="shared" si="39"/>
        <v>2.448</v>
      </c>
      <c r="E113" s="10">
        <f t="shared" si="34"/>
        <v>2.7</v>
      </c>
      <c r="F113" s="10">
        <f t="shared" si="35"/>
        <v>4.5900000000000007</v>
      </c>
      <c r="G113" s="10">
        <f t="shared" si="36"/>
        <v>3.2130000000000014</v>
      </c>
      <c r="H113" s="10">
        <f t="shared" si="37"/>
        <v>-0.96389999999999987</v>
      </c>
      <c r="I113" s="10">
        <f t="shared" si="38"/>
        <v>1.2530699999999997</v>
      </c>
      <c r="J113" s="14">
        <f t="shared" si="23"/>
        <v>2.4418833965463556</v>
      </c>
      <c r="K113" s="14">
        <f t="shared" si="24"/>
        <v>2.4406367977266914</v>
      </c>
      <c r="L113" s="15">
        <f t="shared" si="25"/>
        <v>8.4941013185287989E-2</v>
      </c>
      <c r="M113" s="15">
        <f t="shared" si="26"/>
        <v>8.4728778506119207E-2</v>
      </c>
      <c r="N113" s="15">
        <f t="shared" si="27"/>
        <v>2.1223467916878236E-4</v>
      </c>
      <c r="O113" s="16">
        <f t="shared" si="28"/>
        <v>8.4842019422904466E-2</v>
      </c>
      <c r="P113" s="15">
        <f t="shared" si="29"/>
        <v>9.8993762383522976E-5</v>
      </c>
      <c r="Q113" s="16">
        <f t="shared" si="30"/>
        <v>7.0907916800000012E-2</v>
      </c>
      <c r="R113" s="15">
        <f t="shared" si="31"/>
        <v>1.4033096385287977E-2</v>
      </c>
      <c r="S113" s="17">
        <v>5.7806529286128241E-2</v>
      </c>
      <c r="T113" s="18">
        <v>8.4690000000000001E-2</v>
      </c>
      <c r="U113" s="15">
        <f t="shared" si="32"/>
        <v>1.5201942290446468E-4</v>
      </c>
      <c r="W113">
        <f t="shared" si="40"/>
        <v>5.7807018914204346E-2</v>
      </c>
    </row>
    <row r="114" spans="2:23" x14ac:dyDescent="0.25">
      <c r="B114" s="10">
        <f t="shared" si="22"/>
        <v>42.777777777777779</v>
      </c>
      <c r="C114" s="13">
        <v>109</v>
      </c>
      <c r="D114" s="13">
        <f t="shared" si="39"/>
        <v>2.52</v>
      </c>
      <c r="E114" s="10">
        <f t="shared" si="34"/>
        <v>2.7250000000000001</v>
      </c>
      <c r="F114" s="10">
        <f t="shared" si="35"/>
        <v>4.7006250000000005</v>
      </c>
      <c r="G114" s="10">
        <f t="shared" si="36"/>
        <v>3.4079531250000006</v>
      </c>
      <c r="H114" s="10">
        <f t="shared" si="37"/>
        <v>-0.93718710937499983</v>
      </c>
      <c r="I114" s="10">
        <f t="shared" si="38"/>
        <v>1.1949135644531248</v>
      </c>
      <c r="J114" s="14">
        <f t="shared" si="23"/>
        <v>2.5138563175091826</v>
      </c>
      <c r="K114" s="14">
        <f t="shared" si="24"/>
        <v>2.5125690470884763</v>
      </c>
      <c r="L114" s="15">
        <f t="shared" si="25"/>
        <v>8.7439278278972937E-2</v>
      </c>
      <c r="M114" s="15">
        <f t="shared" si="26"/>
        <v>8.7226104007952207E-2</v>
      </c>
      <c r="N114" s="15">
        <f t="shared" si="27"/>
        <v>2.1317427102073017E-4</v>
      </c>
      <c r="O114" s="16">
        <f t="shared" si="28"/>
        <v>8.7354882975485132E-2</v>
      </c>
      <c r="P114" s="15">
        <f t="shared" si="29"/>
        <v>8.4395303487805329E-5</v>
      </c>
      <c r="Q114" s="16">
        <f t="shared" si="30"/>
        <v>7.3333628800000022E-2</v>
      </c>
      <c r="R114" s="15">
        <f t="shared" si="31"/>
        <v>1.4105649478972915E-2</v>
      </c>
      <c r="S114" s="17">
        <v>5.9676289162556816E-2</v>
      </c>
      <c r="T114" s="18">
        <v>8.7190000000000004E-2</v>
      </c>
      <c r="U114" s="15">
        <f t="shared" si="32"/>
        <v>1.6488297548512831E-4</v>
      </c>
      <c r="W114">
        <f t="shared" si="40"/>
        <v>5.9676796018017106E-2</v>
      </c>
    </row>
    <row r="115" spans="2:23" x14ac:dyDescent="0.25">
      <c r="B115" s="10">
        <f t="shared" si="22"/>
        <v>43.333333333333336</v>
      </c>
      <c r="C115" s="13">
        <v>110</v>
      </c>
      <c r="D115" s="13">
        <f t="shared" si="39"/>
        <v>2.5939999999999999</v>
      </c>
      <c r="E115" s="10">
        <f t="shared" si="34"/>
        <v>2.75</v>
      </c>
      <c r="F115" s="10">
        <f t="shared" si="35"/>
        <v>4.8125</v>
      </c>
      <c r="G115" s="10">
        <f t="shared" si="36"/>
        <v>3.609375</v>
      </c>
      <c r="H115" s="10">
        <f t="shared" si="37"/>
        <v>-0.90234375</v>
      </c>
      <c r="I115" s="10">
        <f t="shared" si="38"/>
        <v>1.1279296875</v>
      </c>
      <c r="J115" s="14">
        <f t="shared" si="23"/>
        <v>2.58765336779032</v>
      </c>
      <c r="K115" s="14">
        <f t="shared" si="24"/>
        <v>2.5863243033474017</v>
      </c>
      <c r="L115" s="15">
        <f t="shared" si="25"/>
        <v>9.0006939625260227E-2</v>
      </c>
      <c r="M115" s="15">
        <f t="shared" si="26"/>
        <v>8.9786723379261621E-2</v>
      </c>
      <c r="N115" s="15">
        <f t="shared" si="27"/>
        <v>2.2021624599860568E-4</v>
      </c>
      <c r="O115" s="16">
        <f t="shared" si="28"/>
        <v>8.9931384235043293E-2</v>
      </c>
      <c r="P115" s="15">
        <f t="shared" si="29"/>
        <v>7.5555390216933138E-5</v>
      </c>
      <c r="Q115" s="16">
        <f t="shared" si="30"/>
        <v>7.5828000000000034E-2</v>
      </c>
      <c r="R115" s="15">
        <f t="shared" si="31"/>
        <v>1.4178939625260192E-2</v>
      </c>
      <c r="S115" s="17">
        <v>6.1604210388497914E-2</v>
      </c>
      <c r="T115" s="18">
        <v>8.9760000000000006E-2</v>
      </c>
      <c r="U115" s="15">
        <f t="shared" si="32"/>
        <v>1.7138423504328704E-4</v>
      </c>
      <c r="W115">
        <f t="shared" si="40"/>
        <v>6.1604735098451026E-2</v>
      </c>
    </row>
    <row r="116" spans="2:23" x14ac:dyDescent="0.25">
      <c r="B116" s="10">
        <f t="shared" si="22"/>
        <v>43.888888888888893</v>
      </c>
      <c r="C116" s="13">
        <v>111</v>
      </c>
      <c r="D116" s="13">
        <f t="shared" si="39"/>
        <v>2.67</v>
      </c>
      <c r="E116" s="10">
        <f t="shared" si="34"/>
        <v>2.7749999999999999</v>
      </c>
      <c r="F116" s="10">
        <f t="shared" si="35"/>
        <v>4.9256249999999993</v>
      </c>
      <c r="G116" s="10">
        <f t="shared" si="36"/>
        <v>3.8173593749999988</v>
      </c>
      <c r="H116" s="10">
        <f t="shared" si="37"/>
        <v>-0.85890585937500008</v>
      </c>
      <c r="I116" s="10">
        <f t="shared" si="38"/>
        <v>1.0521596777343751</v>
      </c>
      <c r="J116" s="14">
        <f t="shared" si="23"/>
        <v>2.6633127074663308</v>
      </c>
      <c r="K116" s="14">
        <f t="shared" si="24"/>
        <v>2.6619407014472576</v>
      </c>
      <c r="L116" s="15">
        <f t="shared" si="25"/>
        <v>9.2643997224149899E-2</v>
      </c>
      <c r="M116" s="15">
        <f t="shared" si="26"/>
        <v>9.2411960703203705E-2</v>
      </c>
      <c r="N116" s="15">
        <f t="shared" si="27"/>
        <v>2.3203652094619387E-4</v>
      </c>
      <c r="O116" s="16">
        <f t="shared" si="28"/>
        <v>9.2572841268186767E-2</v>
      </c>
      <c r="P116" s="15">
        <f t="shared" si="29"/>
        <v>7.1155955963131401E-5</v>
      </c>
      <c r="Q116" s="16">
        <f t="shared" si="30"/>
        <v>7.8392532800000025E-2</v>
      </c>
      <c r="R116" s="15">
        <f t="shared" si="31"/>
        <v>1.4251464424149873E-2</v>
      </c>
      <c r="S116" s="17">
        <v>6.3592202082343827E-2</v>
      </c>
      <c r="T116" s="18">
        <v>9.239E-2</v>
      </c>
      <c r="U116" s="15">
        <f t="shared" si="32"/>
        <v>1.8284126818676749E-4</v>
      </c>
      <c r="W116">
        <f t="shared" si="40"/>
        <v>6.3592745300102088E-2</v>
      </c>
    </row>
    <row r="117" spans="2:23" x14ac:dyDescent="0.25">
      <c r="B117" s="10">
        <f t="shared" si="22"/>
        <v>44.444444444444443</v>
      </c>
      <c r="C117" s="13">
        <v>112</v>
      </c>
      <c r="D117" s="13">
        <f t="shared" si="39"/>
        <v>2.7480000000000002</v>
      </c>
      <c r="E117" s="10">
        <f t="shared" si="34"/>
        <v>2.8</v>
      </c>
      <c r="F117" s="10">
        <f t="shared" si="35"/>
        <v>5.0399999999999991</v>
      </c>
      <c r="G117" s="10">
        <f t="shared" si="36"/>
        <v>4.0319999999999983</v>
      </c>
      <c r="H117" s="10">
        <f t="shared" si="37"/>
        <v>-0.80640000000000034</v>
      </c>
      <c r="I117" s="10">
        <f t="shared" si="38"/>
        <v>0.96768000000000054</v>
      </c>
      <c r="J117" s="14">
        <f t="shared" si="23"/>
        <v>2.7408731073824271</v>
      </c>
      <c r="K117" s="14">
        <f t="shared" si="24"/>
        <v>2.7394569866799587</v>
      </c>
      <c r="L117" s="15">
        <f t="shared" si="25"/>
        <v>9.5350451075641926E-2</v>
      </c>
      <c r="M117" s="15">
        <f t="shared" si="26"/>
        <v>9.5103161255462421E-2</v>
      </c>
      <c r="N117" s="15">
        <f t="shared" si="27"/>
        <v>2.472898201795054E-4</v>
      </c>
      <c r="O117" s="16">
        <f t="shared" si="28"/>
        <v>9.5280592649768875E-2</v>
      </c>
      <c r="P117" s="15">
        <f t="shared" si="29"/>
        <v>6.9858425873051133E-5</v>
      </c>
      <c r="Q117" s="16">
        <f t="shared" si="30"/>
        <v>8.1028748800000022E-2</v>
      </c>
      <c r="R117" s="15">
        <f t="shared" si="31"/>
        <v>1.4321702275641904E-2</v>
      </c>
      <c r="S117" s="17">
        <v>6.5642249083034954E-2</v>
      </c>
      <c r="T117" s="18">
        <v>9.5079999999999998E-2</v>
      </c>
      <c r="U117" s="15">
        <f t="shared" si="32"/>
        <v>2.0059264976887703E-4</v>
      </c>
      <c r="W117">
        <f t="shared" si="40"/>
        <v>6.5642811489467545E-2</v>
      </c>
    </row>
    <row r="118" spans="2:23" x14ac:dyDescent="0.25">
      <c r="B118" s="10">
        <f t="shared" si="22"/>
        <v>45</v>
      </c>
      <c r="C118" s="13">
        <v>113</v>
      </c>
      <c r="D118" s="13">
        <f t="shared" si="39"/>
        <v>2.827</v>
      </c>
      <c r="E118" s="10">
        <f t="shared" si="34"/>
        <v>2.8250000000000002</v>
      </c>
      <c r="F118" s="10">
        <f t="shared" si="35"/>
        <v>5.1556250000000006</v>
      </c>
      <c r="G118" s="10">
        <f t="shared" si="36"/>
        <v>4.2533906250000015</v>
      </c>
      <c r="H118" s="10">
        <f t="shared" si="37"/>
        <v>-0.74434335937499951</v>
      </c>
      <c r="I118" s="10">
        <f t="shared" si="38"/>
        <v>0.87460344726562433</v>
      </c>
      <c r="J118" s="14">
        <f t="shared" si="23"/>
        <v>2.8203739553293139</v>
      </c>
      <c r="K118" s="14">
        <f t="shared" si="24"/>
        <v>2.8189125208581625</v>
      </c>
      <c r="L118" s="15">
        <f t="shared" si="25"/>
        <v>9.8091603053435117E-2</v>
      </c>
      <c r="M118" s="15">
        <f t="shared" si="26"/>
        <v>9.7861691718574395E-2</v>
      </c>
      <c r="N118" s="15">
        <f t="shared" si="27"/>
        <v>2.2991133486072179E-4</v>
      </c>
      <c r="O118" s="16">
        <f t="shared" si="28"/>
        <v>9.8055997653281948E-2</v>
      </c>
      <c r="P118" s="15">
        <f t="shared" si="29"/>
        <v>3.5605400153168598E-5</v>
      </c>
      <c r="Q118" s="16">
        <f t="shared" si="30"/>
        <v>8.3738188800000016E-2</v>
      </c>
      <c r="R118" s="15">
        <f t="shared" si="31"/>
        <v>1.4353414253435101E-2</v>
      </c>
      <c r="S118" s="17">
        <v>6.7756415823901614E-2</v>
      </c>
      <c r="T118" s="18">
        <v>9.7839999999999996E-2</v>
      </c>
      <c r="U118" s="15">
        <f t="shared" si="32"/>
        <v>2.1599765328195186E-4</v>
      </c>
      <c r="W118">
        <f t="shared" si="40"/>
        <v>6.7756998128873272E-2</v>
      </c>
    </row>
    <row r="119" spans="2:23" x14ac:dyDescent="0.25">
      <c r="B119" s="10">
        <f t="shared" si="22"/>
        <v>45.555555555555557</v>
      </c>
      <c r="C119" s="13">
        <v>114</v>
      </c>
      <c r="D119" s="13">
        <f t="shared" si="39"/>
        <v>2.9089999999999998</v>
      </c>
      <c r="E119" s="10">
        <f t="shared" si="34"/>
        <v>2.85</v>
      </c>
      <c r="F119" s="10">
        <f t="shared" si="35"/>
        <v>5.2725000000000009</v>
      </c>
      <c r="G119" s="10">
        <f t="shared" si="36"/>
        <v>4.4816250000000011</v>
      </c>
      <c r="H119" s="10">
        <f t="shared" si="37"/>
        <v>-0.67224374999999981</v>
      </c>
      <c r="I119" s="10">
        <f t="shared" si="38"/>
        <v>0.77308031249999976</v>
      </c>
      <c r="J119" s="14">
        <f t="shared" si="23"/>
        <v>2.9018552622277847</v>
      </c>
      <c r="K119" s="14">
        <f t="shared" si="24"/>
        <v>2.9003472884956962</v>
      </c>
      <c r="L119" s="15">
        <f t="shared" si="25"/>
        <v>0.10093684941013184</v>
      </c>
      <c r="M119" s="15">
        <f t="shared" si="26"/>
        <v>0.10068894039652271</v>
      </c>
      <c r="N119" s="15">
        <f t="shared" si="27"/>
        <v>2.479090136091322E-4</v>
      </c>
      <c r="O119" s="16">
        <f t="shared" si="28"/>
        <v>0.10090043644110033</v>
      </c>
      <c r="P119" s="15">
        <f t="shared" si="29"/>
        <v>3.641296903150737E-5</v>
      </c>
      <c r="Q119" s="16">
        <f t="shared" si="30"/>
        <v>8.6522412800000045E-2</v>
      </c>
      <c r="R119" s="15">
        <f t="shared" si="31"/>
        <v>1.4414436610131795E-2</v>
      </c>
      <c r="S119" s="17">
        <v>6.9936850450865673E-2</v>
      </c>
      <c r="T119" s="18">
        <v>0.10068000000000001</v>
      </c>
      <c r="U119" s="15">
        <f t="shared" si="32"/>
        <v>2.2043644110032734E-4</v>
      </c>
    </row>
    <row r="120" spans="2:23" x14ac:dyDescent="0.25">
      <c r="B120" s="10">
        <f t="shared" si="22"/>
        <v>46.111111111111114</v>
      </c>
      <c r="C120" s="13">
        <v>115</v>
      </c>
      <c r="D120" s="13">
        <f t="shared" si="39"/>
        <v>2.9929999999999999</v>
      </c>
      <c r="E120" s="10">
        <f t="shared" si="34"/>
        <v>2.875</v>
      </c>
      <c r="F120" s="10">
        <f t="shared" si="35"/>
        <v>5.390625</v>
      </c>
      <c r="G120" s="10">
        <f t="shared" si="36"/>
        <v>4.716796875</v>
      </c>
      <c r="H120" s="10">
        <f t="shared" si="37"/>
        <v>-0.589599609375</v>
      </c>
      <c r="I120" s="10">
        <f t="shared" si="38"/>
        <v>0.663299560546875</v>
      </c>
      <c r="J120" s="14">
        <f t="shared" si="23"/>
        <v>2.9853576683204484</v>
      </c>
      <c r="K120" s="14">
        <f t="shared" si="24"/>
        <v>2.9838019029950957</v>
      </c>
      <c r="L120" s="15">
        <f t="shared" si="25"/>
        <v>0.10385149201943095</v>
      </c>
      <c r="M120" s="15">
        <f t="shared" si="26"/>
        <v>0.10358631742957836</v>
      </c>
      <c r="N120" s="15">
        <f t="shared" si="27"/>
        <v>2.6517458985259035E-4</v>
      </c>
      <c r="O120" s="16">
        <f t="shared" si="28"/>
        <v>0.10381531025455791</v>
      </c>
      <c r="P120" s="15">
        <f t="shared" si="29"/>
        <v>3.6181764873036149E-5</v>
      </c>
      <c r="Q120" s="16">
        <f t="shared" si="30"/>
        <v>8.9383000000000018E-2</v>
      </c>
      <c r="R120" s="15">
        <f t="shared" si="31"/>
        <v>1.4468492019430929E-2</v>
      </c>
      <c r="S120" s="17">
        <v>7.2185789203097817E-2</v>
      </c>
      <c r="T120" s="18">
        <v>0.10358000000000001</v>
      </c>
      <c r="U120" s="15">
        <f t="shared" si="32"/>
        <v>2.35310254557905E-4</v>
      </c>
    </row>
    <row r="121" spans="2:23" x14ac:dyDescent="0.25">
      <c r="B121" s="10">
        <f t="shared" si="22"/>
        <v>46.666666666666671</v>
      </c>
      <c r="C121" s="13">
        <v>116</v>
      </c>
      <c r="D121" s="13">
        <f t="shared" si="39"/>
        <v>3.0790000000000002</v>
      </c>
      <c r="E121" s="10">
        <f t="shared" si="34"/>
        <v>2.9</v>
      </c>
      <c r="F121" s="10">
        <f t="shared" si="35"/>
        <v>5.51</v>
      </c>
      <c r="G121" s="10">
        <f t="shared" si="36"/>
        <v>4.9589999999999996</v>
      </c>
      <c r="H121" s="10">
        <f t="shared" si="37"/>
        <v>-0.4959000000000004</v>
      </c>
      <c r="I121" s="10">
        <f t="shared" si="38"/>
        <v>0.54549000000000047</v>
      </c>
      <c r="J121" s="14">
        <f t="shared" si="23"/>
        <v>3.0709224493698692</v>
      </c>
      <c r="K121" s="14">
        <f t="shared" si="24"/>
        <v>3.0693176128415449</v>
      </c>
      <c r="L121" s="15">
        <f t="shared" si="25"/>
        <v>0.10683553088133241</v>
      </c>
      <c r="M121" s="15">
        <f t="shared" si="26"/>
        <v>0.10655525500936396</v>
      </c>
      <c r="N121" s="15">
        <f t="shared" si="27"/>
        <v>2.8027587196845227E-4</v>
      </c>
      <c r="O121" s="16">
        <f t="shared" si="28"/>
        <v>0.10680204160382786</v>
      </c>
      <c r="P121" s="15">
        <f t="shared" si="29"/>
        <v>3.3489277504544779E-5</v>
      </c>
      <c r="Q121" s="16">
        <f t="shared" si="30"/>
        <v>9.2321548800000014E-2</v>
      </c>
      <c r="R121" s="15">
        <f t="shared" si="31"/>
        <v>1.4513982081332394E-2</v>
      </c>
      <c r="S121" s="17">
        <v>7.4505561075768167E-2</v>
      </c>
      <c r="T121" s="18">
        <v>0.10655000000000001</v>
      </c>
      <c r="U121" s="15">
        <f t="shared" si="32"/>
        <v>2.5204160382785723E-4</v>
      </c>
    </row>
    <row r="122" spans="2:23" x14ac:dyDescent="0.25">
      <c r="B122" s="10">
        <f t="shared" si="22"/>
        <v>47.222222222222221</v>
      </c>
      <c r="C122" s="13">
        <v>117</v>
      </c>
      <c r="D122" s="13">
        <f t="shared" si="39"/>
        <v>3.1669999999999998</v>
      </c>
      <c r="E122" s="10">
        <f t="shared" si="34"/>
        <v>2.9249999999999998</v>
      </c>
      <c r="F122" s="10">
        <f t="shared" si="35"/>
        <v>5.6306249999999993</v>
      </c>
      <c r="G122" s="10">
        <f t="shared" si="36"/>
        <v>5.2083281249999986</v>
      </c>
      <c r="H122" s="10">
        <f t="shared" si="37"/>
        <v>-0.39062460937500082</v>
      </c>
      <c r="I122" s="10">
        <f t="shared" si="38"/>
        <v>0.41992145507812595</v>
      </c>
      <c r="J122" s="14">
        <f t="shared" si="23"/>
        <v>3.1585915228624293</v>
      </c>
      <c r="K122" s="14">
        <f t="shared" si="24"/>
        <v>3.1569363078025749</v>
      </c>
      <c r="L122" s="15">
        <f t="shared" si="25"/>
        <v>0.10988896599583622</v>
      </c>
      <c r="M122" s="15">
        <f t="shared" si="26"/>
        <v>0.10959720759411622</v>
      </c>
      <c r="N122" s="15">
        <f t="shared" si="27"/>
        <v>2.9175840172000755E-4</v>
      </c>
      <c r="O122" s="16">
        <f t="shared" si="28"/>
        <v>0.10986207445758317</v>
      </c>
      <c r="P122" s="15">
        <f t="shared" si="29"/>
        <v>2.6891538253054348E-5</v>
      </c>
      <c r="Q122" s="16">
        <f t="shared" si="30"/>
        <v>9.5339676800000023E-2</v>
      </c>
      <c r="R122" s="15">
        <f t="shared" si="31"/>
        <v>1.4549289195836201E-2</v>
      </c>
      <c r="S122" s="17">
        <v>7.6898592786224518E-2</v>
      </c>
      <c r="T122" s="18">
        <v>0.1096</v>
      </c>
      <c r="U122" s="15">
        <f t="shared" si="32"/>
        <v>2.6207445758316683E-4</v>
      </c>
    </row>
    <row r="123" spans="2:23" x14ac:dyDescent="0.25">
      <c r="B123" s="10">
        <f t="shared" si="22"/>
        <v>47.777777777777779</v>
      </c>
      <c r="C123" s="13">
        <v>118</v>
      </c>
      <c r="D123" s="13">
        <f t="shared" si="39"/>
        <v>3.2570000000000001</v>
      </c>
      <c r="E123" s="10">
        <f t="shared" si="34"/>
        <v>2.95</v>
      </c>
      <c r="F123" s="10">
        <f t="shared" si="35"/>
        <v>5.7525000000000013</v>
      </c>
      <c r="G123" s="10">
        <f t="shared" si="36"/>
        <v>5.4648750000000019</v>
      </c>
      <c r="H123" s="10">
        <f t="shared" si="37"/>
        <v>-0.27324374999999912</v>
      </c>
      <c r="I123" s="10">
        <f t="shared" si="38"/>
        <v>0.28690593749999904</v>
      </c>
      <c r="J123" s="14">
        <f t="shared" si="23"/>
        <v>3.2484074542172401</v>
      </c>
      <c r="K123" s="14">
        <f t="shared" si="24"/>
        <v>3.2467005251327992</v>
      </c>
      <c r="L123" s="15">
        <f t="shared" si="25"/>
        <v>0.11301179736294241</v>
      </c>
      <c r="M123" s="15">
        <f t="shared" si="26"/>
        <v>0.11271365212412353</v>
      </c>
      <c r="N123" s="15">
        <f t="shared" si="27"/>
        <v>2.98145238818881E-4</v>
      </c>
      <c r="O123" s="16">
        <f t="shared" si="28"/>
        <v>0.11299687443241584</v>
      </c>
      <c r="P123" s="15">
        <f t="shared" si="29"/>
        <v>1.4922930526573008E-5</v>
      </c>
      <c r="Q123" s="16">
        <f t="shared" si="30"/>
        <v>9.8439020800000027E-2</v>
      </c>
      <c r="R123" s="15">
        <f t="shared" si="31"/>
        <v>1.4572776562942383E-2</v>
      </c>
      <c r="S123" s="17">
        <v>7.9367414066789654E-2</v>
      </c>
      <c r="T123" s="18">
        <v>0.11272</v>
      </c>
      <c r="U123" s="15">
        <f t="shared" si="32"/>
        <v>2.7687443241583565E-4</v>
      </c>
    </row>
    <row r="124" spans="2:23" x14ac:dyDescent="0.25">
      <c r="B124" s="10">
        <f t="shared" si="22"/>
        <v>48.333333333333336</v>
      </c>
      <c r="C124" s="13">
        <v>119</v>
      </c>
      <c r="D124" s="13">
        <f t="shared" si="39"/>
        <v>3.3490000000000002</v>
      </c>
      <c r="E124" s="10">
        <f t="shared" si="34"/>
        <v>2.9750000000000001</v>
      </c>
      <c r="F124" s="10">
        <f t="shared" si="35"/>
        <v>5.8756250000000003</v>
      </c>
      <c r="G124" s="10">
        <f t="shared" si="36"/>
        <v>5.728734375000001</v>
      </c>
      <c r="H124" s="10">
        <f t="shared" si="37"/>
        <v>-0.14321835937499952</v>
      </c>
      <c r="I124" s="10">
        <f t="shared" si="38"/>
        <v>0.1467988183593745</v>
      </c>
      <c r="J124" s="14">
        <f t="shared" si="23"/>
        <v>3.3404134629994111</v>
      </c>
      <c r="K124" s="14">
        <f t="shared" si="24"/>
        <v>3.3386534557830121</v>
      </c>
      <c r="L124" s="15">
        <f t="shared" si="25"/>
        <v>0.11620402498265094</v>
      </c>
      <c r="M124" s="15">
        <f t="shared" si="26"/>
        <v>0.11590608823731476</v>
      </c>
      <c r="N124" s="15">
        <f t="shared" si="27"/>
        <v>2.9793674533618031E-4</v>
      </c>
      <c r="O124" s="16">
        <f t="shared" si="28"/>
        <v>0.11620792898198522</v>
      </c>
      <c r="P124" s="15">
        <f t="shared" si="29"/>
        <v>3.9039993342815382E-6</v>
      </c>
      <c r="Q124" s="16">
        <f t="shared" si="30"/>
        <v>0.10162123680000003</v>
      </c>
      <c r="R124" s="15">
        <f t="shared" si="31"/>
        <v>1.4582788182650908E-2</v>
      </c>
      <c r="S124" s="17">
        <v>8.191466330941842E-2</v>
      </c>
      <c r="T124" s="18">
        <v>0.11592</v>
      </c>
      <c r="U124" s="15">
        <f t="shared" si="32"/>
        <v>2.879289819852221E-4</v>
      </c>
    </row>
    <row r="125" spans="2:23" x14ac:dyDescent="0.25">
      <c r="B125" s="10">
        <f t="shared" si="22"/>
        <v>48.888888888888893</v>
      </c>
      <c r="C125" s="13">
        <v>120</v>
      </c>
      <c r="D125" s="13">
        <f t="shared" si="39"/>
        <v>3.444</v>
      </c>
      <c r="E125" s="10">
        <f t="shared" si="34"/>
        <v>3</v>
      </c>
      <c r="F125" s="10">
        <f t="shared" si="35"/>
        <v>6</v>
      </c>
      <c r="G125" s="10">
        <f t="shared" si="36"/>
        <v>6</v>
      </c>
      <c r="H125" s="10">
        <f t="shared" si="37"/>
        <v>0</v>
      </c>
      <c r="I125" s="10">
        <f t="shared" si="38"/>
        <v>0</v>
      </c>
      <c r="J125" s="14">
        <f t="shared" si="23"/>
        <v>3.4346534291369766</v>
      </c>
      <c r="K125" s="14">
        <f t="shared" si="24"/>
        <v>3.4328389506129495</v>
      </c>
      <c r="L125" s="15">
        <f t="shared" si="25"/>
        <v>0.11950034698126301</v>
      </c>
      <c r="M125" s="15">
        <f t="shared" si="26"/>
        <v>0.11917603848497489</v>
      </c>
      <c r="N125" s="15">
        <f t="shared" si="27"/>
        <v>3.2430849628811709E-4</v>
      </c>
      <c r="O125" s="16">
        <f t="shared" si="28"/>
        <v>0.11949674758587489</v>
      </c>
      <c r="P125" s="15">
        <f t="shared" si="29"/>
        <v>3.5993953881180429E-6</v>
      </c>
      <c r="Q125" s="16">
        <f t="shared" si="30"/>
        <v>0.10488800000000004</v>
      </c>
      <c r="R125" s="15">
        <f t="shared" si="31"/>
        <v>1.4612346981262972E-2</v>
      </c>
      <c r="S125" s="17">
        <v>8.4543093589702384E-2</v>
      </c>
      <c r="T125" s="18">
        <v>0.1192</v>
      </c>
      <c r="U125" s="15">
        <f t="shared" si="32"/>
        <v>2.9674758587489025E-4</v>
      </c>
    </row>
    <row r="126" spans="2:23" x14ac:dyDescent="0.25">
      <c r="B126" s="10">
        <f t="shared" si="22"/>
        <v>49.44444444444445</v>
      </c>
      <c r="C126" s="13">
        <v>121</v>
      </c>
      <c r="D126" s="13">
        <f t="shared" si="39"/>
        <v>3.5409999999999999</v>
      </c>
      <c r="E126" s="10">
        <f t="shared" si="34"/>
        <v>3.0249999999999999</v>
      </c>
      <c r="F126" s="10">
        <f t="shared" si="35"/>
        <v>6.1256249999999994</v>
      </c>
      <c r="G126" s="10">
        <f t="shared" si="36"/>
        <v>6.2787656249999992</v>
      </c>
      <c r="H126" s="10">
        <f t="shared" si="37"/>
        <v>0.15696914062499942</v>
      </c>
      <c r="I126" s="10">
        <f t="shared" si="38"/>
        <v>-0.15304491210937446</v>
      </c>
      <c r="J126" s="14">
        <f t="shared" si="23"/>
        <v>3.5311718991407854</v>
      </c>
      <c r="K126" s="14">
        <f t="shared" si="24"/>
        <v>3.5293015266070449</v>
      </c>
      <c r="L126" s="15">
        <f t="shared" si="25"/>
        <v>0.12286606523247744</v>
      </c>
      <c r="M126" s="15">
        <f t="shared" si="26"/>
        <v>0.12252504854756369</v>
      </c>
      <c r="N126" s="15">
        <f t="shared" si="27"/>
        <v>3.4101668491375026E-4</v>
      </c>
      <c r="O126" s="16">
        <f t="shared" si="28"/>
        <v>0.1228648619381307</v>
      </c>
      <c r="P126" s="15">
        <f t="shared" si="29"/>
        <v>1.2032943467327195E-6</v>
      </c>
      <c r="Q126" s="16">
        <f t="shared" si="30"/>
        <v>0.10824100480000004</v>
      </c>
      <c r="R126" s="15">
        <f t="shared" si="31"/>
        <v>1.4625060432477396E-2</v>
      </c>
      <c r="S126" s="17">
        <v>8.725557910018944E-2</v>
      </c>
      <c r="T126" s="18">
        <v>0.12255000000000001</v>
      </c>
      <c r="U126" s="15">
        <f t="shared" si="32"/>
        <v>3.1486193813069774E-4</v>
      </c>
    </row>
    <row r="127" spans="2:23" x14ac:dyDescent="0.25">
      <c r="B127" s="10">
        <f t="shared" si="22"/>
        <v>50</v>
      </c>
      <c r="C127" s="13">
        <v>122</v>
      </c>
      <c r="D127" s="13">
        <f t="shared" si="39"/>
        <v>3.64</v>
      </c>
      <c r="E127" s="10">
        <f t="shared" si="34"/>
        <v>3.05</v>
      </c>
      <c r="F127" s="10">
        <f t="shared" si="35"/>
        <v>6.2524999999999995</v>
      </c>
      <c r="G127" s="10">
        <f t="shared" si="36"/>
        <v>6.5651249999999983</v>
      </c>
      <c r="H127" s="10">
        <f t="shared" si="37"/>
        <v>0.32825624999999875</v>
      </c>
      <c r="I127" s="10">
        <f t="shared" si="38"/>
        <v>-0.31184343749999888</v>
      </c>
      <c r="J127" s="14">
        <f t="shared" si="23"/>
        <v>3.630014092326689</v>
      </c>
      <c r="K127" s="14">
        <f t="shared" si="24"/>
        <v>3.6280863730924402</v>
      </c>
      <c r="L127" s="15">
        <f t="shared" si="25"/>
        <v>0.12630117973629423</v>
      </c>
      <c r="M127" s="15">
        <f t="shared" si="26"/>
        <v>0.12595468745061378</v>
      </c>
      <c r="N127" s="15">
        <f t="shared" si="27"/>
        <v>3.4649228568045531E-4</v>
      </c>
      <c r="O127" s="16">
        <f t="shared" si="28"/>
        <v>0.12631382613546049</v>
      </c>
      <c r="P127" s="15">
        <f t="shared" si="29"/>
        <v>1.2646399166260647E-5</v>
      </c>
      <c r="Q127" s="16">
        <f t="shared" si="30"/>
        <v>0.11168196480000003</v>
      </c>
      <c r="R127" s="15">
        <f t="shared" si="31"/>
        <v>1.46192149362942E-2</v>
      </c>
      <c r="S127" s="17">
        <v>9.0055122025721676E-2</v>
      </c>
      <c r="T127" s="18">
        <v>0.12598999999999999</v>
      </c>
      <c r="U127" s="15">
        <f t="shared" si="32"/>
        <v>3.2382613546050321E-4</v>
      </c>
    </row>
    <row r="128" spans="2:23" x14ac:dyDescent="0.25">
      <c r="B128" s="10">
        <f t="shared" si="22"/>
        <v>50.555555555555557</v>
      </c>
      <c r="C128" s="13">
        <v>123</v>
      </c>
      <c r="D128" s="13">
        <f t="shared" si="39"/>
        <v>3.742</v>
      </c>
      <c r="E128" s="10">
        <f t="shared" si="34"/>
        <v>3.0750000000000002</v>
      </c>
      <c r="F128" s="10">
        <f t="shared" si="35"/>
        <v>6.3806250000000011</v>
      </c>
      <c r="G128" s="10">
        <f t="shared" si="36"/>
        <v>6.8591718750000021</v>
      </c>
      <c r="H128" s="10">
        <f t="shared" si="37"/>
        <v>0.51443789062500134</v>
      </c>
      <c r="I128" s="10">
        <f t="shared" si="38"/>
        <v>-0.47585504882812613</v>
      </c>
      <c r="J128" s="14">
        <f t="shared" si="23"/>
        <v>3.7312259070392799</v>
      </c>
      <c r="K128" s="14">
        <f t="shared" si="24"/>
        <v>3.7292393579586207</v>
      </c>
      <c r="L128" s="15">
        <f t="shared" si="25"/>
        <v>0.12984038861901456</v>
      </c>
      <c r="M128" s="15">
        <f t="shared" si="26"/>
        <v>0.12946654778068287</v>
      </c>
      <c r="N128" s="15">
        <f t="shared" si="27"/>
        <v>3.7384083833169601E-4</v>
      </c>
      <c r="O128" s="16">
        <f t="shared" si="28"/>
        <v>0.12984521686506523</v>
      </c>
      <c r="P128" s="15">
        <f t="shared" si="29"/>
        <v>4.8282460506643421E-6</v>
      </c>
      <c r="Q128" s="16">
        <f t="shared" si="30"/>
        <v>0.11521261280000003</v>
      </c>
      <c r="R128" s="15">
        <f t="shared" si="31"/>
        <v>1.4627775819014532E-2</v>
      </c>
      <c r="S128" s="17">
        <v>9.2944859896507609E-2</v>
      </c>
      <c r="T128" s="18">
        <v>0.12950999999999999</v>
      </c>
      <c r="U128" s="15">
        <f t="shared" si="32"/>
        <v>3.3521686506524095E-4</v>
      </c>
    </row>
    <row r="129" spans="2:23" x14ac:dyDescent="0.25">
      <c r="B129" s="10">
        <f t="shared" si="22"/>
        <v>51.111111111111114</v>
      </c>
      <c r="C129" s="13">
        <v>124</v>
      </c>
      <c r="D129" s="13">
        <f t="shared" si="39"/>
        <v>3.8460000000000001</v>
      </c>
      <c r="E129" s="10">
        <f t="shared" si="34"/>
        <v>3.1</v>
      </c>
      <c r="F129" s="10">
        <f t="shared" si="35"/>
        <v>6.5100000000000007</v>
      </c>
      <c r="G129" s="10">
        <f t="shared" si="36"/>
        <v>7.1610000000000014</v>
      </c>
      <c r="H129" s="10">
        <f t="shared" si="37"/>
        <v>0.71610000000000074</v>
      </c>
      <c r="I129" s="10">
        <f t="shared" si="38"/>
        <v>-0.64449000000000056</v>
      </c>
      <c r="J129" s="14">
        <f t="shared" si="23"/>
        <v>3.8348539268765394</v>
      </c>
      <c r="K129" s="14">
        <f t="shared" si="24"/>
        <v>3.8328070338779168</v>
      </c>
      <c r="L129" s="15">
        <f t="shared" si="25"/>
        <v>0.13344899375433728</v>
      </c>
      <c r="M129" s="15">
        <f t="shared" si="26"/>
        <v>0.13306224590133725</v>
      </c>
      <c r="N129" s="15">
        <f t="shared" si="27"/>
        <v>3.8674785300002457E-4</v>
      </c>
      <c r="O129" s="16">
        <f t="shared" si="28"/>
        <v>0.13346063359208102</v>
      </c>
      <c r="P129" s="15">
        <f t="shared" si="29"/>
        <v>1.163983774374322E-5</v>
      </c>
      <c r="Q129" s="16">
        <f t="shared" si="30"/>
        <v>0.11883470080000004</v>
      </c>
      <c r="R129" s="15">
        <f t="shared" si="31"/>
        <v>1.4614292954337235E-2</v>
      </c>
      <c r="S129" s="17">
        <v>9.5928073457984486E-2</v>
      </c>
      <c r="T129" s="18">
        <v>0.13311000000000001</v>
      </c>
      <c r="U129" s="15">
        <f t="shared" si="32"/>
        <v>3.5063359208101219E-4</v>
      </c>
    </row>
    <row r="130" spans="2:23" x14ac:dyDescent="0.25">
      <c r="B130" s="19">
        <f t="shared" si="22"/>
        <v>51.666666666666671</v>
      </c>
      <c r="C130" s="20">
        <v>125</v>
      </c>
      <c r="D130" s="20">
        <f t="shared" si="39"/>
        <v>3.952</v>
      </c>
      <c r="E130" s="19">
        <f t="shared" si="34"/>
        <v>3.125</v>
      </c>
      <c r="F130" s="19">
        <f t="shared" si="35"/>
        <v>6.640625</v>
      </c>
      <c r="G130" s="19">
        <f t="shared" si="36"/>
        <v>7.470703125</v>
      </c>
      <c r="H130" s="19">
        <f t="shared" si="37"/>
        <v>0.933837890625</v>
      </c>
      <c r="I130" s="19">
        <f t="shared" si="38"/>
        <v>-0.817108154296875</v>
      </c>
      <c r="J130" s="21">
        <f t="shared" si="23"/>
        <v>3.9409454269146846</v>
      </c>
      <c r="K130" s="21">
        <f t="shared" si="24"/>
        <v>3.9388366445262326</v>
      </c>
      <c r="L130" s="22">
        <f t="shared" si="25"/>
        <v>0.13712699514226231</v>
      </c>
      <c r="M130" s="22">
        <f t="shared" si="26"/>
        <v>0.13674342216914243</v>
      </c>
      <c r="N130" s="22">
        <f t="shared" si="27"/>
        <v>3.8357297311988892E-4</v>
      </c>
      <c r="O130" s="23">
        <f t="shared" si="28"/>
        <v>0.137161698746609</v>
      </c>
      <c r="P130" s="22">
        <f t="shared" si="29"/>
        <v>3.470360434668085E-5</v>
      </c>
      <c r="Q130" s="23">
        <f t="shared" si="30"/>
        <v>0.12254999999999999</v>
      </c>
      <c r="R130" s="22">
        <f t="shared" si="31"/>
        <v>1.4576995142262322E-2</v>
      </c>
      <c r="S130" s="24">
        <v>9.9008195100209931E-2</v>
      </c>
      <c r="T130" s="25">
        <v>0.1368</v>
      </c>
      <c r="U130" s="22">
        <f t="shared" si="32"/>
        <v>3.6169874660899048E-4</v>
      </c>
    </row>
    <row r="131" spans="2:23" x14ac:dyDescent="0.25">
      <c r="B131" s="19">
        <f t="shared" si="22"/>
        <v>52.222222222222221</v>
      </c>
      <c r="C131" s="20">
        <v>126</v>
      </c>
      <c r="D131" s="20">
        <f t="shared" si="39"/>
        <v>4.0609999999999999</v>
      </c>
      <c r="E131" s="19">
        <f t="shared" si="34"/>
        <v>3.15</v>
      </c>
      <c r="F131" s="19">
        <f t="shared" si="35"/>
        <v>6.7725</v>
      </c>
      <c r="G131" s="19">
        <f t="shared" si="36"/>
        <v>7.7883749999999994</v>
      </c>
      <c r="H131" s="19">
        <f t="shared" si="37"/>
        <v>1.1682562499999991</v>
      </c>
      <c r="I131" s="19">
        <f t="shared" si="38"/>
        <v>-0.99301781249999932</v>
      </c>
      <c r="J131" s="21">
        <f t="shared" si="23"/>
        <v>4.0495483799324834</v>
      </c>
      <c r="K131" s="21">
        <f t="shared" si="24"/>
        <v>4.0473761308032596</v>
      </c>
      <c r="L131" s="22">
        <f t="shared" si="25"/>
        <v>0.1409090909090909</v>
      </c>
      <c r="M131" s="22">
        <f t="shared" si="26"/>
        <v>0.14051174114963511</v>
      </c>
      <c r="N131" s="22">
        <f t="shared" si="27"/>
        <v>3.9734975945579509E-4</v>
      </c>
      <c r="O131" s="23">
        <f t="shared" si="28"/>
        <v>0.14095005791030268</v>
      </c>
      <c r="P131" s="22">
        <f t="shared" si="29"/>
        <v>4.0967001211783538E-5</v>
      </c>
      <c r="Q131" s="23">
        <f t="shared" si="30"/>
        <v>0.12636030080000005</v>
      </c>
      <c r="R131" s="22">
        <f t="shared" si="31"/>
        <v>1.4548790109090853E-2</v>
      </c>
      <c r="S131" s="24">
        <v>0.10218881789361325</v>
      </c>
      <c r="T131" s="25">
        <v>0.14058000000000001</v>
      </c>
      <c r="U131" s="22">
        <f t="shared" si="32"/>
        <v>3.7005791030267354E-4</v>
      </c>
    </row>
    <row r="132" spans="2:23" x14ac:dyDescent="0.25">
      <c r="B132" s="19">
        <f t="shared" si="22"/>
        <v>52.777777777777779</v>
      </c>
      <c r="C132" s="20">
        <v>127</v>
      </c>
      <c r="D132" s="20">
        <f t="shared" si="39"/>
        <v>4.173</v>
      </c>
      <c r="E132" s="19">
        <f t="shared" si="34"/>
        <v>3.1749999999999998</v>
      </c>
      <c r="F132" s="19">
        <f t="shared" si="35"/>
        <v>6.9056249999999988</v>
      </c>
      <c r="G132" s="19">
        <f t="shared" si="36"/>
        <v>8.1141093749999982</v>
      </c>
      <c r="H132" s="19">
        <f t="shared" si="37"/>
        <v>1.4199691406249983</v>
      </c>
      <c r="I132" s="19">
        <f t="shared" si="38"/>
        <v>-1.171474541015624</v>
      </c>
      <c r="J132" s="21">
        <f t="shared" si="23"/>
        <v>4.160711462634394</v>
      </c>
      <c r="K132" s="21">
        <f t="shared" si="24"/>
        <v>4.158474137051515</v>
      </c>
      <c r="L132" s="22">
        <f t="shared" si="25"/>
        <v>0.14479528105482303</v>
      </c>
      <c r="M132" s="22">
        <f t="shared" si="26"/>
        <v>0.14436889183325446</v>
      </c>
      <c r="N132" s="22">
        <f t="shared" si="27"/>
        <v>4.2638922156856829E-4</v>
      </c>
      <c r="O132" s="23">
        <f t="shared" si="28"/>
        <v>0.14482738000250003</v>
      </c>
      <c r="P132" s="22">
        <f t="shared" si="29"/>
        <v>3.2098947677000611E-5</v>
      </c>
      <c r="Q132" s="23">
        <f t="shared" si="30"/>
        <v>0.13026741280000004</v>
      </c>
      <c r="R132" s="22">
        <f t="shared" si="31"/>
        <v>1.4527868254822995E-2</v>
      </c>
      <c r="S132" s="24">
        <v>0.10547370528246187</v>
      </c>
      <c r="T132" s="25">
        <v>0.14444000000000001</v>
      </c>
      <c r="U132" s="22">
        <f t="shared" si="32"/>
        <v>3.8738000250002069E-4</v>
      </c>
    </row>
    <row r="133" spans="2:23" x14ac:dyDescent="0.25">
      <c r="B133" s="19">
        <f t="shared" ref="B133:B196" si="41">5/9*(C133-32)</f>
        <v>53.333333333333336</v>
      </c>
      <c r="C133" s="20">
        <v>128</v>
      </c>
      <c r="D133" s="20">
        <f t="shared" si="39"/>
        <v>4.2869999999999999</v>
      </c>
      <c r="E133" s="19">
        <f t="shared" si="34"/>
        <v>3.2</v>
      </c>
      <c r="F133" s="19">
        <f t="shared" si="35"/>
        <v>7.0400000000000009</v>
      </c>
      <c r="G133" s="19">
        <f t="shared" si="36"/>
        <v>8.4480000000000022</v>
      </c>
      <c r="H133" s="19">
        <f t="shared" si="37"/>
        <v>1.689600000000002</v>
      </c>
      <c r="I133" s="19">
        <f t="shared" si="38"/>
        <v>-1.3516800000000013</v>
      </c>
      <c r="J133" s="21">
        <f t="shared" si="23"/>
        <v>4.2744840618718074</v>
      </c>
      <c r="K133" s="21">
        <f t="shared" si="24"/>
        <v>4.2721800172735058</v>
      </c>
      <c r="L133" s="22">
        <f t="shared" si="25"/>
        <v>0.14875086745315752</v>
      </c>
      <c r="M133" s="22">
        <f t="shared" si="26"/>
        <v>0.14831658785120774</v>
      </c>
      <c r="N133" s="22">
        <f t="shared" si="27"/>
        <v>4.3427960194977744E-4</v>
      </c>
      <c r="O133" s="23">
        <f t="shared" si="28"/>
        <v>0.1487953574658627</v>
      </c>
      <c r="P133" s="22">
        <f t="shared" si="29"/>
        <v>4.4490012705178383E-5</v>
      </c>
      <c r="Q133" s="23">
        <f t="shared" si="30"/>
        <v>0.13427316480000004</v>
      </c>
      <c r="R133" s="22">
        <f t="shared" si="31"/>
        <v>1.4477702653157482E-2</v>
      </c>
      <c r="S133" s="24">
        <v>0.10886680149243404</v>
      </c>
      <c r="T133" s="25">
        <v>0.1484</v>
      </c>
      <c r="U133" s="22">
        <f t="shared" si="32"/>
        <v>3.953574658626946E-4</v>
      </c>
    </row>
    <row r="134" spans="2:23" x14ac:dyDescent="0.25">
      <c r="B134" s="19">
        <f t="shared" si="41"/>
        <v>53.888888888888893</v>
      </c>
      <c r="C134" s="20">
        <v>129</v>
      </c>
      <c r="D134" s="20">
        <f t="shared" si="39"/>
        <v>4.4039999999999999</v>
      </c>
      <c r="E134" s="19">
        <f t="shared" si="34"/>
        <v>3.2250000000000001</v>
      </c>
      <c r="F134" s="19">
        <f t="shared" si="35"/>
        <v>7.1756250000000001</v>
      </c>
      <c r="G134" s="19">
        <f t="shared" si="36"/>
        <v>8.7901406250000012</v>
      </c>
      <c r="H134" s="19">
        <f t="shared" si="37"/>
        <v>1.9777816406250011</v>
      </c>
      <c r="I134" s="19">
        <f t="shared" si="38"/>
        <v>-1.5327807714843757</v>
      </c>
      <c r="J134" s="21">
        <f t="shared" ref="J134:J197" si="42">0.1804*10^((4.1667*C134-133.3)/(5/9*C134+219.9))</f>
        <v>4.3909162808616733</v>
      </c>
      <c r="K134" s="21">
        <f t="shared" ref="K134:K197" si="43">0.1804*10^((7.5*B134)/(237.7+B134))</f>
        <v>4.3885438413462712</v>
      </c>
      <c r="L134" s="22">
        <f t="shared" ref="L134:L197" si="44">D134/28.82</f>
        <v>0.15281054823039555</v>
      </c>
      <c r="M134" s="22">
        <f t="shared" ref="M134:M197" si="45">J134/28.82</f>
        <v>0.15235656769124473</v>
      </c>
      <c r="N134" s="22">
        <f t="shared" ref="N134:N197" si="46">ABS(L134-M134)</f>
        <v>4.5398053915082781E-4</v>
      </c>
      <c r="O134" s="23">
        <f t="shared" ref="O134:O197" si="47">EXP(18.3036-(3816.44/(5/9*(C134-32)+273.15-46.13)))/25.4/28.82</f>
        <v>0.15285570645151195</v>
      </c>
      <c r="P134" s="22">
        <f t="shared" ref="P134:P197" si="48">ABS(L134-O134)</f>
        <v>4.5158221116392561E-5</v>
      </c>
      <c r="Q134" s="23">
        <f t="shared" ref="Q134:Q197" si="49">(0.0000000008*C134^4-0.0000001*C134^3+0.00001*C134^2-0.0003*C134+0.0038)</f>
        <v>0.13837940480000002</v>
      </c>
      <c r="R134" s="22">
        <f t="shared" ref="R134:R197" si="50">ABS(L134-Q134)</f>
        <v>1.4431143430395532E-2</v>
      </c>
      <c r="S134" s="24">
        <v>0.11237224271427476</v>
      </c>
      <c r="T134" s="25">
        <v>0.15245</v>
      </c>
      <c r="U134" s="22">
        <f t="shared" ref="U134:U197" si="51">ABS(O134-T134)</f>
        <v>4.0570645151194462E-4</v>
      </c>
    </row>
    <row r="135" spans="2:23" x14ac:dyDescent="0.25">
      <c r="B135" s="19">
        <f t="shared" si="41"/>
        <v>54.44444444444445</v>
      </c>
      <c r="C135" s="20">
        <v>130</v>
      </c>
      <c r="D135" s="20">
        <f t="shared" si="39"/>
        <v>4.5229999999999997</v>
      </c>
      <c r="E135" s="19">
        <f t="shared" si="34"/>
        <v>3.25</v>
      </c>
      <c r="F135" s="19">
        <f t="shared" si="35"/>
        <v>7.3125</v>
      </c>
      <c r="G135" s="19">
        <f t="shared" si="36"/>
        <v>9.140625</v>
      </c>
      <c r="H135" s="19">
        <f t="shared" si="37"/>
        <v>2.28515625</v>
      </c>
      <c r="I135" s="19">
        <f t="shared" si="38"/>
        <v>-1.7138671875</v>
      </c>
      <c r="J135" s="21">
        <f t="shared" si="42"/>
        <v>4.5100589454018749</v>
      </c>
      <c r="K135" s="21">
        <f t="shared" si="43"/>
        <v>4.5076164012327089</v>
      </c>
      <c r="L135" s="22">
        <f t="shared" si="44"/>
        <v>0.15693962526023594</v>
      </c>
      <c r="M135" s="22">
        <f t="shared" si="45"/>
        <v>0.15649059491331974</v>
      </c>
      <c r="N135" s="22">
        <f t="shared" si="46"/>
        <v>4.4903034691620713E-4</v>
      </c>
      <c r="O135" s="23">
        <f t="shared" si="47"/>
        <v>0.15701016700362494</v>
      </c>
      <c r="P135" s="22">
        <f t="shared" si="48"/>
        <v>7.0541743388996547E-5</v>
      </c>
      <c r="Q135" s="23">
        <f t="shared" si="49"/>
        <v>0.14258800000000002</v>
      </c>
      <c r="R135" s="22">
        <f t="shared" si="50"/>
        <v>1.4351625260235923E-2</v>
      </c>
      <c r="S135" s="24">
        <v>0.11599436913173899</v>
      </c>
      <c r="T135" s="25">
        <v>0.15659000000000001</v>
      </c>
      <c r="U135" s="22">
        <f t="shared" si="51"/>
        <v>4.2016700362493276E-4</v>
      </c>
    </row>
    <row r="136" spans="2:23" x14ac:dyDescent="0.25">
      <c r="B136" s="10">
        <f t="shared" si="41"/>
        <v>55</v>
      </c>
      <c r="C136" s="13">
        <v>131</v>
      </c>
      <c r="D136" s="13">
        <f t="shared" si="39"/>
        <v>4.6449999999999996</v>
      </c>
      <c r="E136" s="10">
        <f t="shared" si="34"/>
        <v>3.2749999999999999</v>
      </c>
      <c r="F136" s="10">
        <f t="shared" si="35"/>
        <v>7.4506249999999996</v>
      </c>
      <c r="G136" s="10">
        <f t="shared" si="36"/>
        <v>9.4995468749999983</v>
      </c>
      <c r="H136" s="10">
        <f t="shared" si="37"/>
        <v>2.6123753906249987</v>
      </c>
      <c r="I136" s="10">
        <f t="shared" si="38"/>
        <v>-1.8939721582031244</v>
      </c>
      <c r="J136" s="14">
        <f t="shared" si="42"/>
        <v>4.6319636100825932</v>
      </c>
      <c r="K136" s="14">
        <f t="shared" si="43"/>
        <v>4.6294492171888821</v>
      </c>
      <c r="L136" s="15">
        <f t="shared" si="44"/>
        <v>0.16117279666897985</v>
      </c>
      <c r="M136" s="15">
        <f t="shared" si="45"/>
        <v>0.16072045836511425</v>
      </c>
      <c r="N136" s="15">
        <f t="shared" si="46"/>
        <v>4.5233830386559593E-4</v>
      </c>
      <c r="O136" s="16">
        <f t="shared" si="47"/>
        <v>0.16126050324348204</v>
      </c>
      <c r="P136" s="15">
        <f t="shared" si="48"/>
        <v>8.7706574502188772E-5</v>
      </c>
      <c r="Q136" s="16">
        <f t="shared" si="49"/>
        <v>0.14690083680000005</v>
      </c>
      <c r="R136" s="15">
        <f t="shared" si="50"/>
        <v>1.4271959868979806E-2</v>
      </c>
      <c r="S136" s="17">
        <v>0.11973773786896076</v>
      </c>
      <c r="T136" s="18">
        <v>0.16083</v>
      </c>
      <c r="U136" s="15">
        <f t="shared" si="51"/>
        <v>4.3050324348203883E-4</v>
      </c>
    </row>
    <row r="137" spans="2:23" x14ac:dyDescent="0.25">
      <c r="B137" s="10">
        <f t="shared" si="41"/>
        <v>55.555555555555557</v>
      </c>
      <c r="C137" s="13">
        <v>132</v>
      </c>
      <c r="D137" s="13">
        <f t="shared" si="39"/>
        <v>4.7709999999999999</v>
      </c>
      <c r="E137" s="10">
        <f t="shared" si="34"/>
        <v>3.3</v>
      </c>
      <c r="F137" s="10">
        <f t="shared" si="35"/>
        <v>7.589999999999999</v>
      </c>
      <c r="G137" s="10">
        <f t="shared" si="36"/>
        <v>9.8669999999999973</v>
      </c>
      <c r="H137" s="10">
        <f t="shared" si="37"/>
        <v>2.9600999999999975</v>
      </c>
      <c r="I137" s="10">
        <f t="shared" si="38"/>
        <v>-2.0720699999999987</v>
      </c>
      <c r="J137" s="14">
        <f t="shared" si="42"/>
        <v>4.7566825644930022</v>
      </c>
      <c r="K137" s="14">
        <f t="shared" si="43"/>
        <v>4.7540945439666951</v>
      </c>
      <c r="L137" s="15">
        <f t="shared" si="44"/>
        <v>0.16554476058292852</v>
      </c>
      <c r="M137" s="15">
        <f t="shared" si="45"/>
        <v>0.16504797239739771</v>
      </c>
      <c r="N137" s="15">
        <f t="shared" si="46"/>
        <v>4.9678818553081094E-4</v>
      </c>
      <c r="O137" s="16">
        <f t="shared" si="47"/>
        <v>0.16560850355292556</v>
      </c>
      <c r="P137" s="15">
        <f t="shared" si="48"/>
        <v>6.3742969997032661E-5</v>
      </c>
      <c r="Q137" s="16">
        <f t="shared" si="49"/>
        <v>0.1513198208</v>
      </c>
      <c r="R137" s="15">
        <f t="shared" si="50"/>
        <v>1.422493978292852E-2</v>
      </c>
      <c r="S137" s="17">
        <v>0.12360713694012181</v>
      </c>
      <c r="T137" s="18">
        <v>0.16517000000000001</v>
      </c>
      <c r="U137" s="15">
        <f t="shared" si="51"/>
        <v>4.3850355292554544E-4</v>
      </c>
    </row>
    <row r="138" spans="2:23" x14ac:dyDescent="0.25">
      <c r="B138" s="10">
        <f t="shared" si="41"/>
        <v>56.111111111111114</v>
      </c>
      <c r="C138" s="13">
        <v>133</v>
      </c>
      <c r="D138" s="13">
        <f t="shared" si="39"/>
        <v>4.8979999999999997</v>
      </c>
      <c r="E138" s="10">
        <f t="shared" si="34"/>
        <v>3.3250000000000002</v>
      </c>
      <c r="F138" s="10">
        <f t="shared" si="35"/>
        <v>7.7306250000000007</v>
      </c>
      <c r="G138" s="10">
        <f t="shared" si="36"/>
        <v>10.243078125000002</v>
      </c>
      <c r="H138" s="10">
        <f t="shared" si="37"/>
        <v>3.3290003906250023</v>
      </c>
      <c r="I138" s="10">
        <f t="shared" si="38"/>
        <v>-2.247075263671876</v>
      </c>
      <c r="J138" s="14">
        <f t="shared" si="42"/>
        <v>4.8842688394225942</v>
      </c>
      <c r="K138" s="14">
        <f t="shared" si="43"/>
        <v>4.8816053770111765</v>
      </c>
      <c r="L138" s="15">
        <f t="shared" si="44"/>
        <v>0.16995142262317833</v>
      </c>
      <c r="M138" s="15">
        <f t="shared" si="45"/>
        <v>0.16947497707920173</v>
      </c>
      <c r="N138" s="15">
        <f t="shared" si="46"/>
        <v>4.7644554397660577E-4</v>
      </c>
      <c r="O138" s="16">
        <f t="shared" si="47"/>
        <v>0.17005598075722247</v>
      </c>
      <c r="P138" s="15">
        <f t="shared" si="48"/>
        <v>1.0455813404414149E-4</v>
      </c>
      <c r="Q138" s="16">
        <f t="shared" si="49"/>
        <v>0.15584687680000006</v>
      </c>
      <c r="R138" s="15">
        <f t="shared" si="50"/>
        <v>1.4104545823178272E-2</v>
      </c>
      <c r="S138" s="17">
        <v>0.12760760029294843</v>
      </c>
      <c r="T138" s="18">
        <v>0.16961000000000001</v>
      </c>
      <c r="U138" s="15">
        <f t="shared" si="51"/>
        <v>4.4598075722246389E-4</v>
      </c>
      <c r="W138">
        <f>EXP(1)</f>
        <v>2.7182818284590451</v>
      </c>
    </row>
    <row r="139" spans="2:23" x14ac:dyDescent="0.25">
      <c r="B139" s="10">
        <f t="shared" si="41"/>
        <v>56.666666666666671</v>
      </c>
      <c r="C139" s="13">
        <v>134</v>
      </c>
      <c r="D139" s="13">
        <f t="shared" si="39"/>
        <v>5.0289999999999999</v>
      </c>
      <c r="E139" s="10">
        <f t="shared" si="34"/>
        <v>3.35</v>
      </c>
      <c r="F139" s="10">
        <f t="shared" si="35"/>
        <v>7.8725000000000005</v>
      </c>
      <c r="G139" s="10">
        <f t="shared" si="36"/>
        <v>10.627875000000001</v>
      </c>
      <c r="H139" s="10">
        <f t="shared" si="37"/>
        <v>3.7197562500000014</v>
      </c>
      <c r="I139" s="10">
        <f t="shared" si="38"/>
        <v>-2.4178415625000005</v>
      </c>
      <c r="J139" s="14">
        <f t="shared" si="42"/>
        <v>5.0147762130564288</v>
      </c>
      <c r="K139" s="14">
        <f t="shared" si="43"/>
        <v>5.0120354586517664</v>
      </c>
      <c r="L139" s="15">
        <f t="shared" si="44"/>
        <v>0.17449687716863288</v>
      </c>
      <c r="M139" s="15">
        <f t="shared" si="45"/>
        <v>0.17400333841278379</v>
      </c>
      <c r="N139" s="15">
        <f t="shared" si="46"/>
        <v>4.9353875584909335E-4</v>
      </c>
      <c r="O139" s="16">
        <f t="shared" si="47"/>
        <v>0.17460477230729535</v>
      </c>
      <c r="P139" s="15">
        <f t="shared" si="48"/>
        <v>1.0789513866246714E-4</v>
      </c>
      <c r="Q139" s="16">
        <f t="shared" si="49"/>
        <v>0.16048394880000003</v>
      </c>
      <c r="R139" s="15">
        <f t="shared" si="50"/>
        <v>1.4012928368632854E-2</v>
      </c>
      <c r="S139" s="17">
        <v>0.13174442404723233</v>
      </c>
      <c r="T139" s="18">
        <v>0.17415</v>
      </c>
      <c r="U139" s="15">
        <f t="shared" si="51"/>
        <v>4.5477230729534801E-4</v>
      </c>
    </row>
    <row r="140" spans="2:23" x14ac:dyDescent="0.25">
      <c r="B140" s="10">
        <f t="shared" si="41"/>
        <v>57.222222222222221</v>
      </c>
      <c r="C140" s="13">
        <v>135</v>
      </c>
      <c r="D140" s="13">
        <f t="shared" si="39"/>
        <v>5.1630000000000003</v>
      </c>
      <c r="E140" s="10">
        <f t="shared" si="34"/>
        <v>3.375</v>
      </c>
      <c r="F140" s="10">
        <f t="shared" si="35"/>
        <v>8.015625</v>
      </c>
      <c r="G140" s="10">
        <f t="shared" si="36"/>
        <v>11.021484375</v>
      </c>
      <c r="H140" s="10">
        <f t="shared" si="37"/>
        <v>4.133056640625</v>
      </c>
      <c r="I140" s="10">
        <f t="shared" si="38"/>
        <v>-2.583160400390625</v>
      </c>
      <c r="J140" s="14">
        <f t="shared" si="42"/>
        <v>5.1482592171636359</v>
      </c>
      <c r="K140" s="14">
        <f t="shared" si="43"/>
        <v>5.1454392842867867</v>
      </c>
      <c r="L140" s="15">
        <f t="shared" si="44"/>
        <v>0.17914642609299097</v>
      </c>
      <c r="M140" s="15">
        <f t="shared" si="45"/>
        <v>0.17863494854835654</v>
      </c>
      <c r="N140" s="15">
        <f t="shared" si="46"/>
        <v>5.1147754463443107E-4</v>
      </c>
      <c r="O140" s="16">
        <f t="shared" si="47"/>
        <v>0.1792567404613036</v>
      </c>
      <c r="P140" s="15">
        <f t="shared" si="48"/>
        <v>1.1031436831263064E-4</v>
      </c>
      <c r="Q140" s="16">
        <f t="shared" si="49"/>
        <v>0.16523300000000005</v>
      </c>
      <c r="R140" s="15">
        <f t="shared" si="50"/>
        <v>1.3913426092990927E-2</v>
      </c>
      <c r="S140" s="17">
        <v>0.13602318404042413</v>
      </c>
      <c r="T140" s="18">
        <v>0.17879999999999999</v>
      </c>
      <c r="U140" s="15">
        <f t="shared" si="51"/>
        <v>4.5674046130361745E-4</v>
      </c>
    </row>
    <row r="141" spans="2:23" x14ac:dyDescent="0.25">
      <c r="B141" s="10">
        <f t="shared" si="41"/>
        <v>57.777777777777779</v>
      </c>
      <c r="C141" s="13">
        <v>136</v>
      </c>
      <c r="D141" s="13">
        <f t="shared" si="39"/>
        <v>5.3</v>
      </c>
      <c r="E141" s="10">
        <f t="shared" si="34"/>
        <v>3.4</v>
      </c>
      <c r="F141" s="10">
        <f t="shared" si="35"/>
        <v>8.16</v>
      </c>
      <c r="G141" s="10">
        <f t="shared" si="36"/>
        <v>11.423999999999999</v>
      </c>
      <c r="H141" s="10">
        <f t="shared" si="37"/>
        <v>4.5695999999999986</v>
      </c>
      <c r="I141" s="10">
        <f t="shared" si="38"/>
        <v>-2.7417599999999998</v>
      </c>
      <c r="J141" s="14">
        <f t="shared" si="42"/>
        <v>5.2847731432784641</v>
      </c>
      <c r="K141" s="14">
        <f t="shared" si="43"/>
        <v>5.2818721085605524</v>
      </c>
      <c r="L141" s="15">
        <f t="shared" si="44"/>
        <v>0.18390006939625259</v>
      </c>
      <c r="M141" s="15">
        <f t="shared" si="45"/>
        <v>0.18337172599855878</v>
      </c>
      <c r="N141" s="15">
        <f t="shared" si="46"/>
        <v>5.28343397693809E-4</v>
      </c>
      <c r="O141" s="16">
        <f t="shared" si="47"/>
        <v>0.18401377246555786</v>
      </c>
      <c r="P141" s="15">
        <f t="shared" si="48"/>
        <v>1.1370306930527652E-4</v>
      </c>
      <c r="Q141" s="16">
        <f t="shared" si="49"/>
        <v>0.17009601280000006</v>
      </c>
      <c r="R141" s="15">
        <f t="shared" si="50"/>
        <v>1.3804056596252529E-2</v>
      </c>
      <c r="S141" s="17">
        <v>0.14044975480450581</v>
      </c>
      <c r="T141" s="18">
        <v>0.18354999999999999</v>
      </c>
      <c r="U141" s="15">
        <f t="shared" si="51"/>
        <v>4.6377246555787122E-4</v>
      </c>
    </row>
    <row r="142" spans="2:23" x14ac:dyDescent="0.25">
      <c r="B142" s="10">
        <f t="shared" si="41"/>
        <v>58.333333333333336</v>
      </c>
      <c r="C142" s="13">
        <v>137</v>
      </c>
      <c r="D142" s="13">
        <f t="shared" si="39"/>
        <v>5.44</v>
      </c>
      <c r="E142" s="10">
        <f t="shared" ref="E142:E205" si="52">C142/40</f>
        <v>3.4249999999999998</v>
      </c>
      <c r="F142" s="10">
        <f t="shared" ref="F142:F205" si="53">E142*(E142-1)</f>
        <v>8.3056249999999991</v>
      </c>
      <c r="G142" s="10">
        <f t="shared" ref="G142:G205" si="54">F142*(E142-2)</f>
        <v>11.835515624999998</v>
      </c>
      <c r="H142" s="10">
        <f t="shared" ref="H142:H205" si="55">G142*(E142-3)</f>
        <v>5.030094140624997</v>
      </c>
      <c r="I142" s="10">
        <f t="shared" ref="I142:I205" si="56">H142*(E142-4)</f>
        <v>-2.8923041308593742</v>
      </c>
      <c r="J142" s="14">
        <f t="shared" si="42"/>
        <v>5.4243740488731689</v>
      </c>
      <c r="K142" s="14">
        <f t="shared" si="43"/>
        <v>5.4213899515322854</v>
      </c>
      <c r="L142" s="15">
        <f t="shared" si="44"/>
        <v>0.18875780707841777</v>
      </c>
      <c r="M142" s="15">
        <f t="shared" si="45"/>
        <v>0.1882156158526429</v>
      </c>
      <c r="N142" s="15">
        <f t="shared" si="46"/>
        <v>5.4219122577486845E-4</v>
      </c>
      <c r="O142" s="16">
        <f t="shared" si="47"/>
        <v>0.18887778073473041</v>
      </c>
      <c r="P142" s="15">
        <f t="shared" si="48"/>
        <v>1.1997365631263857E-4</v>
      </c>
      <c r="Q142" s="16">
        <f t="shared" si="49"/>
        <v>0.1750749888</v>
      </c>
      <c r="R142" s="15">
        <f t="shared" si="50"/>
        <v>1.3682818278417774E-2</v>
      </c>
      <c r="S142" s="17">
        <v>0.14503033011203348</v>
      </c>
      <c r="T142" s="18">
        <v>0.18840999999999999</v>
      </c>
      <c r="U142" s="15">
        <f t="shared" si="51"/>
        <v>4.6778073473041637E-4</v>
      </c>
    </row>
    <row r="143" spans="2:23" x14ac:dyDescent="0.25">
      <c r="B143" s="10">
        <f t="shared" si="41"/>
        <v>58.888888888888893</v>
      </c>
      <c r="C143" s="13">
        <v>138</v>
      </c>
      <c r="D143" s="13">
        <f t="shared" si="39"/>
        <v>5.5830000000000002</v>
      </c>
      <c r="E143" s="10">
        <f t="shared" si="52"/>
        <v>3.45</v>
      </c>
      <c r="F143" s="10">
        <f t="shared" si="53"/>
        <v>8.4525000000000006</v>
      </c>
      <c r="G143" s="10">
        <f t="shared" si="54"/>
        <v>12.256125000000003</v>
      </c>
      <c r="H143" s="10">
        <f t="shared" si="55"/>
        <v>5.5152562500000037</v>
      </c>
      <c r="I143" s="10">
        <f t="shared" si="56"/>
        <v>-3.033390937500001</v>
      </c>
      <c r="J143" s="14">
        <f t="shared" si="42"/>
        <v>5.5671187635221031</v>
      </c>
      <c r="K143" s="14">
        <f t="shared" si="43"/>
        <v>5.5640496048362804</v>
      </c>
      <c r="L143" s="15">
        <f t="shared" si="44"/>
        <v>0.19371963913948648</v>
      </c>
      <c r="M143" s="15">
        <f t="shared" si="45"/>
        <v>0.19316858999035749</v>
      </c>
      <c r="N143" s="15">
        <f t="shared" si="46"/>
        <v>5.5104914912898484E-4</v>
      </c>
      <c r="O143" s="16">
        <f t="shared" si="47"/>
        <v>0.19385070303135438</v>
      </c>
      <c r="P143" s="15">
        <f t="shared" si="48"/>
        <v>1.3106389186789968E-4</v>
      </c>
      <c r="Q143" s="16">
        <f t="shared" si="49"/>
        <v>0.18017194880000009</v>
      </c>
      <c r="R143" s="15">
        <f t="shared" si="50"/>
        <v>1.3547690339486385E-2</v>
      </c>
      <c r="S143" s="17">
        <v>0.14977144524462571</v>
      </c>
      <c r="T143" s="18">
        <v>0.19338</v>
      </c>
      <c r="U143" s="15">
        <f t="shared" si="51"/>
        <v>4.707030313543803E-4</v>
      </c>
    </row>
    <row r="144" spans="2:23" x14ac:dyDescent="0.25">
      <c r="B144" s="10">
        <f t="shared" si="41"/>
        <v>59.44444444444445</v>
      </c>
      <c r="C144" s="13">
        <v>139</v>
      </c>
      <c r="D144" s="13">
        <f t="shared" si="39"/>
        <v>5.73</v>
      </c>
      <c r="E144" s="10">
        <f t="shared" si="52"/>
        <v>3.4750000000000001</v>
      </c>
      <c r="F144" s="10">
        <f t="shared" si="53"/>
        <v>8.6006250000000009</v>
      </c>
      <c r="G144" s="10">
        <f t="shared" si="54"/>
        <v>12.685921875000002</v>
      </c>
      <c r="H144" s="10">
        <f t="shared" si="55"/>
        <v>6.0258128906250024</v>
      </c>
      <c r="I144" s="10">
        <f t="shared" si="56"/>
        <v>-3.1635517675781255</v>
      </c>
      <c r="J144" s="14">
        <f t="shared" si="42"/>
        <v>5.7130648950562586</v>
      </c>
      <c r="K144" s="14">
        <f t="shared" si="43"/>
        <v>5.7099086378325268</v>
      </c>
      <c r="L144" s="15">
        <f t="shared" si="44"/>
        <v>0.19882026370575989</v>
      </c>
      <c r="M144" s="15">
        <f t="shared" si="45"/>
        <v>0.19823264729549822</v>
      </c>
      <c r="N144" s="15">
        <f t="shared" si="46"/>
        <v>5.87616410261671E-4</v>
      </c>
      <c r="O144" s="16">
        <f t="shared" si="47"/>
        <v>0.19893450264457566</v>
      </c>
      <c r="P144" s="15">
        <f t="shared" si="48"/>
        <v>1.1423893881576386E-4</v>
      </c>
      <c r="Q144" s="16">
        <f t="shared" si="49"/>
        <v>0.1853889328000001</v>
      </c>
      <c r="R144" s="15">
        <f t="shared" si="50"/>
        <v>1.3431330905759792E-2</v>
      </c>
      <c r="S144" s="17">
        <v>0.15468000115453329</v>
      </c>
      <c r="T144" s="18">
        <v>0.19846</v>
      </c>
      <c r="U144" s="15">
        <f t="shared" si="51"/>
        <v>4.7450264457565838E-4</v>
      </c>
    </row>
    <row r="145" spans="2:21" x14ac:dyDescent="0.25">
      <c r="B145" s="10">
        <f t="shared" si="41"/>
        <v>60</v>
      </c>
      <c r="C145" s="13">
        <v>140</v>
      </c>
      <c r="D145" s="13">
        <f t="shared" si="39"/>
        <v>5.8789999999999996</v>
      </c>
      <c r="E145" s="10">
        <f t="shared" si="52"/>
        <v>3.5</v>
      </c>
      <c r="F145" s="10">
        <f t="shared" si="53"/>
        <v>8.75</v>
      </c>
      <c r="G145" s="10">
        <f t="shared" si="54"/>
        <v>13.125</v>
      </c>
      <c r="H145" s="10">
        <f t="shared" si="55"/>
        <v>6.5625</v>
      </c>
      <c r="I145" s="10">
        <f t="shared" si="56"/>
        <v>-3.28125</v>
      </c>
      <c r="J145" s="14">
        <f t="shared" si="42"/>
        <v>5.862270835707621</v>
      </c>
      <c r="K145" s="14">
        <f t="shared" si="43"/>
        <v>5.8590254037471539</v>
      </c>
      <c r="L145" s="15">
        <f t="shared" si="44"/>
        <v>0.20399028452463566</v>
      </c>
      <c r="M145" s="15">
        <f t="shared" si="45"/>
        <v>0.2034098138691055</v>
      </c>
      <c r="N145" s="15">
        <f t="shared" si="46"/>
        <v>5.8047065553015753E-4</v>
      </c>
      <c r="O145" s="16">
        <f t="shared" si="47"/>
        <v>0.20413116856814956</v>
      </c>
      <c r="P145" s="15">
        <f t="shared" si="48"/>
        <v>1.4088404351389472E-4</v>
      </c>
      <c r="Q145" s="16">
        <f t="shared" si="49"/>
        <v>0.19072800000000004</v>
      </c>
      <c r="R145" s="15">
        <f t="shared" si="50"/>
        <v>1.3262284524635626E-2</v>
      </c>
      <c r="S145" s="17">
        <v>0.15976329070951789</v>
      </c>
      <c r="T145" s="18">
        <v>0.20365</v>
      </c>
      <c r="U145" s="15">
        <f t="shared" si="51"/>
        <v>4.8116856814955922E-4</v>
      </c>
    </row>
    <row r="146" spans="2:21" x14ac:dyDescent="0.25">
      <c r="B146" s="10">
        <f t="shared" si="41"/>
        <v>60.555555555555557</v>
      </c>
      <c r="C146" s="13">
        <v>141</v>
      </c>
      <c r="D146" s="13">
        <f t="shared" si="39"/>
        <v>6.032</v>
      </c>
      <c r="E146" s="10">
        <f t="shared" si="52"/>
        <v>3.5249999999999999</v>
      </c>
      <c r="F146" s="10">
        <f t="shared" si="53"/>
        <v>8.9006249999999998</v>
      </c>
      <c r="G146" s="10">
        <f t="shared" si="54"/>
        <v>13.573453124999999</v>
      </c>
      <c r="H146" s="10">
        <f t="shared" si="55"/>
        <v>7.1260628906249979</v>
      </c>
      <c r="I146" s="10">
        <f t="shared" si="56"/>
        <v>-3.3848798730468745</v>
      </c>
      <c r="J146" s="14">
        <f t="shared" si="42"/>
        <v>6.0147957682426227</v>
      </c>
      <c r="K146" s="14">
        <f t="shared" si="43"/>
        <v>6.0114590458020221</v>
      </c>
      <c r="L146" s="15">
        <f t="shared" si="44"/>
        <v>0.20929909784871617</v>
      </c>
      <c r="M146" s="15">
        <f t="shared" si="45"/>
        <v>0.20870214324228392</v>
      </c>
      <c r="N146" s="15">
        <f t="shared" si="46"/>
        <v>5.969546064322484E-4</v>
      </c>
      <c r="O146" s="16">
        <f t="shared" si="47"/>
        <v>0.20944271567764386</v>
      </c>
      <c r="P146" s="15">
        <f t="shared" si="48"/>
        <v>1.4361782892768904E-4</v>
      </c>
      <c r="Q146" s="16">
        <f t="shared" si="49"/>
        <v>0.19619122880000006</v>
      </c>
      <c r="R146" s="15">
        <f t="shared" si="50"/>
        <v>1.3107869048716109E-2</v>
      </c>
      <c r="S146" s="17">
        <v>0.16502902723343305</v>
      </c>
      <c r="T146" s="18">
        <v>0.20896000000000001</v>
      </c>
      <c r="U146" s="15">
        <f t="shared" si="51"/>
        <v>4.8271567764385237E-4</v>
      </c>
    </row>
    <row r="147" spans="2:21" x14ac:dyDescent="0.25">
      <c r="B147" s="10">
        <f t="shared" si="41"/>
        <v>61.111111111111114</v>
      </c>
      <c r="C147" s="13">
        <v>142</v>
      </c>
      <c r="D147" s="13">
        <f t="shared" si="39"/>
        <v>6.1879999999999997</v>
      </c>
      <c r="E147" s="10">
        <f t="shared" si="52"/>
        <v>3.55</v>
      </c>
      <c r="F147" s="10">
        <f t="shared" si="53"/>
        <v>9.0524999999999984</v>
      </c>
      <c r="G147" s="10">
        <f t="shared" si="54"/>
        <v>14.031374999999995</v>
      </c>
      <c r="H147" s="10">
        <f t="shared" si="55"/>
        <v>7.7172562499999948</v>
      </c>
      <c r="I147" s="10">
        <f t="shared" si="56"/>
        <v>-3.4727653124999991</v>
      </c>
      <c r="J147" s="14">
        <f t="shared" si="42"/>
        <v>6.1706996720840301</v>
      </c>
      <c r="K147" s="14">
        <f t="shared" si="43"/>
        <v>6.1672695033327303</v>
      </c>
      <c r="L147" s="15">
        <f t="shared" si="44"/>
        <v>0.2147120055517002</v>
      </c>
      <c r="M147" s="15">
        <f t="shared" si="45"/>
        <v>0.21411171658862005</v>
      </c>
      <c r="N147" s="15">
        <f t="shared" si="46"/>
        <v>6.0028896308014779E-4</v>
      </c>
      <c r="O147" s="16">
        <f t="shared" si="47"/>
        <v>0.21487118490684076</v>
      </c>
      <c r="P147" s="15">
        <f t="shared" si="48"/>
        <v>1.5917935514056514E-4</v>
      </c>
      <c r="Q147" s="16">
        <f t="shared" si="49"/>
        <v>0.20178071680000001</v>
      </c>
      <c r="R147" s="15">
        <f t="shared" si="50"/>
        <v>1.2931288751700187E-2</v>
      </c>
      <c r="S147" s="17">
        <v>0.17048537558001545</v>
      </c>
      <c r="T147" s="18">
        <v>0.21439</v>
      </c>
      <c r="U147" s="15">
        <f t="shared" si="51"/>
        <v>4.8118490684076476E-4</v>
      </c>
    </row>
    <row r="148" spans="2:21" x14ac:dyDescent="0.25">
      <c r="B148" s="10">
        <f t="shared" si="41"/>
        <v>61.666666666666671</v>
      </c>
      <c r="C148" s="13">
        <v>143</v>
      </c>
      <c r="D148" s="13">
        <f t="shared" si="39"/>
        <v>6.3479999999999999</v>
      </c>
      <c r="E148" s="10">
        <f t="shared" si="52"/>
        <v>3.5750000000000002</v>
      </c>
      <c r="F148" s="10">
        <f t="shared" si="53"/>
        <v>9.2056250000000013</v>
      </c>
      <c r="G148" s="10">
        <f t="shared" si="54"/>
        <v>14.498859375000004</v>
      </c>
      <c r="H148" s="10">
        <f t="shared" si="55"/>
        <v>8.3368441406250042</v>
      </c>
      <c r="I148" s="10">
        <f t="shared" si="56"/>
        <v>-3.5431587597656251</v>
      </c>
      <c r="J148" s="14">
        <f t="shared" si="42"/>
        <v>6.3300433294205725</v>
      </c>
      <c r="K148" s="14">
        <f t="shared" si="43"/>
        <v>6.326517517894418</v>
      </c>
      <c r="L148" s="15">
        <f t="shared" si="44"/>
        <v>0.22026370575988896</v>
      </c>
      <c r="M148" s="15">
        <f t="shared" si="45"/>
        <v>0.2196406429361753</v>
      </c>
      <c r="N148" s="15">
        <f t="shared" si="46"/>
        <v>6.230628237136604E-4</v>
      </c>
      <c r="O148" s="16">
        <f t="shared" si="47"/>
        <v>0.22041864342330517</v>
      </c>
      <c r="P148" s="15">
        <f t="shared" si="48"/>
        <v>1.5493766341620474E-4</v>
      </c>
      <c r="Q148" s="16">
        <f t="shared" si="49"/>
        <v>0.20749858080000003</v>
      </c>
      <c r="R148" s="15">
        <f t="shared" si="50"/>
        <v>1.2765124959888935E-2</v>
      </c>
      <c r="S148" s="17">
        <v>0.17614098600589506</v>
      </c>
      <c r="T148" s="18">
        <v>0.21992999999999999</v>
      </c>
      <c r="U148" s="15">
        <f t="shared" si="51"/>
        <v>4.8864342330517951E-4</v>
      </c>
    </row>
    <row r="149" spans="2:21" x14ac:dyDescent="0.25">
      <c r="B149" s="10">
        <f t="shared" si="41"/>
        <v>62.222222222222229</v>
      </c>
      <c r="C149" s="13">
        <v>144</v>
      </c>
      <c r="D149" s="13">
        <f t="shared" ref="D149:D165" si="57">ROUND((0.0375+0.2103*E149+0.28665*F149+0.17595*G149+0.04615417*H149+0.00452083*I149),3)</f>
        <v>6.5110000000000001</v>
      </c>
      <c r="E149" s="10">
        <f t="shared" si="52"/>
        <v>3.6</v>
      </c>
      <c r="F149" s="10">
        <f t="shared" si="53"/>
        <v>9.3600000000000012</v>
      </c>
      <c r="G149" s="10">
        <f t="shared" si="54"/>
        <v>14.976000000000003</v>
      </c>
      <c r="H149" s="10">
        <f t="shared" si="55"/>
        <v>8.9856000000000034</v>
      </c>
      <c r="I149" s="10">
        <f t="shared" si="56"/>
        <v>-3.5942400000000005</v>
      </c>
      <c r="J149" s="14">
        <f t="shared" si="42"/>
        <v>6.4928883313036385</v>
      </c>
      <c r="K149" s="14">
        <f t="shared" si="43"/>
        <v>6.4892646393546469</v>
      </c>
      <c r="L149" s="15">
        <f t="shared" si="44"/>
        <v>0.22591950034698127</v>
      </c>
      <c r="M149" s="15">
        <f t="shared" si="45"/>
        <v>0.2252910593790298</v>
      </c>
      <c r="N149" s="15">
        <f t="shared" si="46"/>
        <v>6.2844096795147686E-4</v>
      </c>
      <c r="O149" s="16">
        <f t="shared" si="47"/>
        <v>0.22608718480310191</v>
      </c>
      <c r="P149" s="15">
        <f t="shared" si="48"/>
        <v>1.6768445612064253E-4</v>
      </c>
      <c r="Q149" s="16">
        <f t="shared" si="49"/>
        <v>0.21334695680000004</v>
      </c>
      <c r="R149" s="15">
        <f t="shared" si="50"/>
        <v>1.257254354698123E-2</v>
      </c>
      <c r="S149" s="17">
        <v>0.18200503114125208</v>
      </c>
      <c r="T149" s="18">
        <v>0.22559999999999999</v>
      </c>
      <c r="U149" s="15">
        <f t="shared" si="51"/>
        <v>4.8718480310191992E-4</v>
      </c>
    </row>
    <row r="150" spans="2:21" x14ac:dyDescent="0.25">
      <c r="B150" s="10">
        <f t="shared" si="41"/>
        <v>62.777777777777779</v>
      </c>
      <c r="C150" s="13">
        <v>145</v>
      </c>
      <c r="D150" s="13">
        <f t="shared" si="57"/>
        <v>6.6779999999999999</v>
      </c>
      <c r="E150" s="10">
        <f t="shared" si="52"/>
        <v>3.625</v>
      </c>
      <c r="F150" s="10">
        <f t="shared" si="53"/>
        <v>9.515625</v>
      </c>
      <c r="G150" s="10">
        <f t="shared" si="54"/>
        <v>15.462890625</v>
      </c>
      <c r="H150" s="10">
        <f t="shared" si="55"/>
        <v>9.664306640625</v>
      </c>
      <c r="I150" s="10">
        <f t="shared" si="56"/>
        <v>-3.624114990234375</v>
      </c>
      <c r="J150" s="14">
        <f t="shared" si="42"/>
        <v>6.6592970837303715</v>
      </c>
      <c r="K150" s="14">
        <f t="shared" si="43"/>
        <v>6.6555732319726726</v>
      </c>
      <c r="L150" s="15">
        <f t="shared" si="44"/>
        <v>0.23171408743927827</v>
      </c>
      <c r="M150" s="15">
        <f t="shared" si="45"/>
        <v>0.23106513128835432</v>
      </c>
      <c r="N150" s="15">
        <f t="shared" si="46"/>
        <v>6.489561509239461E-4</v>
      </c>
      <c r="O150" s="16">
        <f t="shared" si="47"/>
        <v>0.23187892920464548</v>
      </c>
      <c r="P150" s="15">
        <f t="shared" si="48"/>
        <v>1.6484176536721296E-4</v>
      </c>
      <c r="Q150" s="16">
        <f t="shared" si="49"/>
        <v>0.21932800000000005</v>
      </c>
      <c r="R150" s="15">
        <f t="shared" si="50"/>
        <v>1.2386087439278215E-2</v>
      </c>
      <c r="S150" s="17">
        <v>0.18808724639345878</v>
      </c>
      <c r="T150" s="18">
        <v>0.23139999999999999</v>
      </c>
      <c r="U150" s="15">
        <f t="shared" si="51"/>
        <v>4.7892920464548405E-4</v>
      </c>
    </row>
    <row r="151" spans="2:21" x14ac:dyDescent="0.25">
      <c r="B151" s="10">
        <f t="shared" si="41"/>
        <v>63.333333333333336</v>
      </c>
      <c r="C151" s="13">
        <v>146</v>
      </c>
      <c r="D151" s="13">
        <f t="shared" si="57"/>
        <v>6.8479999999999999</v>
      </c>
      <c r="E151" s="10">
        <f t="shared" si="52"/>
        <v>3.65</v>
      </c>
      <c r="F151" s="10">
        <f t="shared" si="53"/>
        <v>9.6724999999999994</v>
      </c>
      <c r="G151" s="10">
        <f t="shared" si="54"/>
        <v>15.959624999999999</v>
      </c>
      <c r="H151" s="10">
        <f t="shared" si="55"/>
        <v>10.373756249999998</v>
      </c>
      <c r="I151" s="10">
        <f t="shared" si="56"/>
        <v>-3.6308146875</v>
      </c>
      <c r="J151" s="14">
        <f t="shared" si="42"/>
        <v>6.829332813712484</v>
      </c>
      <c r="K151" s="14">
        <f t="shared" si="43"/>
        <v>6.8255064804645107</v>
      </c>
      <c r="L151" s="15">
        <f t="shared" si="44"/>
        <v>0.23761276891047883</v>
      </c>
      <c r="M151" s="15">
        <f t="shared" si="45"/>
        <v>0.23696505252298694</v>
      </c>
      <c r="N151" s="15">
        <f t="shared" si="46"/>
        <v>6.4771638749189231E-4</v>
      </c>
      <c r="O151" s="16">
        <f t="shared" si="47"/>
        <v>0.23779602354164669</v>
      </c>
      <c r="P151" s="15">
        <f t="shared" si="48"/>
        <v>1.8325463116786178E-4</v>
      </c>
      <c r="Q151" s="16">
        <f t="shared" si="49"/>
        <v>0.22544388480000002</v>
      </c>
      <c r="R151" s="15">
        <f t="shared" si="50"/>
        <v>1.2168884110478811E-2</v>
      </c>
      <c r="S151" s="17">
        <v>0.19439797416120533</v>
      </c>
      <c r="T151" s="18">
        <v>0.23732</v>
      </c>
      <c r="U151" s="15">
        <f t="shared" si="51"/>
        <v>4.7602354164669181E-4</v>
      </c>
    </row>
    <row r="152" spans="2:21" x14ac:dyDescent="0.25">
      <c r="B152" s="10">
        <f t="shared" si="41"/>
        <v>63.888888888888893</v>
      </c>
      <c r="C152" s="13">
        <v>147</v>
      </c>
      <c r="D152" s="13">
        <f t="shared" si="57"/>
        <v>7.0220000000000002</v>
      </c>
      <c r="E152" s="10">
        <f t="shared" si="52"/>
        <v>3.6749999999999998</v>
      </c>
      <c r="F152" s="10">
        <f t="shared" si="53"/>
        <v>9.8306249999999995</v>
      </c>
      <c r="G152" s="10">
        <f t="shared" si="54"/>
        <v>16.466296874999998</v>
      </c>
      <c r="H152" s="10">
        <f t="shared" si="55"/>
        <v>11.114750390624996</v>
      </c>
      <c r="I152" s="10">
        <f t="shared" si="56"/>
        <v>-3.6122938769531259</v>
      </c>
      <c r="J152" s="14">
        <f t="shared" si="42"/>
        <v>7.003059575330072</v>
      </c>
      <c r="K152" s="14">
        <f t="shared" si="43"/>
        <v>6.9991283960529813</v>
      </c>
      <c r="L152" s="15">
        <f t="shared" si="44"/>
        <v>0.24365024288688411</v>
      </c>
      <c r="M152" s="15">
        <f t="shared" si="45"/>
        <v>0.24299304563948895</v>
      </c>
      <c r="N152" s="15">
        <f t="shared" si="46"/>
        <v>6.5719724739515817E-4</v>
      </c>
      <c r="O152" s="16">
        <f t="shared" si="47"/>
        <v>0.24384064165515207</v>
      </c>
      <c r="P152" s="15">
        <f t="shared" si="48"/>
        <v>1.9039876826795754E-4</v>
      </c>
      <c r="Q152" s="16">
        <f t="shared" si="49"/>
        <v>0.23169680479999999</v>
      </c>
      <c r="R152" s="15">
        <f t="shared" si="50"/>
        <v>1.1953438086884122E-2</v>
      </c>
      <c r="S152" s="17">
        <v>0.20094821228479146</v>
      </c>
      <c r="T152" s="18">
        <v>0.24337</v>
      </c>
      <c r="U152" s="15">
        <f t="shared" si="51"/>
        <v>4.7064165515206535E-4</v>
      </c>
    </row>
    <row r="153" spans="2:21" x14ac:dyDescent="0.25">
      <c r="B153" s="10">
        <f t="shared" si="41"/>
        <v>64.444444444444443</v>
      </c>
      <c r="C153" s="13">
        <v>148</v>
      </c>
      <c r="D153" s="13">
        <f t="shared" si="57"/>
        <v>7.2</v>
      </c>
      <c r="E153" s="10">
        <f t="shared" si="52"/>
        <v>3.7</v>
      </c>
      <c r="F153" s="10">
        <f t="shared" si="53"/>
        <v>9.990000000000002</v>
      </c>
      <c r="G153" s="10">
        <f t="shared" si="54"/>
        <v>16.983000000000004</v>
      </c>
      <c r="H153" s="10">
        <f t="shared" si="55"/>
        <v>11.888100000000005</v>
      </c>
      <c r="I153" s="10">
        <f t="shared" si="56"/>
        <v>-3.5664299999999995</v>
      </c>
      <c r="J153" s="14">
        <f t="shared" si="42"/>
        <v>7.1805422557698551</v>
      </c>
      <c r="K153" s="14">
        <f t="shared" si="43"/>
        <v>7.1765038225022613</v>
      </c>
      <c r="L153" s="15">
        <f t="shared" si="44"/>
        <v>0.2498265093684941</v>
      </c>
      <c r="M153" s="15">
        <f t="shared" si="45"/>
        <v>0.24915136210166047</v>
      </c>
      <c r="N153" s="15">
        <f t="shared" si="46"/>
        <v>6.7514726683362558E-4</v>
      </c>
      <c r="O153" s="16">
        <f t="shared" si="47"/>
        <v>0.2500149844846386</v>
      </c>
      <c r="P153" s="15">
        <f t="shared" si="48"/>
        <v>1.8847511614450418E-4</v>
      </c>
      <c r="Q153" s="16">
        <f t="shared" si="49"/>
        <v>0.23808897280000005</v>
      </c>
      <c r="R153" s="15">
        <f t="shared" si="50"/>
        <v>1.173753656849405E-2</v>
      </c>
      <c r="S153" s="17">
        <v>0.2077496672135071</v>
      </c>
      <c r="T153" s="18">
        <v>0.24954999999999999</v>
      </c>
      <c r="U153" s="15">
        <f t="shared" si="51"/>
        <v>4.6498448463860864E-4</v>
      </c>
    </row>
    <row r="154" spans="2:21" x14ac:dyDescent="0.25">
      <c r="B154" s="10">
        <f t="shared" si="41"/>
        <v>65</v>
      </c>
      <c r="C154" s="13">
        <v>149</v>
      </c>
      <c r="D154" s="13">
        <f t="shared" si="57"/>
        <v>7.3819999999999997</v>
      </c>
      <c r="E154" s="10">
        <f t="shared" si="52"/>
        <v>3.7250000000000001</v>
      </c>
      <c r="F154" s="10">
        <f t="shared" si="53"/>
        <v>10.150625</v>
      </c>
      <c r="G154" s="10">
        <f t="shared" si="54"/>
        <v>17.509828125000002</v>
      </c>
      <c r="H154" s="10">
        <f t="shared" si="55"/>
        <v>12.694625390625003</v>
      </c>
      <c r="I154" s="10">
        <f t="shared" si="56"/>
        <v>-3.4910219824218744</v>
      </c>
      <c r="J154" s="14">
        <f t="shared" si="42"/>
        <v>7.3618465813471463</v>
      </c>
      <c r="K154" s="14">
        <f t="shared" si="43"/>
        <v>7.3576984421360514</v>
      </c>
      <c r="L154" s="15">
        <f t="shared" si="44"/>
        <v>0.25614156835530882</v>
      </c>
      <c r="M154" s="15">
        <f t="shared" si="45"/>
        <v>0.25544228248949152</v>
      </c>
      <c r="N154" s="15">
        <f t="shared" si="46"/>
        <v>6.9928586581730068E-4</v>
      </c>
      <c r="O154" s="16">
        <f t="shared" si="47"/>
        <v>0.25632128023816014</v>
      </c>
      <c r="P154" s="15">
        <f t="shared" si="48"/>
        <v>1.7971188285131889E-4</v>
      </c>
      <c r="Q154" s="16">
        <f t="shared" si="49"/>
        <v>0.24462262080000002</v>
      </c>
      <c r="R154" s="15">
        <f t="shared" si="50"/>
        <v>1.1518947555308801E-2</v>
      </c>
      <c r="S154" s="17">
        <v>0.2148148124344543</v>
      </c>
      <c r="T154" s="18">
        <v>0.25586999999999999</v>
      </c>
      <c r="U154" s="15">
        <f t="shared" si="51"/>
        <v>4.5128023816015661E-4</v>
      </c>
    </row>
    <row r="155" spans="2:21" x14ac:dyDescent="0.25">
      <c r="B155" s="10">
        <f t="shared" si="41"/>
        <v>65.555555555555557</v>
      </c>
      <c r="C155" s="13">
        <v>150</v>
      </c>
      <c r="D155" s="13">
        <f t="shared" si="57"/>
        <v>7.5670000000000002</v>
      </c>
      <c r="E155" s="10">
        <f t="shared" si="52"/>
        <v>3.75</v>
      </c>
      <c r="F155" s="10">
        <f t="shared" si="53"/>
        <v>10.3125</v>
      </c>
      <c r="G155" s="10">
        <f t="shared" si="54"/>
        <v>18.046875</v>
      </c>
      <c r="H155" s="10">
        <f t="shared" si="55"/>
        <v>13.53515625</v>
      </c>
      <c r="I155" s="10">
        <f t="shared" si="56"/>
        <v>-3.3837890625</v>
      </c>
      <c r="J155" s="14">
        <f t="shared" si="42"/>
        <v>7.547039123510765</v>
      </c>
      <c r="K155" s="14">
        <f t="shared" si="43"/>
        <v>7.5427787818389049</v>
      </c>
      <c r="L155" s="15">
        <f t="shared" si="44"/>
        <v>0.26256072172102707</v>
      </c>
      <c r="M155" s="15">
        <f t="shared" si="45"/>
        <v>0.26186811670752136</v>
      </c>
      <c r="N155" s="15">
        <f t="shared" si="46"/>
        <v>6.9260501350570935E-4</v>
      </c>
      <c r="O155" s="16">
        <f t="shared" si="47"/>
        <v>0.26276178456150645</v>
      </c>
      <c r="P155" s="15">
        <f t="shared" si="48"/>
        <v>2.0106284047938239E-4</v>
      </c>
      <c r="Q155" s="16">
        <f t="shared" si="49"/>
        <v>0.25130000000000013</v>
      </c>
      <c r="R155" s="15">
        <f t="shared" si="50"/>
        <v>1.1260721721026934E-2</v>
      </c>
      <c r="S155" s="17">
        <v>0.22215695278015682</v>
      </c>
      <c r="T155" s="18">
        <v>0.26232</v>
      </c>
      <c r="U155" s="15">
        <f t="shared" si="51"/>
        <v>4.4178456150645307E-4</v>
      </c>
    </row>
    <row r="156" spans="2:21" x14ac:dyDescent="0.25">
      <c r="B156" s="10">
        <f t="shared" si="41"/>
        <v>66.111111111111114</v>
      </c>
      <c r="C156" s="13">
        <v>151</v>
      </c>
      <c r="D156" s="13">
        <f t="shared" si="57"/>
        <v>7.7560000000000002</v>
      </c>
      <c r="E156" s="10">
        <f t="shared" si="52"/>
        <v>3.7749999999999999</v>
      </c>
      <c r="F156" s="10">
        <f t="shared" si="53"/>
        <v>10.475624999999999</v>
      </c>
      <c r="G156" s="10">
        <f t="shared" si="54"/>
        <v>18.594234374999999</v>
      </c>
      <c r="H156" s="10">
        <f t="shared" si="55"/>
        <v>14.410531640624997</v>
      </c>
      <c r="I156" s="10">
        <f t="shared" si="56"/>
        <v>-3.2423696191406255</v>
      </c>
      <c r="J156" s="14">
        <f t="shared" si="42"/>
        <v>7.7361873048304179</v>
      </c>
      <c r="K156" s="14">
        <f t="shared" si="43"/>
        <v>7.7318122190399272</v>
      </c>
      <c r="L156" s="15">
        <f t="shared" si="44"/>
        <v>0.26911866759195002</v>
      </c>
      <c r="M156" s="15">
        <f t="shared" si="45"/>
        <v>0.26843120419258909</v>
      </c>
      <c r="N156" s="15">
        <f t="shared" si="46"/>
        <v>6.8746339936093248E-4</v>
      </c>
      <c r="O156" s="16">
        <f t="shared" si="47"/>
        <v>0.2693387807063683</v>
      </c>
      <c r="P156" s="15">
        <f t="shared" si="48"/>
        <v>2.2011311441827441E-4</v>
      </c>
      <c r="Q156" s="16">
        <f t="shared" si="49"/>
        <v>0.25812338080000008</v>
      </c>
      <c r="R156" s="15">
        <f t="shared" si="50"/>
        <v>1.0995286791949943E-2</v>
      </c>
      <c r="S156" s="17">
        <v>0.22979029531650863</v>
      </c>
      <c r="T156" s="18">
        <v>0.26890999999999998</v>
      </c>
      <c r="U156" s="15">
        <f t="shared" si="51"/>
        <v>4.2878070636831467E-4</v>
      </c>
    </row>
    <row r="157" spans="2:21" x14ac:dyDescent="0.25">
      <c r="B157" s="10">
        <f t="shared" si="41"/>
        <v>66.666666666666671</v>
      </c>
      <c r="C157" s="13">
        <v>152</v>
      </c>
      <c r="D157" s="13">
        <f t="shared" si="57"/>
        <v>7.95</v>
      </c>
      <c r="E157" s="10">
        <f t="shared" si="52"/>
        <v>3.8</v>
      </c>
      <c r="F157" s="10">
        <f t="shared" si="53"/>
        <v>10.639999999999999</v>
      </c>
      <c r="G157" s="10">
        <f t="shared" si="54"/>
        <v>19.151999999999997</v>
      </c>
      <c r="H157" s="10">
        <f t="shared" si="55"/>
        <v>15.321599999999995</v>
      </c>
      <c r="I157" s="10">
        <f t="shared" si="56"/>
        <v>-3.0643200000000017</v>
      </c>
      <c r="J157" s="14">
        <f t="shared" si="42"/>
        <v>7.9293594049658029</v>
      </c>
      <c r="K157" s="14">
        <f t="shared" si="43"/>
        <v>7.9248669876782145</v>
      </c>
      <c r="L157" s="15">
        <f t="shared" si="44"/>
        <v>0.27585010409437893</v>
      </c>
      <c r="M157" s="15">
        <f t="shared" si="45"/>
        <v>0.27513391412095084</v>
      </c>
      <c r="N157" s="15">
        <f t="shared" si="46"/>
        <v>7.161899734280941E-4</v>
      </c>
      <c r="O157" s="16">
        <f t="shared" si="47"/>
        <v>0.27605457969748304</v>
      </c>
      <c r="P157" s="15">
        <f t="shared" si="48"/>
        <v>2.0447560310410395E-4</v>
      </c>
      <c r="Q157" s="16">
        <f t="shared" si="49"/>
        <v>0.26509505280000012</v>
      </c>
      <c r="R157" s="15">
        <f t="shared" si="50"/>
        <v>1.0755051294378815E-2</v>
      </c>
      <c r="S157" s="17">
        <v>0.23773002760995121</v>
      </c>
      <c r="T157" s="18">
        <v>0.27564</v>
      </c>
      <c r="U157" s="15">
        <f t="shared" si="51"/>
        <v>4.145796974830418E-4</v>
      </c>
    </row>
    <row r="158" spans="2:21" x14ac:dyDescent="0.25">
      <c r="B158" s="10">
        <f t="shared" si="41"/>
        <v>67.222222222222229</v>
      </c>
      <c r="C158" s="13">
        <v>153</v>
      </c>
      <c r="D158" s="13">
        <f t="shared" si="57"/>
        <v>8.1470000000000002</v>
      </c>
      <c r="E158" s="10">
        <f t="shared" si="52"/>
        <v>3.8250000000000002</v>
      </c>
      <c r="F158" s="10">
        <f t="shared" si="53"/>
        <v>10.805625000000001</v>
      </c>
      <c r="G158" s="10">
        <f t="shared" si="54"/>
        <v>19.720265625000003</v>
      </c>
      <c r="H158" s="10">
        <f t="shared" si="55"/>
        <v>16.269219140625005</v>
      </c>
      <c r="I158" s="10">
        <f t="shared" si="56"/>
        <v>-2.8471133496093728</v>
      </c>
      <c r="J158" s="14">
        <f t="shared" si="42"/>
        <v>8.1266245666167389</v>
      </c>
      <c r="K158" s="14">
        <f t="shared" si="43"/>
        <v>8.1220121841494013</v>
      </c>
      <c r="L158" s="15">
        <f t="shared" si="44"/>
        <v>0.28268563497571131</v>
      </c>
      <c r="M158" s="15">
        <f t="shared" si="45"/>
        <v>0.28197864561473762</v>
      </c>
      <c r="N158" s="15">
        <f t="shared" si="46"/>
        <v>7.0698936097368659E-4</v>
      </c>
      <c r="O158" s="16">
        <f t="shared" si="47"/>
        <v>0.28291152049873602</v>
      </c>
      <c r="P158" s="15">
        <f t="shared" si="48"/>
        <v>2.2588552302471587E-4</v>
      </c>
      <c r="Q158" s="16">
        <f t="shared" si="49"/>
        <v>0.2722173248000001</v>
      </c>
      <c r="R158" s="15">
        <f t="shared" si="50"/>
        <v>1.0468310175711204E-2</v>
      </c>
      <c r="S158" s="17">
        <v>0.24599240428557878</v>
      </c>
      <c r="T158" s="18">
        <v>0.28250999999999998</v>
      </c>
      <c r="U158" s="15">
        <f t="shared" si="51"/>
        <v>4.0152049873604101E-4</v>
      </c>
    </row>
    <row r="159" spans="2:21" x14ac:dyDescent="0.25">
      <c r="B159" s="10">
        <f t="shared" si="41"/>
        <v>67.777777777777786</v>
      </c>
      <c r="C159" s="13">
        <v>154</v>
      </c>
      <c r="D159" s="13">
        <f t="shared" si="57"/>
        <v>8.3490000000000002</v>
      </c>
      <c r="E159" s="10">
        <f t="shared" si="52"/>
        <v>3.85</v>
      </c>
      <c r="F159" s="10">
        <f t="shared" si="53"/>
        <v>10.9725</v>
      </c>
      <c r="G159" s="10">
        <f t="shared" si="54"/>
        <v>20.299125</v>
      </c>
      <c r="H159" s="10">
        <f t="shared" si="55"/>
        <v>17.254256250000001</v>
      </c>
      <c r="I159" s="10">
        <f t="shared" si="56"/>
        <v>-2.5881384374999987</v>
      </c>
      <c r="J159" s="14">
        <f t="shared" si="42"/>
        <v>8.3280528014537385</v>
      </c>
      <c r="K159" s="14">
        <f t="shared" si="43"/>
        <v>8.3233177732326453</v>
      </c>
      <c r="L159" s="15">
        <f t="shared" si="44"/>
        <v>0.28969465648854964</v>
      </c>
      <c r="M159" s="15">
        <f t="shared" si="45"/>
        <v>0.28896782794773557</v>
      </c>
      <c r="N159" s="15">
        <f t="shared" si="46"/>
        <v>7.2682854081407289E-4</v>
      </c>
      <c r="O159" s="16">
        <f t="shared" si="47"/>
        <v>0.2899119701782123</v>
      </c>
      <c r="P159" s="15">
        <f t="shared" si="48"/>
        <v>2.1731368966265707E-4</v>
      </c>
      <c r="Q159" s="16">
        <f t="shared" si="49"/>
        <v>0.27949252479999998</v>
      </c>
      <c r="R159" s="15">
        <f t="shared" si="50"/>
        <v>1.0202131688549665E-2</v>
      </c>
      <c r="S159" s="17">
        <v>0.25459484291892293</v>
      </c>
      <c r="T159" s="18">
        <v>0.28953000000000001</v>
      </c>
      <c r="U159" s="15">
        <f t="shared" si="51"/>
        <v>3.8197017821228751E-4</v>
      </c>
    </row>
    <row r="160" spans="2:21" x14ac:dyDescent="0.25">
      <c r="B160" s="10">
        <f t="shared" si="41"/>
        <v>68.333333333333343</v>
      </c>
      <c r="C160" s="13">
        <v>155</v>
      </c>
      <c r="D160" s="13">
        <f t="shared" si="57"/>
        <v>8.5540000000000003</v>
      </c>
      <c r="E160" s="10">
        <f t="shared" si="52"/>
        <v>3.875</v>
      </c>
      <c r="F160" s="10">
        <f t="shared" si="53"/>
        <v>11.140625</v>
      </c>
      <c r="G160" s="10">
        <f t="shared" si="54"/>
        <v>20.888671875</v>
      </c>
      <c r="H160" s="10">
        <f t="shared" si="55"/>
        <v>18.277587890625</v>
      </c>
      <c r="I160" s="10">
        <f t="shared" si="56"/>
        <v>-2.284698486328125</v>
      </c>
      <c r="J160" s="14">
        <f t="shared" si="42"/>
        <v>8.53371499602836</v>
      </c>
      <c r="K160" s="14">
        <f t="shared" si="43"/>
        <v>8.5288545939974423</v>
      </c>
      <c r="L160" s="15">
        <f t="shared" si="44"/>
        <v>0.29680777238029149</v>
      </c>
      <c r="M160" s="15">
        <f t="shared" si="45"/>
        <v>0.29610392075046355</v>
      </c>
      <c r="N160" s="15">
        <f t="shared" si="46"/>
        <v>7.0385162982794514E-4</v>
      </c>
      <c r="O160" s="16">
        <f t="shared" si="47"/>
        <v>0.29705832407215838</v>
      </c>
      <c r="P160" s="15">
        <f t="shared" si="48"/>
        <v>2.5055169186688486E-4</v>
      </c>
      <c r="Q160" s="16">
        <f t="shared" si="49"/>
        <v>0.28692300000000009</v>
      </c>
      <c r="R160" s="15">
        <f t="shared" si="50"/>
        <v>9.8847723802913956E-3</v>
      </c>
      <c r="S160" s="17">
        <v>0.26355603045678366</v>
      </c>
      <c r="T160" s="18">
        <v>0.29670000000000002</v>
      </c>
      <c r="U160" s="15">
        <f t="shared" si="51"/>
        <v>3.5832407215835582E-4</v>
      </c>
    </row>
    <row r="161" spans="2:21" x14ac:dyDescent="0.25">
      <c r="B161" s="10">
        <f t="shared" si="41"/>
        <v>68.888888888888886</v>
      </c>
      <c r="C161" s="13">
        <v>156</v>
      </c>
      <c r="D161" s="13">
        <f t="shared" si="57"/>
        <v>8.7650000000000006</v>
      </c>
      <c r="E161" s="10">
        <f t="shared" si="52"/>
        <v>3.9</v>
      </c>
      <c r="F161" s="10">
        <f t="shared" si="53"/>
        <v>11.309999999999999</v>
      </c>
      <c r="G161" s="10">
        <f t="shared" si="54"/>
        <v>21.488999999999997</v>
      </c>
      <c r="H161" s="10">
        <f t="shared" si="55"/>
        <v>19.340099999999996</v>
      </c>
      <c r="I161" s="10">
        <f t="shared" si="56"/>
        <v>-1.9340100000000013</v>
      </c>
      <c r="J161" s="14">
        <f t="shared" si="42"/>
        <v>8.7436829176626585</v>
      </c>
      <c r="K161" s="14">
        <f t="shared" si="43"/>
        <v>8.7386943656895149</v>
      </c>
      <c r="L161" s="15">
        <f t="shared" si="44"/>
        <v>0.30412907702984038</v>
      </c>
      <c r="M161" s="15">
        <f t="shared" si="45"/>
        <v>0.30338941421452664</v>
      </c>
      <c r="N161" s="15">
        <f t="shared" si="46"/>
        <v>7.3966281531373523E-4</v>
      </c>
      <c r="O161" s="16">
        <f t="shared" si="47"/>
        <v>0.30435300594784986</v>
      </c>
      <c r="P161" s="15">
        <f t="shared" si="48"/>
        <v>2.2392891800948611E-4</v>
      </c>
      <c r="Q161" s="16">
        <f t="shared" si="49"/>
        <v>0.29451111680000008</v>
      </c>
      <c r="R161" s="15">
        <f t="shared" si="50"/>
        <v>9.6179602298402944E-3</v>
      </c>
      <c r="S161" s="17">
        <v>0.27289604154072988</v>
      </c>
      <c r="T161" s="18">
        <v>0.30402000000000001</v>
      </c>
      <c r="U161" s="15">
        <f t="shared" si="51"/>
        <v>3.3300594784985149E-4</v>
      </c>
    </row>
    <row r="162" spans="2:21" x14ac:dyDescent="0.25">
      <c r="B162" s="10">
        <f t="shared" si="41"/>
        <v>69.444444444444443</v>
      </c>
      <c r="C162" s="13">
        <v>157</v>
      </c>
      <c r="D162" s="13">
        <f t="shared" si="57"/>
        <v>8.9789999999999992</v>
      </c>
      <c r="E162" s="10">
        <f t="shared" si="52"/>
        <v>3.9249999999999998</v>
      </c>
      <c r="F162" s="10">
        <f t="shared" si="53"/>
        <v>11.480624999999998</v>
      </c>
      <c r="G162" s="10">
        <f t="shared" si="54"/>
        <v>22.100203124999993</v>
      </c>
      <c r="H162" s="10">
        <f t="shared" si="55"/>
        <v>20.442687890624988</v>
      </c>
      <c r="I162" s="10">
        <f t="shared" si="56"/>
        <v>-1.5332015917968778</v>
      </c>
      <c r="J162" s="14">
        <f t="shared" si="42"/>
        <v>8.958029220317135</v>
      </c>
      <c r="K162" s="14">
        <f t="shared" si="43"/>
        <v>8.9529096935953199</v>
      </c>
      <c r="L162" s="15">
        <f t="shared" si="44"/>
        <v>0.31155447605829284</v>
      </c>
      <c r="M162" s="15">
        <f t="shared" si="45"/>
        <v>0.31082682929622257</v>
      </c>
      <c r="N162" s="15">
        <f t="shared" si="46"/>
        <v>7.2764676207026646E-4</v>
      </c>
      <c r="O162" s="16">
        <f t="shared" si="47"/>
        <v>0.31179846816534285</v>
      </c>
      <c r="P162" s="15">
        <f t="shared" si="48"/>
        <v>2.4399210705000618E-4</v>
      </c>
      <c r="Q162" s="16">
        <f t="shared" si="49"/>
        <v>0.30225926080000015</v>
      </c>
      <c r="R162" s="15">
        <f t="shared" si="50"/>
        <v>9.2952152582926884E-3</v>
      </c>
      <c r="S162" s="17">
        <v>0.28263647031555211</v>
      </c>
      <c r="T162" s="18">
        <v>0.31148999999999999</v>
      </c>
      <c r="U162" s="15">
        <f t="shared" si="51"/>
        <v>3.084681653428567E-4</v>
      </c>
    </row>
    <row r="163" spans="2:21" x14ac:dyDescent="0.25">
      <c r="B163" s="10">
        <f t="shared" si="41"/>
        <v>70</v>
      </c>
      <c r="C163" s="13">
        <v>158</v>
      </c>
      <c r="D163" s="13">
        <f t="shared" si="57"/>
        <v>9.1980000000000004</v>
      </c>
      <c r="E163" s="10">
        <f t="shared" si="52"/>
        <v>3.95</v>
      </c>
      <c r="F163" s="10">
        <f t="shared" si="53"/>
        <v>11.652500000000002</v>
      </c>
      <c r="G163" s="10">
        <f t="shared" si="54"/>
        <v>22.722375000000007</v>
      </c>
      <c r="H163" s="10">
        <f t="shared" si="55"/>
        <v>21.586256250000009</v>
      </c>
      <c r="I163" s="10">
        <f t="shared" si="56"/>
        <v>-1.0793128124999967</v>
      </c>
      <c r="J163" s="14">
        <f t="shared" si="42"/>
        <v>9.1768274504365444</v>
      </c>
      <c r="K163" s="14">
        <f t="shared" si="43"/>
        <v>9.1715740748843295</v>
      </c>
      <c r="L163" s="15">
        <f t="shared" si="44"/>
        <v>0.3191533657182512</v>
      </c>
      <c r="M163" s="15">
        <f t="shared" si="45"/>
        <v>0.31841871791938042</v>
      </c>
      <c r="N163" s="15">
        <f t="shared" si="46"/>
        <v>7.3464779887078002E-4</v>
      </c>
      <c r="O163" s="16">
        <f t="shared" si="47"/>
        <v>0.31939719183808513</v>
      </c>
      <c r="P163" s="15">
        <f t="shared" si="48"/>
        <v>2.4382611983392311E-4</v>
      </c>
      <c r="Q163" s="16">
        <f t="shared" si="49"/>
        <v>0.3101698368000001</v>
      </c>
      <c r="R163" s="15">
        <f t="shared" si="50"/>
        <v>8.9835289182511047E-3</v>
      </c>
      <c r="S163" s="17">
        <v>0.29280057755004729</v>
      </c>
      <c r="T163" s="18">
        <v>0.31911</v>
      </c>
      <c r="U163" s="15">
        <f t="shared" si="51"/>
        <v>2.8719183808512128E-4</v>
      </c>
    </row>
    <row r="164" spans="2:21" x14ac:dyDescent="0.25">
      <c r="B164" s="10">
        <f t="shared" si="41"/>
        <v>70.555555555555557</v>
      </c>
      <c r="C164" s="13">
        <v>159</v>
      </c>
      <c r="D164" s="13">
        <f t="shared" si="57"/>
        <v>9.4209999999999994</v>
      </c>
      <c r="E164" s="10">
        <f t="shared" si="52"/>
        <v>3.9750000000000001</v>
      </c>
      <c r="F164" s="10">
        <f t="shared" si="53"/>
        <v>11.825625</v>
      </c>
      <c r="G164" s="10">
        <f t="shared" si="54"/>
        <v>23.355609375000004</v>
      </c>
      <c r="H164" s="10">
        <f t="shared" si="55"/>
        <v>22.771719140625006</v>
      </c>
      <c r="I164" s="10">
        <f t="shared" si="56"/>
        <v>-0.5692929785156231</v>
      </c>
      <c r="J164" s="14">
        <f t="shared" si="42"/>
        <v>9.4001520527728708</v>
      </c>
      <c r="K164" s="14">
        <f t="shared" si="43"/>
        <v>9.394761904428595</v>
      </c>
      <c r="L164" s="15">
        <f t="shared" si="44"/>
        <v>0.32689104788341428</v>
      </c>
      <c r="M164" s="15">
        <f t="shared" si="45"/>
        <v>0.32616766317740703</v>
      </c>
      <c r="N164" s="15">
        <f t="shared" si="46"/>
        <v>7.2338470600724625E-4</v>
      </c>
      <c r="O164" s="16">
        <f t="shared" si="47"/>
        <v>0.32715168699236929</v>
      </c>
      <c r="P164" s="15">
        <f t="shared" si="48"/>
        <v>2.6063910895501863E-4</v>
      </c>
      <c r="Q164" s="16">
        <f t="shared" si="49"/>
        <v>0.31824526880000015</v>
      </c>
      <c r="R164" s="15">
        <f t="shared" si="50"/>
        <v>8.645779083414129E-3</v>
      </c>
      <c r="S164" s="17">
        <v>0.30341345518606916</v>
      </c>
      <c r="T164" s="18">
        <v>0.32690000000000002</v>
      </c>
      <c r="U164" s="15">
        <f t="shared" si="51"/>
        <v>2.5168699236927106E-4</v>
      </c>
    </row>
    <row r="165" spans="2:21" x14ac:dyDescent="0.25">
      <c r="B165" s="10">
        <f t="shared" si="41"/>
        <v>71.111111111111114</v>
      </c>
      <c r="C165" s="13">
        <v>160</v>
      </c>
      <c r="D165" s="13">
        <f t="shared" si="57"/>
        <v>9.6489999999999991</v>
      </c>
      <c r="E165" s="10">
        <f t="shared" si="52"/>
        <v>4</v>
      </c>
      <c r="F165" s="10">
        <f t="shared" si="53"/>
        <v>12</v>
      </c>
      <c r="G165" s="10">
        <f t="shared" si="54"/>
        <v>24</v>
      </c>
      <c r="H165" s="10">
        <f t="shared" si="55"/>
        <v>24</v>
      </c>
      <c r="I165" s="10">
        <f t="shared" si="56"/>
        <v>0</v>
      </c>
      <c r="J165" s="14">
        <f t="shared" si="42"/>
        <v>9.6280783761849413</v>
      </c>
      <c r="K165" s="14">
        <f t="shared" si="43"/>
        <v>9.622548480598951</v>
      </c>
      <c r="L165" s="15">
        <f t="shared" si="44"/>
        <v>0.33480222068008325</v>
      </c>
      <c r="M165" s="15">
        <f t="shared" si="45"/>
        <v>0.33407627953452262</v>
      </c>
      <c r="N165" s="15">
        <f t="shared" si="46"/>
        <v>7.2594114556062683E-4</v>
      </c>
      <c r="O165" s="16">
        <f t="shared" si="47"/>
        <v>0.33506449272561623</v>
      </c>
      <c r="P165" s="15">
        <f t="shared" si="48"/>
        <v>2.6227204553297412E-4</v>
      </c>
      <c r="Q165" s="16">
        <f t="shared" si="49"/>
        <v>0.32648800000000006</v>
      </c>
      <c r="R165" s="15">
        <f t="shared" si="50"/>
        <v>8.3142206800831953E-3</v>
      </c>
      <c r="S165" s="17">
        <v>0.31450221077272283</v>
      </c>
      <c r="T165" s="18">
        <v>0.33484999999999998</v>
      </c>
      <c r="U165" s="15">
        <f t="shared" si="51"/>
        <v>2.1449272561624433E-4</v>
      </c>
    </row>
    <row r="166" spans="2:21" x14ac:dyDescent="0.25">
      <c r="B166" s="10">
        <f t="shared" si="41"/>
        <v>71.666666666666671</v>
      </c>
      <c r="C166" s="13">
        <v>161</v>
      </c>
      <c r="D166" s="13">
        <f>ROUND((0.0375+0.2103*E166+0.28665*F166+0.17595*G166+0.04615417*H166+0.00452083*I166),3)</f>
        <v>9.8819999999999997</v>
      </c>
      <c r="E166" s="10">
        <f t="shared" si="52"/>
        <v>4.0250000000000004</v>
      </c>
      <c r="F166" s="10">
        <f t="shared" si="53"/>
        <v>12.175625000000002</v>
      </c>
      <c r="G166" s="10">
        <f t="shared" si="54"/>
        <v>24.655640625000007</v>
      </c>
      <c r="H166" s="10">
        <f t="shared" si="55"/>
        <v>25.272031640625016</v>
      </c>
      <c r="I166" s="10">
        <f t="shared" si="56"/>
        <v>0.63180079101563436</v>
      </c>
      <c r="J166" s="14">
        <f t="shared" si="42"/>
        <v>9.8606826794139444</v>
      </c>
      <c r="K166" s="14">
        <f t="shared" si="43"/>
        <v>9.8550100110371357</v>
      </c>
      <c r="L166" s="15">
        <f t="shared" si="44"/>
        <v>0.34288688410825813</v>
      </c>
      <c r="M166" s="15">
        <f t="shared" si="45"/>
        <v>0.34214721302616047</v>
      </c>
      <c r="N166" s="15">
        <f t="shared" si="46"/>
        <v>7.396710820976593E-4</v>
      </c>
      <c r="O166" s="16">
        <f t="shared" si="47"/>
        <v>0.34313817736345936</v>
      </c>
      <c r="P166" s="15">
        <f t="shared" si="48"/>
        <v>2.512932552012348E-4</v>
      </c>
      <c r="Q166" s="16">
        <f t="shared" si="49"/>
        <v>0.33490049280000006</v>
      </c>
      <c r="R166" s="15">
        <f t="shared" si="50"/>
        <v>7.9863913082580673E-3</v>
      </c>
      <c r="S166" s="17">
        <v>0.32609617464651253</v>
      </c>
      <c r="T166" s="18">
        <v>0.34295999999999999</v>
      </c>
      <c r="U166" s="15">
        <f t="shared" si="51"/>
        <v>1.7817736345937529E-4</v>
      </c>
    </row>
    <row r="167" spans="2:21" x14ac:dyDescent="0.25">
      <c r="B167" s="10">
        <f t="shared" si="41"/>
        <v>72.222222222222229</v>
      </c>
      <c r="C167" s="13">
        <v>162</v>
      </c>
      <c r="D167" s="13">
        <f t="shared" ref="D167:D216" si="58">ROUND((0.0375+0.2103*E167+0.28665*F167+0.17595*G167+0.04615417*H167+0.00452083*I167),2)</f>
        <v>10.119999999999999</v>
      </c>
      <c r="E167" s="10">
        <f t="shared" si="52"/>
        <v>4.05</v>
      </c>
      <c r="F167" s="10">
        <f t="shared" si="53"/>
        <v>12.352499999999999</v>
      </c>
      <c r="G167" s="10">
        <f t="shared" si="54"/>
        <v>25.322624999999995</v>
      </c>
      <c r="H167" s="10">
        <f t="shared" si="55"/>
        <v>26.588756249999989</v>
      </c>
      <c r="I167" s="10">
        <f t="shared" si="56"/>
        <v>1.3294378124999948</v>
      </c>
      <c r="J167" s="14">
        <f t="shared" si="42"/>
        <v>10.098042136834326</v>
      </c>
      <c r="K167" s="14">
        <f t="shared" si="43"/>
        <v>10.09222361840334</v>
      </c>
      <c r="L167" s="15">
        <f t="shared" si="44"/>
        <v>0.35114503816793891</v>
      </c>
      <c r="M167" s="15">
        <f t="shared" si="45"/>
        <v>0.35038314145851235</v>
      </c>
      <c r="N167" s="15">
        <f t="shared" si="46"/>
        <v>7.6189670942655718E-4</v>
      </c>
      <c r="O167" s="16">
        <f t="shared" si="47"/>
        <v>0.35137533861561782</v>
      </c>
      <c r="P167" s="15">
        <f t="shared" si="48"/>
        <v>2.3030044767891056E-4</v>
      </c>
      <c r="Q167" s="16">
        <f t="shared" si="49"/>
        <v>0.3434852288000001</v>
      </c>
      <c r="R167" s="15">
        <f t="shared" si="50"/>
        <v>7.659809367938808E-3</v>
      </c>
      <c r="S167" s="17">
        <v>0.33822713319853021</v>
      </c>
      <c r="T167" s="18">
        <v>0.35122999999999999</v>
      </c>
      <c r="U167" s="15">
        <f t="shared" si="51"/>
        <v>1.4533861561782935E-4</v>
      </c>
    </row>
    <row r="168" spans="2:21" x14ac:dyDescent="0.25">
      <c r="B168" s="10">
        <f t="shared" si="41"/>
        <v>72.777777777777786</v>
      </c>
      <c r="C168" s="13">
        <v>163</v>
      </c>
      <c r="D168" s="13">
        <f t="shared" si="58"/>
        <v>10.36</v>
      </c>
      <c r="E168" s="10">
        <f t="shared" si="52"/>
        <v>4.0750000000000002</v>
      </c>
      <c r="F168" s="10">
        <f t="shared" si="53"/>
        <v>12.530625000000001</v>
      </c>
      <c r="G168" s="10">
        <f t="shared" si="54"/>
        <v>26.001046875000004</v>
      </c>
      <c r="H168" s="10">
        <f t="shared" si="55"/>
        <v>27.951125390625009</v>
      </c>
      <c r="I168" s="10">
        <f t="shared" si="56"/>
        <v>2.0963344042968806</v>
      </c>
      <c r="J168" s="14">
        <f t="shared" si="42"/>
        <v>10.340234844179344</v>
      </c>
      <c r="K168" s="14">
        <f t="shared" si="43"/>
        <v>10.334267346098427</v>
      </c>
      <c r="L168" s="15">
        <f t="shared" si="44"/>
        <v>0.35947258848022207</v>
      </c>
      <c r="M168" s="15">
        <f t="shared" si="45"/>
        <v>0.35878677460719444</v>
      </c>
      <c r="N168" s="15">
        <f t="shared" si="46"/>
        <v>6.8581387302762975E-4</v>
      </c>
      <c r="O168" s="16">
        <f t="shared" si="47"/>
        <v>0.3597786037305446</v>
      </c>
      <c r="P168" s="15">
        <f t="shared" si="48"/>
        <v>3.0601525032253329E-4</v>
      </c>
      <c r="Q168" s="16">
        <f t="shared" si="49"/>
        <v>0.35224470880000008</v>
      </c>
      <c r="R168" s="15">
        <f t="shared" si="50"/>
        <v>7.2278796802219825E-3</v>
      </c>
      <c r="S168" s="17">
        <v>0.35092959214266445</v>
      </c>
      <c r="T168" s="18">
        <v>0.35968</v>
      </c>
      <c r="U168" s="15">
        <f t="shared" si="51"/>
        <v>9.8603730544599699E-5</v>
      </c>
    </row>
    <row r="169" spans="2:21" x14ac:dyDescent="0.25">
      <c r="B169" s="10">
        <f t="shared" si="41"/>
        <v>73.333333333333343</v>
      </c>
      <c r="C169" s="13">
        <v>164</v>
      </c>
      <c r="D169" s="13">
        <f t="shared" si="58"/>
        <v>10.61</v>
      </c>
      <c r="E169" s="10">
        <f t="shared" si="52"/>
        <v>4.0999999999999996</v>
      </c>
      <c r="F169" s="10">
        <f t="shared" si="53"/>
        <v>12.709999999999997</v>
      </c>
      <c r="G169" s="10">
        <f t="shared" si="54"/>
        <v>26.690999999999988</v>
      </c>
      <c r="H169" s="10">
        <f t="shared" si="55"/>
        <v>29.360099999999978</v>
      </c>
      <c r="I169" s="10">
        <f t="shared" si="56"/>
        <v>2.9360099999999876</v>
      </c>
      <c r="J169" s="14">
        <f t="shared" si="42"/>
        <v>10.587339824240814</v>
      </c>
      <c r="K169" s="14">
        <f t="shared" si="43"/>
        <v>10.581220163960415</v>
      </c>
      <c r="L169" s="15">
        <f t="shared" si="44"/>
        <v>0.36814712005551697</v>
      </c>
      <c r="M169" s="15">
        <f t="shared" si="45"/>
        <v>0.36736085441501787</v>
      </c>
      <c r="N169" s="15">
        <f t="shared" si="46"/>
        <v>7.8626564049910641E-4</v>
      </c>
      <c r="O169" s="16">
        <f t="shared" si="47"/>
        <v>0.36835062964881882</v>
      </c>
      <c r="P169" s="15">
        <f t="shared" si="48"/>
        <v>2.0350959330184271E-4</v>
      </c>
      <c r="Q169" s="16">
        <f t="shared" si="49"/>
        <v>0.36118145280000014</v>
      </c>
      <c r="R169" s="15">
        <f t="shared" si="50"/>
        <v>6.9656672555168386E-3</v>
      </c>
      <c r="S169" s="17">
        <v>0.36424107438463704</v>
      </c>
      <c r="T169" s="18">
        <v>0.36830000000000002</v>
      </c>
      <c r="U169" s="15">
        <f t="shared" si="51"/>
        <v>5.0629648818800721E-5</v>
      </c>
    </row>
    <row r="170" spans="2:21" x14ac:dyDescent="0.25">
      <c r="B170" s="10">
        <f t="shared" si="41"/>
        <v>73.888888888888886</v>
      </c>
      <c r="C170" s="13">
        <v>165</v>
      </c>
      <c r="D170" s="13">
        <f t="shared" si="58"/>
        <v>10.86</v>
      </c>
      <c r="E170" s="10">
        <f t="shared" si="52"/>
        <v>4.125</v>
      </c>
      <c r="F170" s="10">
        <f t="shared" si="53"/>
        <v>12.890625</v>
      </c>
      <c r="G170" s="10">
        <f t="shared" si="54"/>
        <v>27.392578125</v>
      </c>
      <c r="H170" s="10">
        <f t="shared" si="55"/>
        <v>30.816650390625</v>
      </c>
      <c r="I170" s="10">
        <f t="shared" si="56"/>
        <v>3.852081298828125</v>
      </c>
      <c r="J170" s="14">
        <f t="shared" si="42"/>
        <v>10.839437032542167</v>
      </c>
      <c r="K170" s="14">
        <f t="shared" si="43"/>
        <v>10.833161973934279</v>
      </c>
      <c r="L170" s="15">
        <f t="shared" si="44"/>
        <v>0.37682165163081194</v>
      </c>
      <c r="M170" s="15">
        <f t="shared" si="45"/>
        <v>0.376108155188833</v>
      </c>
      <c r="N170" s="15">
        <f t="shared" si="46"/>
        <v>7.1349644197893358E-4</v>
      </c>
      <c r="O170" s="16">
        <f t="shared" si="47"/>
        <v>0.37709410315527636</v>
      </c>
      <c r="P170" s="15">
        <f t="shared" si="48"/>
        <v>2.7245152446442322E-4</v>
      </c>
      <c r="Q170" s="16">
        <f t="shared" si="49"/>
        <v>0.37029800000000013</v>
      </c>
      <c r="R170" s="15">
        <f t="shared" si="50"/>
        <v>6.5236516308118109E-3</v>
      </c>
      <c r="S170" s="17">
        <v>0.37820245791575902</v>
      </c>
      <c r="T170" s="18">
        <v>0.37708999999999998</v>
      </c>
      <c r="U170" s="15">
        <f t="shared" si="51"/>
        <v>4.103155276380388E-6</v>
      </c>
    </row>
    <row r="171" spans="2:21" x14ac:dyDescent="0.25">
      <c r="B171" s="10">
        <f t="shared" si="41"/>
        <v>74.444444444444443</v>
      </c>
      <c r="C171" s="13">
        <v>166</v>
      </c>
      <c r="D171" s="13">
        <f t="shared" si="58"/>
        <v>11.12</v>
      </c>
      <c r="E171" s="10">
        <f t="shared" si="52"/>
        <v>4.1500000000000004</v>
      </c>
      <c r="F171" s="10">
        <f t="shared" si="53"/>
        <v>13.072500000000003</v>
      </c>
      <c r="G171" s="10">
        <f t="shared" si="54"/>
        <v>28.105875000000012</v>
      </c>
      <c r="H171" s="10">
        <f t="shared" si="55"/>
        <v>32.321756250000021</v>
      </c>
      <c r="I171" s="10">
        <f t="shared" si="56"/>
        <v>4.8482634375000151</v>
      </c>
      <c r="J171" s="14">
        <f t="shared" si="42"/>
        <v>11.096607362984656</v>
      </c>
      <c r="K171" s="14">
        <f t="shared" si="43"/>
        <v>11.090173615714919</v>
      </c>
      <c r="L171" s="15">
        <f t="shared" si="44"/>
        <v>0.38584316446911865</v>
      </c>
      <c r="M171" s="15">
        <f t="shared" si="45"/>
        <v>0.38503148379544261</v>
      </c>
      <c r="N171" s="15">
        <f t="shared" si="46"/>
        <v>8.1168067367604069E-4</v>
      </c>
      <c r="O171" s="16">
        <f t="shared" si="47"/>
        <v>0.38601174102986024</v>
      </c>
      <c r="P171" s="15">
        <f t="shared" si="48"/>
        <v>1.6857656074159566E-4</v>
      </c>
      <c r="Q171" s="16">
        <f t="shared" si="49"/>
        <v>0.37959690880000002</v>
      </c>
      <c r="R171" s="15">
        <f t="shared" si="50"/>
        <v>6.2462556691186277E-3</v>
      </c>
      <c r="S171" s="17">
        <v>0.39285836014922976</v>
      </c>
      <c r="T171" s="18">
        <v>0.38606000000000001</v>
      </c>
      <c r="U171" s="15">
        <f t="shared" si="51"/>
        <v>4.8258970139769541E-5</v>
      </c>
    </row>
    <row r="172" spans="2:21" x14ac:dyDescent="0.25">
      <c r="B172" s="10">
        <f t="shared" si="41"/>
        <v>75</v>
      </c>
      <c r="C172" s="13">
        <v>167</v>
      </c>
      <c r="D172" s="13">
        <f t="shared" si="58"/>
        <v>11.38</v>
      </c>
      <c r="E172" s="10">
        <f t="shared" si="52"/>
        <v>4.1749999999999998</v>
      </c>
      <c r="F172" s="10">
        <f t="shared" si="53"/>
        <v>13.255624999999998</v>
      </c>
      <c r="G172" s="10">
        <f t="shared" si="54"/>
        <v>28.830984374999993</v>
      </c>
      <c r="H172" s="10">
        <f t="shared" si="55"/>
        <v>33.876406640624985</v>
      </c>
      <c r="I172" s="10">
        <f t="shared" si="56"/>
        <v>5.9283711621093662</v>
      </c>
      <c r="J172" s="14">
        <f t="shared" si="42"/>
        <v>11.358932653465663</v>
      </c>
      <c r="K172" s="14">
        <f t="shared" si="43"/>
        <v>11.352336872362214</v>
      </c>
      <c r="L172" s="15">
        <f t="shared" si="44"/>
        <v>0.39486467730742542</v>
      </c>
      <c r="M172" s="15">
        <f t="shared" si="45"/>
        <v>0.39413367985654624</v>
      </c>
      <c r="N172" s="15">
        <f t="shared" si="46"/>
        <v>7.3099745087917833E-4</v>
      </c>
      <c r="O172" s="16">
        <f t="shared" si="47"/>
        <v>0.39510629019716303</v>
      </c>
      <c r="P172" s="15">
        <f t="shared" si="48"/>
        <v>2.4161288973761907E-4</v>
      </c>
      <c r="Q172" s="16">
        <f t="shared" si="49"/>
        <v>0.38908075680000015</v>
      </c>
      <c r="R172" s="15">
        <f t="shared" si="50"/>
        <v>5.7839205074252664E-3</v>
      </c>
      <c r="S172" s="17">
        <v>0.40825757632049592</v>
      </c>
      <c r="T172" s="18">
        <v>0.39522000000000002</v>
      </c>
      <c r="U172" s="15">
        <f t="shared" si="51"/>
        <v>1.1370980283698096E-4</v>
      </c>
    </row>
    <row r="173" spans="2:21" x14ac:dyDescent="0.25">
      <c r="B173" s="10">
        <f t="shared" si="41"/>
        <v>75.555555555555557</v>
      </c>
      <c r="C173" s="13">
        <v>168</v>
      </c>
      <c r="D173" s="13">
        <f t="shared" si="58"/>
        <v>11.65</v>
      </c>
      <c r="E173" s="10">
        <f t="shared" si="52"/>
        <v>4.2</v>
      </c>
      <c r="F173" s="10">
        <f t="shared" si="53"/>
        <v>13.440000000000001</v>
      </c>
      <c r="G173" s="10">
        <f t="shared" si="54"/>
        <v>29.568000000000005</v>
      </c>
      <c r="H173" s="10">
        <f t="shared" si="55"/>
        <v>35.481600000000014</v>
      </c>
      <c r="I173" s="10">
        <f t="shared" si="56"/>
        <v>7.0963200000000093</v>
      </c>
      <c r="J173" s="14">
        <f t="shared" si="42"/>
        <v>11.626495691468644</v>
      </c>
      <c r="K173" s="14">
        <f t="shared" si="43"/>
        <v>11.619734475887908</v>
      </c>
      <c r="L173" s="15">
        <f t="shared" si="44"/>
        <v>0.40423317140874393</v>
      </c>
      <c r="M173" s="15">
        <f t="shared" si="45"/>
        <v>0.40341761594270104</v>
      </c>
      <c r="N173" s="15">
        <f t="shared" si="46"/>
        <v>8.1555546604289431E-4</v>
      </c>
      <c r="O173" s="16">
        <f t="shared" si="47"/>
        <v>0.40438052787465778</v>
      </c>
      <c r="P173" s="15">
        <f t="shared" si="48"/>
        <v>1.4735646591385043E-4</v>
      </c>
      <c r="Q173" s="16">
        <f t="shared" si="49"/>
        <v>0.39875214080000015</v>
      </c>
      <c r="R173" s="15">
        <f t="shared" si="50"/>
        <v>5.4810306087437755E-3</v>
      </c>
      <c r="S173" s="17">
        <v>0.42445358103691416</v>
      </c>
      <c r="T173" s="18">
        <v>0.40455000000000002</v>
      </c>
      <c r="U173" s="15">
        <f t="shared" si="51"/>
        <v>1.6947212534224043E-4</v>
      </c>
    </row>
    <row r="174" spans="2:21" x14ac:dyDescent="0.25">
      <c r="B174" s="10">
        <f t="shared" si="41"/>
        <v>76.111111111111114</v>
      </c>
      <c r="C174" s="13">
        <v>169</v>
      </c>
      <c r="D174" s="13">
        <f t="shared" si="58"/>
        <v>11.92</v>
      </c>
      <c r="E174" s="10">
        <f t="shared" si="52"/>
        <v>4.2249999999999996</v>
      </c>
      <c r="F174" s="10">
        <f t="shared" si="53"/>
        <v>13.625624999999998</v>
      </c>
      <c r="G174" s="10">
        <f t="shared" si="54"/>
        <v>30.317015624999989</v>
      </c>
      <c r="H174" s="10">
        <f t="shared" si="55"/>
        <v>37.138344140624973</v>
      </c>
      <c r="I174" s="10">
        <f t="shared" si="56"/>
        <v>8.3561274316406049</v>
      </c>
      <c r="J174" s="14">
        <f t="shared" si="42"/>
        <v>11.899380219624399</v>
      </c>
      <c r="K174" s="14">
        <f t="shared" si="43"/>
        <v>11.892450112813689</v>
      </c>
      <c r="L174" s="15">
        <f t="shared" si="44"/>
        <v>0.41360166551006244</v>
      </c>
      <c r="M174" s="15">
        <f t="shared" si="45"/>
        <v>0.41288619776628727</v>
      </c>
      <c r="N174" s="15">
        <f t="shared" si="46"/>
        <v>7.1546774377517774E-4</v>
      </c>
      <c r="O174" s="16">
        <f t="shared" si="47"/>
        <v>0.41383726171959484</v>
      </c>
      <c r="P174" s="15">
        <f t="shared" si="48"/>
        <v>2.3559620953239602E-4</v>
      </c>
      <c r="Q174" s="16">
        <f t="shared" si="49"/>
        <v>0.40861367680000016</v>
      </c>
      <c r="R174" s="15">
        <f t="shared" si="50"/>
        <v>4.9879887100622855E-3</v>
      </c>
      <c r="S174" s="17">
        <v>0.44150510384975689</v>
      </c>
      <c r="T174" s="18">
        <v>0.41406999999999999</v>
      </c>
      <c r="U174" s="15">
        <f t="shared" si="51"/>
        <v>2.3273828040515365E-4</v>
      </c>
    </row>
    <row r="175" spans="2:21" x14ac:dyDescent="0.25">
      <c r="B175" s="10">
        <f t="shared" si="41"/>
        <v>76.666666666666671</v>
      </c>
      <c r="C175" s="13">
        <v>170</v>
      </c>
      <c r="D175" s="13">
        <f t="shared" si="58"/>
        <v>12.2</v>
      </c>
      <c r="E175" s="10">
        <f t="shared" si="52"/>
        <v>4.25</v>
      </c>
      <c r="F175" s="10">
        <f t="shared" si="53"/>
        <v>13.8125</v>
      </c>
      <c r="G175" s="10">
        <f t="shared" si="54"/>
        <v>31.078125</v>
      </c>
      <c r="H175" s="10">
        <f t="shared" si="55"/>
        <v>38.84765625</v>
      </c>
      <c r="I175" s="10">
        <f t="shared" si="56"/>
        <v>9.7119140625</v>
      </c>
      <c r="J175" s="14">
        <f t="shared" si="42"/>
        <v>12.177670941242638</v>
      </c>
      <c r="K175" s="14">
        <f t="shared" si="43"/>
        <v>12.170568429699632</v>
      </c>
      <c r="L175" s="15">
        <f t="shared" si="44"/>
        <v>0.42331714087439276</v>
      </c>
      <c r="M175" s="15">
        <f t="shared" si="45"/>
        <v>0.42254236437344339</v>
      </c>
      <c r="N175" s="15">
        <f t="shared" si="46"/>
        <v>7.7477650094937012E-4</v>
      </c>
      <c r="O175" s="16">
        <f t="shared" si="47"/>
        <v>0.42347932997454124</v>
      </c>
      <c r="P175" s="15">
        <f t="shared" si="48"/>
        <v>1.6218910014847987E-4</v>
      </c>
      <c r="Q175" s="16">
        <f t="shared" si="49"/>
        <v>0.4186680000000001</v>
      </c>
      <c r="R175" s="15">
        <f t="shared" si="50"/>
        <v>4.6491408743926654E-3</v>
      </c>
      <c r="S175" s="17">
        <v>0.45947679191510815</v>
      </c>
      <c r="T175" s="18">
        <v>0.42379</v>
      </c>
      <c r="U175" s="15">
        <f t="shared" si="51"/>
        <v>3.106700254587591E-4</v>
      </c>
    </row>
    <row r="176" spans="2:21" x14ac:dyDescent="0.25">
      <c r="B176" s="10">
        <f t="shared" si="41"/>
        <v>77.222222222222229</v>
      </c>
      <c r="C176" s="13">
        <v>171</v>
      </c>
      <c r="D176" s="13">
        <f t="shared" si="58"/>
        <v>12.48</v>
      </c>
      <c r="E176" s="10">
        <f t="shared" si="52"/>
        <v>4.2750000000000004</v>
      </c>
      <c r="F176" s="10">
        <f t="shared" si="53"/>
        <v>14.000625000000003</v>
      </c>
      <c r="G176" s="10">
        <f t="shared" si="54"/>
        <v>31.85142187500001</v>
      </c>
      <c r="H176" s="10">
        <f t="shared" si="55"/>
        <v>40.610562890625026</v>
      </c>
      <c r="I176" s="10">
        <f t="shared" si="56"/>
        <v>11.167904794921897</v>
      </c>
      <c r="J176" s="14">
        <f t="shared" si="42"/>
        <v>12.461453525813544</v>
      </c>
      <c r="K176" s="14">
        <f t="shared" si="43"/>
        <v>12.454175038642854</v>
      </c>
      <c r="L176" s="15">
        <f t="shared" si="44"/>
        <v>0.43303261623872313</v>
      </c>
      <c r="M176" s="15">
        <f t="shared" si="45"/>
        <v>0.43238908833495987</v>
      </c>
      <c r="N176" s="15">
        <f t="shared" si="46"/>
        <v>6.4352790376326352E-4</v>
      </c>
      <c r="O176" s="16">
        <f t="shared" si="47"/>
        <v>0.43330960161156046</v>
      </c>
      <c r="P176" s="15">
        <f t="shared" si="48"/>
        <v>2.7698537283732394E-4</v>
      </c>
      <c r="Q176" s="16">
        <f t="shared" si="49"/>
        <v>0.42891776480000005</v>
      </c>
      <c r="R176" s="15">
        <f t="shared" si="50"/>
        <v>4.1148514387230883E-3</v>
      </c>
      <c r="S176" s="17">
        <v>0.47843997551446532</v>
      </c>
      <c r="T176" s="18">
        <v>0.43369000000000002</v>
      </c>
      <c r="U176" s="15">
        <f t="shared" si="51"/>
        <v>3.8039838843956231E-4</v>
      </c>
    </row>
    <row r="177" spans="2:21" x14ac:dyDescent="0.25">
      <c r="B177" s="10">
        <f t="shared" si="41"/>
        <v>77.777777777777786</v>
      </c>
      <c r="C177" s="13">
        <v>172</v>
      </c>
      <c r="D177" s="13">
        <f t="shared" si="58"/>
        <v>12.77</v>
      </c>
      <c r="E177" s="10">
        <f t="shared" si="52"/>
        <v>4.3</v>
      </c>
      <c r="F177" s="10">
        <f t="shared" si="53"/>
        <v>14.19</v>
      </c>
      <c r="G177" s="10">
        <f t="shared" si="54"/>
        <v>32.636999999999993</v>
      </c>
      <c r="H177" s="10">
        <f t="shared" si="55"/>
        <v>42.428099999999986</v>
      </c>
      <c r="I177" s="10">
        <f t="shared" si="56"/>
        <v>12.728429999999989</v>
      </c>
      <c r="J177" s="14">
        <f t="shared" si="42"/>
        <v>12.750814614478781</v>
      </c>
      <c r="K177" s="14">
        <f t="shared" si="43"/>
        <v>12.743356522745232</v>
      </c>
      <c r="L177" s="15">
        <f t="shared" si="44"/>
        <v>0.4430950728660652</v>
      </c>
      <c r="M177" s="15">
        <f t="shared" si="45"/>
        <v>0.44242937593611315</v>
      </c>
      <c r="N177" s="15">
        <f t="shared" si="46"/>
        <v>6.6569692995205321E-4</v>
      </c>
      <c r="O177" s="16">
        <f t="shared" si="47"/>
        <v>0.44333097647500747</v>
      </c>
      <c r="P177" s="15">
        <f t="shared" si="48"/>
        <v>2.3590360894226725E-4</v>
      </c>
      <c r="Q177" s="16">
        <f t="shared" si="49"/>
        <v>0.43936564480000012</v>
      </c>
      <c r="R177" s="15">
        <f t="shared" si="50"/>
        <v>3.7294280660650769E-3</v>
      </c>
      <c r="S177" s="17">
        <v>0.49847355555645001</v>
      </c>
      <c r="T177" s="18">
        <v>0.44379000000000002</v>
      </c>
      <c r="U177" s="15">
        <f t="shared" si="51"/>
        <v>4.5902352499255228E-4</v>
      </c>
    </row>
    <row r="178" spans="2:21" x14ac:dyDescent="0.25">
      <c r="B178" s="10">
        <f t="shared" si="41"/>
        <v>78.333333333333343</v>
      </c>
      <c r="C178" s="13">
        <v>173</v>
      </c>
      <c r="D178" s="13">
        <f t="shared" si="58"/>
        <v>13.06</v>
      </c>
      <c r="E178" s="10">
        <f t="shared" si="52"/>
        <v>4.3250000000000002</v>
      </c>
      <c r="F178" s="10">
        <f t="shared" si="53"/>
        <v>14.380625000000002</v>
      </c>
      <c r="G178" s="10">
        <f t="shared" si="54"/>
        <v>33.434953125000007</v>
      </c>
      <c r="H178" s="10">
        <f t="shared" si="55"/>
        <v>44.301312890625013</v>
      </c>
      <c r="I178" s="10">
        <f t="shared" si="56"/>
        <v>14.397926689453136</v>
      </c>
      <c r="J178" s="14">
        <f t="shared" si="42"/>
        <v>13.045841825471129</v>
      </c>
      <c r="K178" s="14">
        <f t="shared" si="43"/>
        <v>13.038200441550309</v>
      </c>
      <c r="L178" s="15">
        <f t="shared" si="44"/>
        <v>0.45315752949340737</v>
      </c>
      <c r="M178" s="15">
        <f t="shared" si="45"/>
        <v>0.45266626736541044</v>
      </c>
      <c r="N178" s="15">
        <f t="shared" si="46"/>
        <v>4.9126212799693869E-4</v>
      </c>
      <c r="O178" s="16">
        <f t="shared" si="47"/>
        <v>0.45354638542292319</v>
      </c>
      <c r="P178" s="15">
        <f t="shared" si="48"/>
        <v>3.8885592951581893E-4</v>
      </c>
      <c r="Q178" s="16">
        <f t="shared" si="49"/>
        <v>0.45001433280000014</v>
      </c>
      <c r="R178" s="15">
        <f t="shared" si="50"/>
        <v>3.1431966934072353E-3</v>
      </c>
      <c r="S178" s="17">
        <v>0.51966503635429551</v>
      </c>
      <c r="T178" s="18">
        <v>0.45408999999999999</v>
      </c>
      <c r="U178" s="15">
        <f t="shared" si="51"/>
        <v>5.4361457707680083E-4</v>
      </c>
    </row>
    <row r="179" spans="2:21" x14ac:dyDescent="0.25">
      <c r="B179" s="10">
        <f t="shared" si="41"/>
        <v>78.888888888888886</v>
      </c>
      <c r="C179" s="13">
        <v>174</v>
      </c>
      <c r="D179" s="13">
        <f t="shared" si="58"/>
        <v>13.36</v>
      </c>
      <c r="E179" s="10">
        <f t="shared" si="52"/>
        <v>4.3499999999999996</v>
      </c>
      <c r="F179" s="10">
        <f t="shared" si="53"/>
        <v>14.572499999999998</v>
      </c>
      <c r="G179" s="10">
        <f t="shared" si="54"/>
        <v>34.245374999999989</v>
      </c>
      <c r="H179" s="10">
        <f t="shared" si="55"/>
        <v>46.231256249999973</v>
      </c>
      <c r="I179" s="10">
        <f t="shared" si="56"/>
        <v>16.180939687499976</v>
      </c>
      <c r="J179" s="14">
        <f t="shared" si="42"/>
        <v>13.346623759522414</v>
      </c>
      <c r="K179" s="14">
        <f t="shared" si="43"/>
        <v>13.33879533644809</v>
      </c>
      <c r="L179" s="15">
        <f t="shared" si="44"/>
        <v>0.46356696738376124</v>
      </c>
      <c r="M179" s="15">
        <f t="shared" si="45"/>
        <v>0.46310283690223503</v>
      </c>
      <c r="N179" s="15">
        <f t="shared" si="46"/>
        <v>4.6413048152621483E-4</v>
      </c>
      <c r="O179" s="16">
        <f t="shared" si="47"/>
        <v>0.46395879046700927</v>
      </c>
      <c r="P179" s="15">
        <f t="shared" si="48"/>
        <v>3.9182308324803294E-4</v>
      </c>
      <c r="Q179" s="16">
        <f t="shared" si="49"/>
        <v>0.4608665408</v>
      </c>
      <c r="R179" s="15">
        <f t="shared" si="50"/>
        <v>2.7004265837612396E-3</v>
      </c>
      <c r="S179" s="17">
        <v>0.54211173220051556</v>
      </c>
      <c r="T179" s="18">
        <v>0.46459</v>
      </c>
      <c r="U179" s="15">
        <f t="shared" si="51"/>
        <v>6.3120953299072857E-4</v>
      </c>
    </row>
    <row r="180" spans="2:21" x14ac:dyDescent="0.25">
      <c r="B180" s="10">
        <f t="shared" si="41"/>
        <v>79.444444444444443</v>
      </c>
      <c r="C180" s="13">
        <v>175</v>
      </c>
      <c r="D180" s="13">
        <f t="shared" si="58"/>
        <v>13.67</v>
      </c>
      <c r="E180" s="10">
        <f t="shared" si="52"/>
        <v>4.375</v>
      </c>
      <c r="F180" s="10">
        <f t="shared" si="53"/>
        <v>14.765625</v>
      </c>
      <c r="G180" s="10">
        <f t="shared" si="54"/>
        <v>35.068359375</v>
      </c>
      <c r="H180" s="10">
        <f t="shared" si="55"/>
        <v>48.218994140625</v>
      </c>
      <c r="I180" s="10">
        <f t="shared" si="56"/>
        <v>18.082122802734375</v>
      </c>
      <c r="J180" s="14">
        <f t="shared" si="42"/>
        <v>13.653250005239105</v>
      </c>
      <c r="K180" s="14">
        <f t="shared" si="43"/>
        <v>13.645230736047846</v>
      </c>
      <c r="L180" s="15">
        <f t="shared" si="44"/>
        <v>0.47432338653712697</v>
      </c>
      <c r="M180" s="15">
        <f t="shared" si="45"/>
        <v>0.47374219310336935</v>
      </c>
      <c r="N180" s="15">
        <f t="shared" si="46"/>
        <v>5.8119343375762078E-4</v>
      </c>
      <c r="O180" s="16">
        <f t="shared" si="47"/>
        <v>0.47457118491118688</v>
      </c>
      <c r="P180" s="15">
        <f t="shared" si="48"/>
        <v>2.4779837405991545E-4</v>
      </c>
      <c r="Q180" s="16">
        <f t="shared" si="49"/>
        <v>0.47192500000000015</v>
      </c>
      <c r="R180" s="15">
        <f t="shared" si="50"/>
        <v>2.3983865371268176E-3</v>
      </c>
      <c r="S180" s="17">
        <v>0.56592218284418783</v>
      </c>
      <c r="T180" s="18">
        <v>0.4753</v>
      </c>
      <c r="U180" s="15">
        <f t="shared" si="51"/>
        <v>7.288150888131173E-4</v>
      </c>
    </row>
    <row r="181" spans="2:21" x14ac:dyDescent="0.25">
      <c r="B181" s="10">
        <f t="shared" si="41"/>
        <v>80</v>
      </c>
      <c r="C181" s="13">
        <v>176</v>
      </c>
      <c r="D181" s="13">
        <f t="shared" si="58"/>
        <v>13.98</v>
      </c>
      <c r="E181" s="10">
        <f t="shared" si="52"/>
        <v>4.4000000000000004</v>
      </c>
      <c r="F181" s="10">
        <f t="shared" si="53"/>
        <v>14.960000000000003</v>
      </c>
      <c r="G181" s="10">
        <f t="shared" si="54"/>
        <v>35.904000000000011</v>
      </c>
      <c r="H181" s="10">
        <f t="shared" si="55"/>
        <v>50.265600000000028</v>
      </c>
      <c r="I181" s="10">
        <f t="shared" si="56"/>
        <v>20.106240000000028</v>
      </c>
      <c r="J181" s="14">
        <f t="shared" si="42"/>
        <v>13.965811144444968</v>
      </c>
      <c r="K181" s="14">
        <f t="shared" si="43"/>
        <v>13.95759716151777</v>
      </c>
      <c r="L181" s="15">
        <f t="shared" si="44"/>
        <v>0.48507980569049275</v>
      </c>
      <c r="M181" s="15">
        <f t="shared" si="45"/>
        <v>0.48458747898837501</v>
      </c>
      <c r="N181" s="15">
        <f t="shared" si="46"/>
        <v>4.9232670211774021E-4</v>
      </c>
      <c r="O181" s="16">
        <f t="shared" si="47"/>
        <v>0.48538659348869811</v>
      </c>
      <c r="P181" s="15">
        <f t="shared" si="48"/>
        <v>3.0678779820536572E-4</v>
      </c>
      <c r="Q181" s="16">
        <f t="shared" si="49"/>
        <v>0.48319246080000017</v>
      </c>
      <c r="R181" s="15">
        <f t="shared" si="50"/>
        <v>1.8873448904925816E-3</v>
      </c>
      <c r="S181" s="17">
        <v>0.59121782132115652</v>
      </c>
      <c r="T181" s="18">
        <v>0.48621999999999999</v>
      </c>
      <c r="U181" s="15">
        <f t="shared" si="51"/>
        <v>8.3340651130187071E-4</v>
      </c>
    </row>
    <row r="182" spans="2:21" x14ac:dyDescent="0.25">
      <c r="B182" s="10">
        <f t="shared" si="41"/>
        <v>80.555555555555557</v>
      </c>
      <c r="C182" s="13">
        <v>177</v>
      </c>
      <c r="D182" s="13">
        <f t="shared" si="58"/>
        <v>14.3</v>
      </c>
      <c r="E182" s="10">
        <f t="shared" si="52"/>
        <v>4.4249999999999998</v>
      </c>
      <c r="F182" s="10">
        <f t="shared" si="53"/>
        <v>15.155624999999999</v>
      </c>
      <c r="G182" s="10">
        <f t="shared" si="54"/>
        <v>36.752390624999997</v>
      </c>
      <c r="H182" s="10">
        <f t="shared" si="55"/>
        <v>52.372156640624986</v>
      </c>
      <c r="I182" s="10">
        <f t="shared" si="56"/>
        <v>22.258166572265608</v>
      </c>
      <c r="J182" s="14">
        <f t="shared" si="42"/>
        <v>14.284398757490253</v>
      </c>
      <c r="K182" s="14">
        <f t="shared" si="43"/>
        <v>14.275986131891408</v>
      </c>
      <c r="L182" s="15">
        <f t="shared" si="44"/>
        <v>0.49618320610687022</v>
      </c>
      <c r="M182" s="15">
        <f t="shared" si="45"/>
        <v>0.49564187222381167</v>
      </c>
      <c r="N182" s="15">
        <f t="shared" si="46"/>
        <v>5.413338830585479E-4</v>
      </c>
      <c r="O182" s="16">
        <f t="shared" si="47"/>
        <v>0.49640807249774949</v>
      </c>
      <c r="P182" s="15">
        <f t="shared" si="48"/>
        <v>2.2486639087926363E-4</v>
      </c>
      <c r="Q182" s="16">
        <f t="shared" si="49"/>
        <v>0.49467169280000006</v>
      </c>
      <c r="R182" s="15">
        <f t="shared" si="50"/>
        <v>1.5115133068701603E-3</v>
      </c>
      <c r="S182" s="17">
        <v>0.61813494823210513</v>
      </c>
      <c r="T182" s="18">
        <v>0.49734</v>
      </c>
      <c r="U182" s="15">
        <f t="shared" si="51"/>
        <v>9.3192750225051801E-4</v>
      </c>
    </row>
    <row r="183" spans="2:21" x14ac:dyDescent="0.25">
      <c r="B183" s="10">
        <f t="shared" si="41"/>
        <v>81.111111111111114</v>
      </c>
      <c r="C183" s="13">
        <v>178</v>
      </c>
      <c r="D183" s="13">
        <f t="shared" si="58"/>
        <v>14.62</v>
      </c>
      <c r="E183" s="10">
        <f t="shared" si="52"/>
        <v>4.45</v>
      </c>
      <c r="F183" s="10">
        <f t="shared" si="53"/>
        <v>15.352500000000001</v>
      </c>
      <c r="G183" s="10">
        <f t="shared" si="54"/>
        <v>37.613625000000006</v>
      </c>
      <c r="H183" s="10">
        <f t="shared" si="55"/>
        <v>54.539756250000018</v>
      </c>
      <c r="I183" s="10">
        <f t="shared" si="56"/>
        <v>24.542890312500017</v>
      </c>
      <c r="J183" s="14">
        <f t="shared" si="42"/>
        <v>14.609105428526941</v>
      </c>
      <c r="K183" s="14">
        <f t="shared" si="43"/>
        <v>14.60049016934002</v>
      </c>
      <c r="L183" s="15">
        <f t="shared" si="44"/>
        <v>0.50728660652324775</v>
      </c>
      <c r="M183" s="15">
        <f t="shared" si="45"/>
        <v>0.50690858530627836</v>
      </c>
      <c r="N183" s="15">
        <f t="shared" si="46"/>
        <v>3.7802121696939306E-4</v>
      </c>
      <c r="O183" s="16">
        <f t="shared" si="47"/>
        <v>0.50763870993568394</v>
      </c>
      <c r="P183" s="15">
        <f t="shared" si="48"/>
        <v>3.5210341243618881E-4</v>
      </c>
      <c r="Q183" s="16">
        <f t="shared" si="49"/>
        <v>0.5063654848000001</v>
      </c>
      <c r="R183" s="15">
        <f t="shared" si="50"/>
        <v>9.2112172324765318E-4</v>
      </c>
      <c r="S183" s="17">
        <v>0.64682708023466706</v>
      </c>
      <c r="T183" s="18">
        <v>0.50868999999999998</v>
      </c>
      <c r="U183" s="15">
        <f t="shared" si="51"/>
        <v>1.051290064316035E-3</v>
      </c>
    </row>
    <row r="184" spans="2:21" x14ac:dyDescent="0.25">
      <c r="B184" s="10">
        <f t="shared" si="41"/>
        <v>81.666666666666671</v>
      </c>
      <c r="C184" s="13">
        <v>179</v>
      </c>
      <c r="D184" s="13">
        <f t="shared" si="58"/>
        <v>14.95</v>
      </c>
      <c r="E184" s="10">
        <f t="shared" si="52"/>
        <v>4.4749999999999996</v>
      </c>
      <c r="F184" s="10">
        <f t="shared" si="53"/>
        <v>15.550624999999997</v>
      </c>
      <c r="G184" s="10">
        <f t="shared" si="54"/>
        <v>38.487796874999987</v>
      </c>
      <c r="H184" s="10">
        <f t="shared" si="55"/>
        <v>56.76950039062497</v>
      </c>
      <c r="I184" s="10">
        <f t="shared" si="56"/>
        <v>26.965512685546841</v>
      </c>
      <c r="J184" s="14">
        <f t="shared" si="42"/>
        <v>14.940024750749329</v>
      </c>
      <c r="K184" s="14">
        <f t="shared" si="43"/>
        <v>14.931202804410455</v>
      </c>
      <c r="L184" s="15">
        <f t="shared" si="44"/>
        <v>0.51873698820263703</v>
      </c>
      <c r="M184" s="15">
        <f t="shared" si="45"/>
        <v>0.51839086574425153</v>
      </c>
      <c r="N184" s="15">
        <f t="shared" si="46"/>
        <v>3.4612245838550049E-4</v>
      </c>
      <c r="O184" s="16">
        <f t="shared" si="47"/>
        <v>0.51908162563166638</v>
      </c>
      <c r="P184" s="15">
        <f t="shared" si="48"/>
        <v>3.4463742902934857E-4</v>
      </c>
      <c r="Q184" s="16">
        <f t="shared" si="49"/>
        <v>0.51827664480000013</v>
      </c>
      <c r="R184" s="15">
        <f t="shared" si="50"/>
        <v>4.6034340263689799E-4</v>
      </c>
      <c r="S184" s="17">
        <v>0.67746775820063077</v>
      </c>
      <c r="T184" s="18">
        <v>0.52024999999999999</v>
      </c>
      <c r="U184" s="15">
        <f t="shared" si="51"/>
        <v>1.1683743683336134E-3</v>
      </c>
    </row>
    <row r="185" spans="2:21" x14ac:dyDescent="0.25">
      <c r="B185" s="10">
        <f t="shared" si="41"/>
        <v>82.222222222222229</v>
      </c>
      <c r="C185" s="13">
        <v>180</v>
      </c>
      <c r="D185" s="13">
        <f t="shared" si="58"/>
        <v>15.29</v>
      </c>
      <c r="E185" s="10">
        <f t="shared" si="52"/>
        <v>4.5</v>
      </c>
      <c r="F185" s="10">
        <f t="shared" si="53"/>
        <v>15.75</v>
      </c>
      <c r="G185" s="10">
        <f t="shared" si="54"/>
        <v>39.375</v>
      </c>
      <c r="H185" s="10">
        <f t="shared" si="55"/>
        <v>59.0625</v>
      </c>
      <c r="I185" s="10">
        <f t="shared" si="56"/>
        <v>29.53125</v>
      </c>
      <c r="J185" s="14">
        <f t="shared" si="42"/>
        <v>15.277251331599732</v>
      </c>
      <c r="K185" s="14">
        <f t="shared" si="43"/>
        <v>15.268218581228069</v>
      </c>
      <c r="L185" s="15">
        <f t="shared" si="44"/>
        <v>0.53053435114503811</v>
      </c>
      <c r="M185" s="15">
        <f t="shared" si="45"/>
        <v>0.53009199623871384</v>
      </c>
      <c r="N185" s="15">
        <f t="shared" si="46"/>
        <v>4.4235490632427155E-4</v>
      </c>
      <c r="O185" s="16">
        <f t="shared" si="47"/>
        <v>0.53073997137785223</v>
      </c>
      <c r="P185" s="15">
        <f t="shared" si="48"/>
        <v>2.0562023281411879E-4</v>
      </c>
      <c r="Q185" s="16">
        <f t="shared" si="49"/>
        <v>0.53040799999999999</v>
      </c>
      <c r="R185" s="15">
        <f t="shared" si="50"/>
        <v>1.2635114503811717E-4</v>
      </c>
      <c r="S185" s="17">
        <v>0.71025392354137185</v>
      </c>
      <c r="T185" s="18">
        <v>0.53203</v>
      </c>
      <c r="U185" s="15">
        <f t="shared" si="51"/>
        <v>1.2900286221477764E-3</v>
      </c>
    </row>
    <row r="186" spans="2:21" x14ac:dyDescent="0.25">
      <c r="B186" s="10">
        <f t="shared" si="41"/>
        <v>82.777777777777786</v>
      </c>
      <c r="C186" s="13">
        <v>181</v>
      </c>
      <c r="D186" s="13">
        <f t="shared" si="58"/>
        <v>15.63</v>
      </c>
      <c r="E186" s="10">
        <f t="shared" si="52"/>
        <v>4.5250000000000004</v>
      </c>
      <c r="F186" s="10">
        <f t="shared" si="53"/>
        <v>15.950625000000002</v>
      </c>
      <c r="G186" s="10">
        <f t="shared" si="54"/>
        <v>40.275328125000009</v>
      </c>
      <c r="H186" s="10">
        <f t="shared" si="55"/>
        <v>61.41987539062503</v>
      </c>
      <c r="I186" s="10">
        <f t="shared" si="56"/>
        <v>32.245434580078161</v>
      </c>
      <c r="J186" s="14">
        <f t="shared" si="42"/>
        <v>15.620880797938311</v>
      </c>
      <c r="K186" s="14">
        <f t="shared" si="43"/>
        <v>15.6116330626639</v>
      </c>
      <c r="L186" s="15">
        <f t="shared" si="44"/>
        <v>0.5423317140874393</v>
      </c>
      <c r="M186" s="15">
        <f t="shared" si="45"/>
        <v>0.54201529486253675</v>
      </c>
      <c r="N186" s="15">
        <f t="shared" si="46"/>
        <v>3.1641922490255325E-4</v>
      </c>
      <c r="O186" s="16">
        <f t="shared" si="47"/>
        <v>0.54261693105906261</v>
      </c>
      <c r="P186" s="15">
        <f t="shared" si="48"/>
        <v>2.8521697162331439E-4</v>
      </c>
      <c r="Q186" s="16">
        <f t="shared" si="49"/>
        <v>0.54276239680000016</v>
      </c>
      <c r="R186" s="15">
        <f t="shared" si="50"/>
        <v>4.3068271256085922E-4</v>
      </c>
      <c r="S186" s="17">
        <v>0.74541000149706771</v>
      </c>
      <c r="T186" s="18">
        <v>0.54403999999999997</v>
      </c>
      <c r="U186" s="15">
        <f t="shared" si="51"/>
        <v>1.4230689409373554E-3</v>
      </c>
    </row>
    <row r="187" spans="2:21" x14ac:dyDescent="0.25">
      <c r="B187" s="10">
        <f t="shared" si="41"/>
        <v>83.333333333333343</v>
      </c>
      <c r="C187" s="13">
        <v>182</v>
      </c>
      <c r="D187" s="13">
        <f t="shared" si="58"/>
        <v>15.98</v>
      </c>
      <c r="E187" s="10">
        <f t="shared" si="52"/>
        <v>4.55</v>
      </c>
      <c r="F187" s="10">
        <f t="shared" si="53"/>
        <v>16.1525</v>
      </c>
      <c r="G187" s="10">
        <f t="shared" si="54"/>
        <v>41.188874999999996</v>
      </c>
      <c r="H187" s="10">
        <f t="shared" si="55"/>
        <v>63.842756249999987</v>
      </c>
      <c r="I187" s="10">
        <f t="shared" si="56"/>
        <v>35.113515937499983</v>
      </c>
      <c r="J187" s="14">
        <f t="shared" si="42"/>
        <v>15.971009801177033</v>
      </c>
      <c r="K187" s="14">
        <f t="shared" si="43"/>
        <v>15.961542835465908</v>
      </c>
      <c r="L187" s="15">
        <f t="shared" si="44"/>
        <v>0.55447605829285218</v>
      </c>
      <c r="M187" s="15">
        <f t="shared" si="45"/>
        <v>0.55416411523862019</v>
      </c>
      <c r="N187" s="15">
        <f t="shared" si="46"/>
        <v>3.1194305423198898E-4</v>
      </c>
      <c r="O187" s="16">
        <f t="shared" si="47"/>
        <v>0.55471572078090603</v>
      </c>
      <c r="P187" s="15">
        <f t="shared" si="48"/>
        <v>2.3966248805384893E-4</v>
      </c>
      <c r="Q187" s="16">
        <f t="shared" si="49"/>
        <v>0.55534270080000003</v>
      </c>
      <c r="R187" s="15">
        <f t="shared" si="50"/>
        <v>8.6664250714785229E-4</v>
      </c>
      <c r="S187" s="17">
        <v>0.78319287033587004</v>
      </c>
      <c r="T187" s="18">
        <v>0.55627000000000004</v>
      </c>
      <c r="U187" s="15">
        <f t="shared" si="51"/>
        <v>1.5542792190940125E-3</v>
      </c>
    </row>
    <row r="188" spans="2:21" x14ac:dyDescent="0.25">
      <c r="B188" s="10">
        <f t="shared" si="41"/>
        <v>83.888888888888886</v>
      </c>
      <c r="C188" s="13">
        <v>183</v>
      </c>
      <c r="D188" s="13">
        <f t="shared" si="58"/>
        <v>16.329999999999998</v>
      </c>
      <c r="E188" s="10">
        <f t="shared" si="52"/>
        <v>4.5750000000000002</v>
      </c>
      <c r="F188" s="10">
        <f t="shared" si="53"/>
        <v>16.355625</v>
      </c>
      <c r="G188" s="10">
        <f t="shared" si="54"/>
        <v>42.115734375000002</v>
      </c>
      <c r="H188" s="10">
        <f t="shared" si="55"/>
        <v>66.332281640625013</v>
      </c>
      <c r="I188" s="10">
        <f t="shared" si="56"/>
        <v>38.141061943359396</v>
      </c>
      <c r="J188" s="14">
        <f t="shared" si="42"/>
        <v>16.327736022376804</v>
      </c>
      <c r="K188" s="14">
        <f t="shared" si="43"/>
        <v>16.318045515353479</v>
      </c>
      <c r="L188" s="15">
        <f t="shared" si="44"/>
        <v>0.56662040249826506</v>
      </c>
      <c r="M188" s="15">
        <f t="shared" si="45"/>
        <v>0.56654184671675245</v>
      </c>
      <c r="N188" s="15">
        <f t="shared" si="46"/>
        <v>7.8555781512612555E-5</v>
      </c>
      <c r="O188" s="16">
        <f t="shared" si="47"/>
        <v>0.56703958899636542</v>
      </c>
      <c r="P188" s="15">
        <f t="shared" si="48"/>
        <v>4.1918649810035458E-4</v>
      </c>
      <c r="Q188" s="16">
        <f t="shared" si="49"/>
        <v>0.56815179680000005</v>
      </c>
      <c r="R188" s="15">
        <f t="shared" si="50"/>
        <v>1.5313943017349896E-3</v>
      </c>
      <c r="S188" s="17">
        <v>0.82389794911679615</v>
      </c>
      <c r="T188" s="18">
        <v>0.56874000000000002</v>
      </c>
      <c r="U188" s="15">
        <f t="shared" si="51"/>
        <v>1.7004110036346054E-3</v>
      </c>
    </row>
    <row r="189" spans="2:21" x14ac:dyDescent="0.25">
      <c r="B189" s="10">
        <f t="shared" si="41"/>
        <v>84.444444444444443</v>
      </c>
      <c r="C189" s="13">
        <v>184</v>
      </c>
      <c r="D189" s="13">
        <f t="shared" si="58"/>
        <v>16.690000000000001</v>
      </c>
      <c r="E189" s="10">
        <f t="shared" si="52"/>
        <v>4.5999999999999996</v>
      </c>
      <c r="F189" s="10">
        <f t="shared" si="53"/>
        <v>16.559999999999999</v>
      </c>
      <c r="G189" s="10">
        <f t="shared" si="54"/>
        <v>43.05599999999999</v>
      </c>
      <c r="H189" s="10">
        <f t="shared" si="55"/>
        <v>68.889599999999973</v>
      </c>
      <c r="I189" s="10">
        <f t="shared" si="56"/>
        <v>41.333759999999963</v>
      </c>
      <c r="J189" s="14">
        <f t="shared" si="42"/>
        <v>16.691158177307461</v>
      </c>
      <c r="K189" s="14">
        <f t="shared" si="43"/>
        <v>16.681239752075037</v>
      </c>
      <c r="L189" s="15">
        <f t="shared" si="44"/>
        <v>0.57911172796668986</v>
      </c>
      <c r="M189" s="15">
        <f t="shared" si="45"/>
        <v>0.57915191454918324</v>
      </c>
      <c r="N189" s="15">
        <f t="shared" si="46"/>
        <v>4.0186582493384471E-5</v>
      </c>
      <c r="O189" s="16">
        <f t="shared" si="47"/>
        <v>0.57959181663083181</v>
      </c>
      <c r="P189" s="15">
        <f t="shared" si="48"/>
        <v>4.8008866414195328E-4</v>
      </c>
      <c r="Q189" s="16">
        <f t="shared" si="49"/>
        <v>0.58119258880000013</v>
      </c>
      <c r="R189" s="15">
        <f t="shared" si="50"/>
        <v>2.0808608333102718E-3</v>
      </c>
      <c r="S189" s="17">
        <v>0.8678667092186767</v>
      </c>
      <c r="T189" s="18">
        <v>0.58143999999999996</v>
      </c>
      <c r="U189" s="15">
        <f t="shared" si="51"/>
        <v>1.8481833691681437E-3</v>
      </c>
    </row>
    <row r="190" spans="2:21" x14ac:dyDescent="0.25">
      <c r="B190" s="10">
        <f t="shared" si="41"/>
        <v>85</v>
      </c>
      <c r="C190" s="13">
        <v>185</v>
      </c>
      <c r="D190" s="13">
        <f t="shared" si="58"/>
        <v>17.059999999999999</v>
      </c>
      <c r="E190" s="10">
        <f t="shared" si="52"/>
        <v>4.625</v>
      </c>
      <c r="F190" s="10">
        <f t="shared" si="53"/>
        <v>16.765625</v>
      </c>
      <c r="G190" s="10">
        <f t="shared" si="54"/>
        <v>44.009765625</v>
      </c>
      <c r="H190" s="10">
        <f t="shared" si="55"/>
        <v>71.515869140625</v>
      </c>
      <c r="I190" s="10">
        <f t="shared" si="56"/>
        <v>44.697418212890625</v>
      </c>
      <c r="J190" s="14">
        <f t="shared" si="42"/>
        <v>17.061376021470192</v>
      </c>
      <c r="K190" s="14">
        <f t="shared" si="43"/>
        <v>17.051225234427584</v>
      </c>
      <c r="L190" s="15">
        <f t="shared" si="44"/>
        <v>0.59195003469812624</v>
      </c>
      <c r="M190" s="15">
        <f t="shared" si="45"/>
        <v>0.59199778006489212</v>
      </c>
      <c r="N190" s="15">
        <f t="shared" si="46"/>
        <v>4.7745366765883368E-5</v>
      </c>
      <c r="O190" s="16">
        <f t="shared" si="47"/>
        <v>0.59237571720556303</v>
      </c>
      <c r="P190" s="15">
        <f t="shared" si="48"/>
        <v>4.2568250743679759E-4</v>
      </c>
      <c r="Q190" s="16">
        <f t="shared" si="49"/>
        <v>0.59446800000000011</v>
      </c>
      <c r="R190" s="15">
        <f t="shared" si="50"/>
        <v>2.5179653018738701E-3</v>
      </c>
      <c r="S190" s="17">
        <v>0.91549601386926982</v>
      </c>
      <c r="T190" s="18">
        <v>0.59438999999999997</v>
      </c>
      <c r="U190" s="15">
        <f t="shared" si="51"/>
        <v>2.014282794436939E-3</v>
      </c>
    </row>
    <row r="191" spans="2:21" x14ac:dyDescent="0.25">
      <c r="B191" s="10">
        <f t="shared" si="41"/>
        <v>85.555555555555557</v>
      </c>
      <c r="C191" s="13">
        <v>186</v>
      </c>
      <c r="D191" s="13">
        <f t="shared" si="58"/>
        <v>17.440000000000001</v>
      </c>
      <c r="E191" s="10">
        <f t="shared" si="52"/>
        <v>4.6500000000000004</v>
      </c>
      <c r="F191" s="10">
        <f t="shared" si="53"/>
        <v>16.972500000000004</v>
      </c>
      <c r="G191" s="10">
        <f t="shared" si="54"/>
        <v>44.977125000000015</v>
      </c>
      <c r="H191" s="10">
        <f t="shared" si="55"/>
        <v>74.212256250000038</v>
      </c>
      <c r="I191" s="10">
        <f t="shared" si="56"/>
        <v>48.237966562500048</v>
      </c>
      <c r="J191" s="14">
        <f t="shared" si="42"/>
        <v>17.438490355081665</v>
      </c>
      <c r="K191" s="14">
        <f t="shared" si="43"/>
        <v>17.428102695238593</v>
      </c>
      <c r="L191" s="15">
        <f t="shared" si="44"/>
        <v>0.60513532269257464</v>
      </c>
      <c r="M191" s="15">
        <f t="shared" si="45"/>
        <v>0.60508294084252823</v>
      </c>
      <c r="N191" s="15">
        <f t="shared" si="46"/>
        <v>5.2381850046412382E-5</v>
      </c>
      <c r="O191" s="16">
        <f t="shared" si="47"/>
        <v>0.60539463695955942</v>
      </c>
      <c r="P191" s="15">
        <f t="shared" si="48"/>
        <v>2.5931426698477811E-4</v>
      </c>
      <c r="Q191" s="16">
        <f t="shared" si="49"/>
        <v>0.60798097280000019</v>
      </c>
      <c r="R191" s="15">
        <f t="shared" si="50"/>
        <v>2.8456501074255458E-3</v>
      </c>
      <c r="S191" s="17">
        <v>0.96724982661896164</v>
      </c>
      <c r="T191" s="18">
        <v>0.60757000000000005</v>
      </c>
      <c r="U191" s="15">
        <f t="shared" si="51"/>
        <v>2.1753630404406366E-3</v>
      </c>
    </row>
    <row r="192" spans="2:21" x14ac:dyDescent="0.25">
      <c r="B192" s="10">
        <f t="shared" si="41"/>
        <v>86.111111111111114</v>
      </c>
      <c r="C192" s="13">
        <v>187</v>
      </c>
      <c r="D192" s="13">
        <f t="shared" si="58"/>
        <v>17.82</v>
      </c>
      <c r="E192" s="10">
        <f t="shared" si="52"/>
        <v>4.6749999999999998</v>
      </c>
      <c r="F192" s="10">
        <f t="shared" si="53"/>
        <v>17.180624999999999</v>
      </c>
      <c r="G192" s="10">
        <f t="shared" si="54"/>
        <v>45.958171874999998</v>
      </c>
      <c r="H192" s="10">
        <f t="shared" si="55"/>
        <v>76.979937890624981</v>
      </c>
      <c r="I192" s="10">
        <f t="shared" si="56"/>
        <v>51.961458076171851</v>
      </c>
      <c r="J192" s="14">
        <f t="shared" si="42"/>
        <v>17.822603028019557</v>
      </c>
      <c r="K192" s="14">
        <f t="shared" si="43"/>
        <v>17.811973916308933</v>
      </c>
      <c r="L192" s="15">
        <f t="shared" si="44"/>
        <v>0.61832061068702293</v>
      </c>
      <c r="M192" s="15">
        <f t="shared" si="45"/>
        <v>0.61841093088201105</v>
      </c>
      <c r="N192" s="15">
        <f t="shared" si="46"/>
        <v>9.0320194988113833E-5</v>
      </c>
      <c r="O192" s="16">
        <f t="shared" si="47"/>
        <v>0.6186519549698446</v>
      </c>
      <c r="P192" s="15">
        <f t="shared" si="48"/>
        <v>3.3134428282166617E-4</v>
      </c>
      <c r="Q192" s="16">
        <f t="shared" si="49"/>
        <v>0.62173446880000005</v>
      </c>
      <c r="R192" s="15">
        <f t="shared" si="50"/>
        <v>3.4138581129771195E-3</v>
      </c>
      <c r="S192" s="17">
        <v>1.0236740207239745</v>
      </c>
      <c r="T192" s="18">
        <v>0.62100999999999995</v>
      </c>
      <c r="U192" s="15">
        <f t="shared" si="51"/>
        <v>2.3580450301553535E-3</v>
      </c>
    </row>
    <row r="193" spans="2:21" x14ac:dyDescent="0.25">
      <c r="B193" s="10">
        <f t="shared" si="41"/>
        <v>86.666666666666671</v>
      </c>
      <c r="C193" s="13">
        <v>188</v>
      </c>
      <c r="D193" s="13">
        <f t="shared" si="58"/>
        <v>18.21</v>
      </c>
      <c r="E193" s="10">
        <f t="shared" si="52"/>
        <v>4.7</v>
      </c>
      <c r="F193" s="10">
        <f t="shared" si="53"/>
        <v>17.39</v>
      </c>
      <c r="G193" s="10">
        <f t="shared" si="54"/>
        <v>46.953000000000003</v>
      </c>
      <c r="H193" s="10">
        <f t="shared" si="55"/>
        <v>79.820100000000011</v>
      </c>
      <c r="I193" s="10">
        <f t="shared" si="56"/>
        <v>55.874070000000025</v>
      </c>
      <c r="J193" s="14">
        <f t="shared" si="42"/>
        <v>18.213816944728883</v>
      </c>
      <c r="K193" s="14">
        <f t="shared" si="43"/>
        <v>18.202941733316869</v>
      </c>
      <c r="L193" s="15">
        <f t="shared" si="44"/>
        <v>0.63185287994448303</v>
      </c>
      <c r="M193" s="15">
        <f t="shared" si="45"/>
        <v>0.63198532077477043</v>
      </c>
      <c r="N193" s="15">
        <f t="shared" si="46"/>
        <v>1.3244083028740583E-4</v>
      </c>
      <c r="O193" s="16">
        <f t="shared" si="47"/>
        <v>0.63215108327014369</v>
      </c>
      <c r="P193" s="15">
        <f t="shared" si="48"/>
        <v>2.9820332566066199E-4</v>
      </c>
      <c r="Q193" s="16">
        <f t="shared" si="49"/>
        <v>0.6357314688000002</v>
      </c>
      <c r="R193" s="15">
        <f t="shared" si="50"/>
        <v>3.8785888555171733E-3</v>
      </c>
      <c r="S193" s="17">
        <v>1.0854152918147038</v>
      </c>
      <c r="T193" s="18">
        <v>0.63468999999999998</v>
      </c>
      <c r="U193" s="15">
        <f t="shared" si="51"/>
        <v>2.5389167298562887E-3</v>
      </c>
    </row>
    <row r="194" spans="2:21" x14ac:dyDescent="0.25">
      <c r="B194" s="10">
        <f t="shared" si="41"/>
        <v>87.222222222222229</v>
      </c>
      <c r="C194" s="13">
        <v>189</v>
      </c>
      <c r="D194" s="13">
        <f t="shared" si="58"/>
        <v>18.600000000000001</v>
      </c>
      <c r="E194" s="10">
        <f t="shared" si="52"/>
        <v>4.7249999999999996</v>
      </c>
      <c r="F194" s="10">
        <f t="shared" si="53"/>
        <v>17.600624999999997</v>
      </c>
      <c r="G194" s="10">
        <f t="shared" si="54"/>
        <v>47.961703124999985</v>
      </c>
      <c r="H194" s="10">
        <f t="shared" si="55"/>
        <v>82.733937890624958</v>
      </c>
      <c r="I194" s="10">
        <f t="shared" si="56"/>
        <v>59.982104970703062</v>
      </c>
      <c r="J194" s="14">
        <f t="shared" si="42"/>
        <v>18.612236069088734</v>
      </c>
      <c r="K194" s="14">
        <f t="shared" si="43"/>
        <v>18.601110040682336</v>
      </c>
      <c r="L194" s="15">
        <f t="shared" si="44"/>
        <v>0.64538514920194312</v>
      </c>
      <c r="M194" s="15">
        <f t="shared" si="45"/>
        <v>0.64580971787261399</v>
      </c>
      <c r="N194" s="15">
        <f t="shared" si="46"/>
        <v>4.2456867067086623E-4</v>
      </c>
      <c r="O194" s="16">
        <f t="shared" si="47"/>
        <v>0.64589546696792977</v>
      </c>
      <c r="P194" s="15">
        <f t="shared" si="48"/>
        <v>5.1031776598664536E-4</v>
      </c>
      <c r="Q194" s="16">
        <f t="shared" si="49"/>
        <v>0.64997497280000016</v>
      </c>
      <c r="R194" s="15">
        <f t="shared" si="50"/>
        <v>4.5898235980570412E-3</v>
      </c>
      <c r="S194" s="17">
        <v>1.1532455644615665</v>
      </c>
      <c r="T194" s="18">
        <v>0.64861999999999997</v>
      </c>
      <c r="U194" s="15">
        <f t="shared" si="51"/>
        <v>2.7245330320702088E-3</v>
      </c>
    </row>
    <row r="195" spans="2:21" x14ac:dyDescent="0.25">
      <c r="B195" s="10">
        <f t="shared" si="41"/>
        <v>87.777777777777786</v>
      </c>
      <c r="C195" s="13">
        <v>190</v>
      </c>
      <c r="D195" s="13">
        <f t="shared" si="58"/>
        <v>19.010000000000002</v>
      </c>
      <c r="E195" s="10">
        <f t="shared" si="52"/>
        <v>4.75</v>
      </c>
      <c r="F195" s="10">
        <f t="shared" si="53"/>
        <v>17.8125</v>
      </c>
      <c r="G195" s="10">
        <f t="shared" si="54"/>
        <v>48.984375</v>
      </c>
      <c r="H195" s="10">
        <f t="shared" si="55"/>
        <v>85.72265625</v>
      </c>
      <c r="I195" s="10">
        <f t="shared" si="56"/>
        <v>64.2919921875</v>
      </c>
      <c r="J195" s="14">
        <f t="shared" si="42"/>
        <v>19.017965429238807</v>
      </c>
      <c r="K195" s="14">
        <f t="shared" si="43"/>
        <v>19.006583796391183</v>
      </c>
      <c r="L195" s="15">
        <f t="shared" si="44"/>
        <v>0.65961138098542682</v>
      </c>
      <c r="M195" s="15">
        <f t="shared" si="45"/>
        <v>0.65988776645519798</v>
      </c>
      <c r="N195" s="15">
        <f t="shared" si="46"/>
        <v>2.7638546977115652E-4</v>
      </c>
      <c r="O195" s="16">
        <f t="shared" si="47"/>
        <v>0.65988858435985875</v>
      </c>
      <c r="P195" s="15">
        <f t="shared" si="48"/>
        <v>2.7720337443193355E-4</v>
      </c>
      <c r="Q195" s="16">
        <f t="shared" si="49"/>
        <v>0.66446800000000006</v>
      </c>
      <c r="R195" s="15">
        <f t="shared" si="50"/>
        <v>4.856619014573238E-3</v>
      </c>
      <c r="S195" s="17">
        <v>1.2280938492618254</v>
      </c>
      <c r="T195" s="18">
        <v>0.66281999999999996</v>
      </c>
      <c r="U195" s="15">
        <f t="shared" si="51"/>
        <v>2.9314156401412106E-3</v>
      </c>
    </row>
    <row r="196" spans="2:21" x14ac:dyDescent="0.25">
      <c r="B196" s="10">
        <f t="shared" si="41"/>
        <v>88.333333333333343</v>
      </c>
      <c r="C196" s="13">
        <v>191</v>
      </c>
      <c r="D196" s="13">
        <f t="shared" si="58"/>
        <v>19.420000000000002</v>
      </c>
      <c r="E196" s="10">
        <f t="shared" si="52"/>
        <v>4.7750000000000004</v>
      </c>
      <c r="F196" s="10">
        <f t="shared" si="53"/>
        <v>18.025625000000002</v>
      </c>
      <c r="G196" s="10">
        <f t="shared" si="54"/>
        <v>50.021109375000009</v>
      </c>
      <c r="H196" s="10">
        <f t="shared" si="55"/>
        <v>88.787469140625035</v>
      </c>
      <c r="I196" s="10">
        <f t="shared" si="56"/>
        <v>68.81028858398443</v>
      </c>
      <c r="J196" s="14">
        <f t="shared" si="42"/>
        <v>19.43111112236554</v>
      </c>
      <c r="K196" s="14">
        <f t="shared" si="43"/>
        <v>19.419469026778916</v>
      </c>
      <c r="L196" s="15">
        <f t="shared" si="44"/>
        <v>0.67383761276891052</v>
      </c>
      <c r="M196" s="15">
        <f t="shared" si="45"/>
        <v>0.67422314789609783</v>
      </c>
      <c r="N196" s="15">
        <f t="shared" si="46"/>
        <v>3.8553512718730865E-4</v>
      </c>
      <c r="O196" s="16">
        <f t="shared" si="47"/>
        <v>0.67413394704554863</v>
      </c>
      <c r="P196" s="15">
        <f t="shared" si="48"/>
        <v>2.9633427663811052E-4</v>
      </c>
      <c r="Q196" s="16">
        <f t="shared" si="49"/>
        <v>0.67921358880000005</v>
      </c>
      <c r="R196" s="15">
        <f t="shared" si="50"/>
        <v>5.3759760310895244E-3</v>
      </c>
      <c r="S196" s="17">
        <v>1.3110883461514913</v>
      </c>
      <c r="T196" s="18">
        <v>0.67727999999999999</v>
      </c>
      <c r="U196" s="15">
        <f t="shared" si="51"/>
        <v>3.1460529544513616E-3</v>
      </c>
    </row>
    <row r="197" spans="2:21" x14ac:dyDescent="0.25">
      <c r="B197" s="10">
        <f t="shared" ref="B197:B217" si="59">5/9*(C197-32)</f>
        <v>88.888888888888886</v>
      </c>
      <c r="C197" s="13">
        <v>192</v>
      </c>
      <c r="D197" s="13">
        <f t="shared" si="58"/>
        <v>19.84</v>
      </c>
      <c r="E197" s="10">
        <f t="shared" si="52"/>
        <v>4.8</v>
      </c>
      <c r="F197" s="10">
        <f t="shared" si="53"/>
        <v>18.239999999999998</v>
      </c>
      <c r="G197" s="10">
        <f t="shared" si="54"/>
        <v>51.071999999999996</v>
      </c>
      <c r="H197" s="10">
        <f t="shared" si="55"/>
        <v>91.929599999999979</v>
      </c>
      <c r="I197" s="10">
        <f t="shared" si="56"/>
        <v>73.543679999999966</v>
      </c>
      <c r="J197" s="14">
        <f t="shared" si="42"/>
        <v>19.851780319446885</v>
      </c>
      <c r="K197" s="14">
        <f t="shared" si="43"/>
        <v>19.839872831273318</v>
      </c>
      <c r="L197" s="15">
        <f t="shared" si="44"/>
        <v>0.68841082581540591</v>
      </c>
      <c r="M197" s="15">
        <f t="shared" si="45"/>
        <v>0.68881958082744221</v>
      </c>
      <c r="N197" s="15">
        <f t="shared" si="46"/>
        <v>4.0875501203629927E-4</v>
      </c>
      <c r="O197" s="16">
        <f t="shared" si="47"/>
        <v>0.68863510003969641</v>
      </c>
      <c r="P197" s="15">
        <f t="shared" si="48"/>
        <v>2.2427422429049937E-4</v>
      </c>
      <c r="Q197" s="16">
        <f t="shared" si="49"/>
        <v>0.69421479679999998</v>
      </c>
      <c r="R197" s="15">
        <f t="shared" si="50"/>
        <v>5.8039709845940646E-3</v>
      </c>
      <c r="S197" s="17">
        <v>1.4036128564679489</v>
      </c>
      <c r="T197" s="18">
        <v>0.69199999999999995</v>
      </c>
      <c r="U197" s="15">
        <f t="shared" si="51"/>
        <v>3.3648999603035357E-3</v>
      </c>
    </row>
    <row r="198" spans="2:21" x14ac:dyDescent="0.25">
      <c r="B198" s="10">
        <f t="shared" si="59"/>
        <v>89.444444444444443</v>
      </c>
      <c r="C198" s="13">
        <v>193</v>
      </c>
      <c r="D198" s="13">
        <f t="shared" si="58"/>
        <v>20.260000000000002</v>
      </c>
      <c r="E198" s="10">
        <f t="shared" si="52"/>
        <v>4.8250000000000002</v>
      </c>
      <c r="F198" s="10">
        <f t="shared" si="53"/>
        <v>18.455625000000001</v>
      </c>
      <c r="G198" s="10">
        <f t="shared" si="54"/>
        <v>52.137140625000008</v>
      </c>
      <c r="H198" s="10">
        <f t="shared" si="55"/>
        <v>95.150281640625025</v>
      </c>
      <c r="I198" s="10">
        <f t="shared" si="56"/>
        <v>78.498982353515657</v>
      </c>
      <c r="J198" s="14">
        <f t="shared" ref="J198:J217" si="60">0.1804*10^((4.1667*C198-133.3)/(5/9*C198+219.9))</f>
        <v>20.280081269955772</v>
      </c>
      <c r="K198" s="14">
        <f t="shared" ref="K198:K217" si="61">0.1804*10^((7.5*B198)/(237.7+B198))</f>
        <v>20.267903387095725</v>
      </c>
      <c r="L198" s="15">
        <f t="shared" ref="L198:L217" si="62">D198/28.82</f>
        <v>0.70298403886190153</v>
      </c>
      <c r="M198" s="15">
        <f t="shared" ref="M198:M217" si="63">J198/28.82</f>
        <v>0.70368082130311493</v>
      </c>
      <c r="N198" s="15">
        <f t="shared" ref="N198:N217" si="64">ABS(L198-M198)</f>
        <v>6.9678244121340605E-4</v>
      </c>
      <c r="O198" s="16">
        <f t="shared" ref="O198:O217" si="65">EXP(18.3036-(3816.44/(5/9*(C198-32)+273.15-46.13)))/25.4/28.82</f>
        <v>0.70339562188256122</v>
      </c>
      <c r="P198" s="15">
        <f t="shared" ref="P198:P217" si="66">ABS(L198-O198)</f>
        <v>4.1158302065968932E-4</v>
      </c>
      <c r="Q198" s="16">
        <f t="shared" ref="Q198:Q217" si="67">(0.0000000008*C198^4-0.0000001*C198^3+0.00001*C198^2-0.0003*C198+0.0038)</f>
        <v>0.7094747008000003</v>
      </c>
      <c r="R198" s="15">
        <f t="shared" ref="R198:R217" si="68">ABS(L198-Q198)</f>
        <v>6.490661938098774E-3</v>
      </c>
      <c r="S198" s="17">
        <v>1.5073835176761154</v>
      </c>
      <c r="T198" s="18">
        <v>0.70699000000000001</v>
      </c>
      <c r="U198" s="15">
        <f t="shared" ref="U198:U217" si="69">ABS(O198-T198)</f>
        <v>3.5943781174387901E-3</v>
      </c>
    </row>
    <row r="199" spans="2:21" x14ac:dyDescent="0.25">
      <c r="B199" s="10">
        <f t="shared" si="59"/>
        <v>90</v>
      </c>
      <c r="C199" s="13">
        <v>194</v>
      </c>
      <c r="D199" s="13">
        <f t="shared" si="58"/>
        <v>20.7</v>
      </c>
      <c r="E199" s="10">
        <f t="shared" si="52"/>
        <v>4.8499999999999996</v>
      </c>
      <c r="F199" s="10">
        <f t="shared" si="53"/>
        <v>18.672499999999996</v>
      </c>
      <c r="G199" s="10">
        <f t="shared" si="54"/>
        <v>53.216624999999979</v>
      </c>
      <c r="H199" s="10">
        <f t="shared" si="55"/>
        <v>98.450756249999941</v>
      </c>
      <c r="I199" s="10">
        <f t="shared" si="56"/>
        <v>83.683142812499909</v>
      </c>
      <c r="J199" s="14">
        <f t="shared" si="60"/>
        <v>20.716123306521702</v>
      </c>
      <c r="K199" s="14">
        <f t="shared" si="61"/>
        <v>20.703669953920286</v>
      </c>
      <c r="L199" s="15">
        <f t="shared" si="62"/>
        <v>0.71825121443442053</v>
      </c>
      <c r="M199" s="15">
        <f t="shared" si="63"/>
        <v>0.71881066296050322</v>
      </c>
      <c r="N199" s="15">
        <f t="shared" si="64"/>
        <v>5.5944852608269535E-4</v>
      </c>
      <c r="O199" s="16">
        <f t="shared" si="65"/>
        <v>0.71841912474874037</v>
      </c>
      <c r="P199" s="15">
        <f t="shared" si="66"/>
        <v>1.6791031431984127E-4</v>
      </c>
      <c r="Q199" s="16">
        <f t="shared" si="67"/>
        <v>0.72499639680000016</v>
      </c>
      <c r="R199" s="15">
        <f t="shared" si="68"/>
        <v>6.7451823655796384E-3</v>
      </c>
      <c r="S199" s="17">
        <v>1.6245549479092505</v>
      </c>
      <c r="T199" s="18">
        <v>0.72224999999999995</v>
      </c>
      <c r="U199" s="15">
        <f t="shared" si="69"/>
        <v>3.8308752512595801E-3</v>
      </c>
    </row>
    <row r="200" spans="2:21" x14ac:dyDescent="0.25">
      <c r="B200" s="10">
        <f t="shared" si="59"/>
        <v>90.555555555555557</v>
      </c>
      <c r="C200" s="13">
        <v>195</v>
      </c>
      <c r="D200" s="13">
        <f t="shared" si="58"/>
        <v>21.14</v>
      </c>
      <c r="E200" s="10">
        <f t="shared" si="52"/>
        <v>4.875</v>
      </c>
      <c r="F200" s="10">
        <f t="shared" si="53"/>
        <v>18.890625</v>
      </c>
      <c r="G200" s="10">
        <f t="shared" si="54"/>
        <v>54.310546875</v>
      </c>
      <c r="H200" s="10">
        <f t="shared" si="55"/>
        <v>101.832275390625</v>
      </c>
      <c r="I200" s="10">
        <f t="shared" si="56"/>
        <v>89.103240966796875</v>
      </c>
      <c r="J200" s="14">
        <f t="shared" si="60"/>
        <v>21.160016849549631</v>
      </c>
      <c r="K200" s="14">
        <f t="shared" si="61"/>
        <v>21.147282878490767</v>
      </c>
      <c r="L200" s="15">
        <f t="shared" si="62"/>
        <v>0.73351839000693964</v>
      </c>
      <c r="M200" s="15">
        <f t="shared" si="63"/>
        <v>0.73421293718076441</v>
      </c>
      <c r="N200" s="15">
        <f t="shared" si="64"/>
        <v>6.9454717382477771E-4</v>
      </c>
      <c r="O200" s="16">
        <f t="shared" si="65"/>
        <v>0.73370925455427605</v>
      </c>
      <c r="P200" s="15">
        <f t="shared" si="66"/>
        <v>1.9086454733641123E-4</v>
      </c>
      <c r="Q200" s="16">
        <f t="shared" si="67"/>
        <v>0.74078300000000019</v>
      </c>
      <c r="R200" s="15">
        <f t="shared" si="68"/>
        <v>7.2646099930605557E-3</v>
      </c>
      <c r="S200" s="17">
        <v>1.7578698480753621</v>
      </c>
      <c r="T200" s="18">
        <v>0.73778999999999995</v>
      </c>
      <c r="U200" s="15">
        <f t="shared" si="69"/>
        <v>4.080745445723899E-3</v>
      </c>
    </row>
    <row r="201" spans="2:21" x14ac:dyDescent="0.25">
      <c r="B201" s="10">
        <f t="shared" si="59"/>
        <v>91.111111111111114</v>
      </c>
      <c r="C201" s="13">
        <v>196</v>
      </c>
      <c r="D201" s="13">
        <f t="shared" si="58"/>
        <v>21.59</v>
      </c>
      <c r="E201" s="10">
        <f t="shared" si="52"/>
        <v>4.9000000000000004</v>
      </c>
      <c r="F201" s="10">
        <f t="shared" si="53"/>
        <v>19.110000000000003</v>
      </c>
      <c r="G201" s="10">
        <f t="shared" si="54"/>
        <v>55.419000000000018</v>
      </c>
      <c r="H201" s="10">
        <f t="shared" si="55"/>
        <v>105.29610000000005</v>
      </c>
      <c r="I201" s="10">
        <f t="shared" si="56"/>
        <v>94.76649000000009</v>
      </c>
      <c r="J201" s="14">
        <f t="shared" si="60"/>
        <v>21.611873411796189</v>
      </c>
      <c r="K201" s="14">
        <f t="shared" si="61"/>
        <v>21.598853599194808</v>
      </c>
      <c r="L201" s="15">
        <f t="shared" si="62"/>
        <v>0.74913254684247055</v>
      </c>
      <c r="M201" s="15">
        <f t="shared" si="63"/>
        <v>0.74989151324761238</v>
      </c>
      <c r="N201" s="15">
        <f t="shared" si="64"/>
        <v>7.5896640514183655E-4</v>
      </c>
      <c r="O201" s="16">
        <f t="shared" si="65"/>
        <v>0.74926969106206598</v>
      </c>
      <c r="P201" s="15">
        <f t="shared" si="66"/>
        <v>1.3714421959543088E-4</v>
      </c>
      <c r="Q201" s="16">
        <f t="shared" si="67"/>
        <v>0.75683764480000015</v>
      </c>
      <c r="R201" s="15">
        <f t="shared" si="68"/>
        <v>7.7050979575296052E-3</v>
      </c>
      <c r="S201" s="17">
        <v>1.9108743394265146</v>
      </c>
      <c r="T201" s="18">
        <v>0.75361</v>
      </c>
      <c r="U201" s="15">
        <f t="shared" si="69"/>
        <v>4.3403089379340232E-3</v>
      </c>
    </row>
    <row r="202" spans="2:21" x14ac:dyDescent="0.25">
      <c r="B202" s="10">
        <f t="shared" si="59"/>
        <v>91.666666666666671</v>
      </c>
      <c r="C202" s="13">
        <v>197</v>
      </c>
      <c r="D202" s="13">
        <f t="shared" si="58"/>
        <v>22.04</v>
      </c>
      <c r="E202" s="10">
        <f t="shared" si="52"/>
        <v>4.9249999999999998</v>
      </c>
      <c r="F202" s="10">
        <f t="shared" si="53"/>
        <v>19.330624999999998</v>
      </c>
      <c r="G202" s="10">
        <f t="shared" si="54"/>
        <v>56.542078124999989</v>
      </c>
      <c r="H202" s="10">
        <f t="shared" si="55"/>
        <v>108.84350039062497</v>
      </c>
      <c r="I202" s="10">
        <f t="shared" si="56"/>
        <v>100.68023786132808</v>
      </c>
      <c r="J202" s="14">
        <f t="shared" si="60"/>
        <v>22.071805602902664</v>
      </c>
      <c r="K202" s="14">
        <f t="shared" si="61"/>
        <v>22.058494650594699</v>
      </c>
      <c r="L202" s="15">
        <f t="shared" si="62"/>
        <v>0.76474670367800135</v>
      </c>
      <c r="M202" s="15">
        <f t="shared" si="63"/>
        <v>0.76585029850460318</v>
      </c>
      <c r="N202" s="15">
        <f t="shared" si="64"/>
        <v>1.1035948266018281E-3</v>
      </c>
      <c r="O202" s="16">
        <f t="shared" si="65"/>
        <v>0.76510414798556903</v>
      </c>
      <c r="P202" s="15">
        <f t="shared" si="66"/>
        <v>3.5744430756767809E-4</v>
      </c>
      <c r="Q202" s="16">
        <f t="shared" si="67"/>
        <v>0.77316348480000008</v>
      </c>
      <c r="R202" s="15">
        <f t="shared" si="68"/>
        <v>8.4167811219987287E-3</v>
      </c>
      <c r="S202" s="17">
        <v>2.0882353977972659</v>
      </c>
      <c r="T202" s="18">
        <v>0.76971999999999996</v>
      </c>
      <c r="U202" s="15">
        <f t="shared" si="69"/>
        <v>4.6158520144309323E-3</v>
      </c>
    </row>
    <row r="203" spans="2:21" x14ac:dyDescent="0.25">
      <c r="B203" s="10">
        <f t="shared" si="59"/>
        <v>92.222222222222229</v>
      </c>
      <c r="C203" s="13">
        <v>198</v>
      </c>
      <c r="D203" s="13">
        <f t="shared" si="58"/>
        <v>22.51</v>
      </c>
      <c r="E203" s="10">
        <f t="shared" si="52"/>
        <v>4.95</v>
      </c>
      <c r="F203" s="10">
        <f t="shared" si="53"/>
        <v>19.552500000000002</v>
      </c>
      <c r="G203" s="10">
        <f t="shared" si="54"/>
        <v>57.67987500000001</v>
      </c>
      <c r="H203" s="10">
        <f t="shared" si="55"/>
        <v>112.47575625000003</v>
      </c>
      <c r="I203" s="10">
        <f t="shared" si="56"/>
        <v>106.85196843750005</v>
      </c>
      <c r="J203" s="14">
        <f t="shared" si="60"/>
        <v>22.539927133884017</v>
      </c>
      <c r="K203" s="14">
        <f t="shared" si="61"/>
        <v>22.526319667914429</v>
      </c>
      <c r="L203" s="15">
        <f t="shared" si="62"/>
        <v>0.78105482303955587</v>
      </c>
      <c r="M203" s="15">
        <f t="shared" si="63"/>
        <v>0.78209323851089585</v>
      </c>
      <c r="N203" s="15">
        <f t="shared" si="64"/>
        <v>1.0384154713399818E-3</v>
      </c>
      <c r="O203" s="16">
        <f t="shared" si="65"/>
        <v>0.78121637309078185</v>
      </c>
      <c r="P203" s="15">
        <f t="shared" si="66"/>
        <v>1.6155005122597821E-4</v>
      </c>
      <c r="Q203" s="16">
        <f t="shared" si="67"/>
        <v>0.78976369280000003</v>
      </c>
      <c r="R203" s="15">
        <f t="shared" si="68"/>
        <v>8.7088697604441601E-3</v>
      </c>
      <c r="S203" s="17">
        <v>2.2962217042414101</v>
      </c>
      <c r="T203" s="18">
        <v>0.78612000000000004</v>
      </c>
      <c r="U203" s="15">
        <f t="shared" si="69"/>
        <v>4.903626909218195E-3</v>
      </c>
    </row>
    <row r="204" spans="2:21" x14ac:dyDescent="0.25">
      <c r="B204" s="10">
        <f t="shared" si="59"/>
        <v>92.777777777777786</v>
      </c>
      <c r="C204" s="13">
        <v>199</v>
      </c>
      <c r="D204" s="13">
        <f t="shared" si="58"/>
        <v>22.98</v>
      </c>
      <c r="E204" s="10">
        <f t="shared" si="52"/>
        <v>4.9749999999999996</v>
      </c>
      <c r="F204" s="10">
        <f t="shared" si="53"/>
        <v>19.775624999999998</v>
      </c>
      <c r="G204" s="10">
        <f t="shared" si="54"/>
        <v>58.832484374999986</v>
      </c>
      <c r="H204" s="10">
        <f t="shared" si="55"/>
        <v>116.19415664062495</v>
      </c>
      <c r="I204" s="10">
        <f t="shared" si="56"/>
        <v>113.28930272460929</v>
      </c>
      <c r="J204" s="14">
        <f t="shared" si="60"/>
        <v>23.016352821574053</v>
      </c>
      <c r="K204" s="14">
        <f t="shared" si="61"/>
        <v>23.002443391482903</v>
      </c>
      <c r="L204" s="15">
        <f t="shared" si="62"/>
        <v>0.79736294240111039</v>
      </c>
      <c r="M204" s="15">
        <f t="shared" si="63"/>
        <v>0.7986243171954911</v>
      </c>
      <c r="N204" s="15">
        <f t="shared" si="64"/>
        <v>1.2613747943807097E-3</v>
      </c>
      <c r="O204" s="16">
        <f t="shared" si="65"/>
        <v>0.79761014829651633</v>
      </c>
      <c r="P204" s="15">
        <f t="shared" si="66"/>
        <v>2.4720589540594418E-4</v>
      </c>
      <c r="Q204" s="16">
        <f t="shared" si="67"/>
        <v>0.80664146080000021</v>
      </c>
      <c r="R204" s="15">
        <f t="shared" si="68"/>
        <v>9.2785183988898234E-3</v>
      </c>
      <c r="S204" s="17">
        <v>2.5434552722856072</v>
      </c>
      <c r="T204" s="18">
        <v>0.80281000000000002</v>
      </c>
      <c r="U204" s="15">
        <f t="shared" si="69"/>
        <v>5.1998517034836933E-3</v>
      </c>
    </row>
    <row r="205" spans="2:21" x14ac:dyDescent="0.25">
      <c r="B205" s="10">
        <f t="shared" si="59"/>
        <v>93.333333333333343</v>
      </c>
      <c r="C205" s="13">
        <v>200</v>
      </c>
      <c r="D205" s="13">
        <f t="shared" si="58"/>
        <v>23.46</v>
      </c>
      <c r="E205" s="10">
        <f t="shared" si="52"/>
        <v>5</v>
      </c>
      <c r="F205" s="10">
        <f t="shared" si="53"/>
        <v>20</v>
      </c>
      <c r="G205" s="10">
        <f t="shared" si="54"/>
        <v>60</v>
      </c>
      <c r="H205" s="10">
        <f t="shared" si="55"/>
        <v>120</v>
      </c>
      <c r="I205" s="10">
        <f t="shared" si="56"/>
        <v>120</v>
      </c>
      <c r="J205" s="14">
        <f t="shared" si="60"/>
        <v>23.501198593025812</v>
      </c>
      <c r="K205" s="14">
        <f t="shared" si="61"/>
        <v>23.486981671132515</v>
      </c>
      <c r="L205" s="15">
        <f t="shared" si="62"/>
        <v>0.8140180430256766</v>
      </c>
      <c r="M205" s="15">
        <f t="shared" si="63"/>
        <v>0.81544755700991711</v>
      </c>
      <c r="N205" s="15">
        <f t="shared" si="64"/>
        <v>1.4295139842405158E-3</v>
      </c>
      <c r="O205" s="16">
        <f t="shared" si="65"/>
        <v>0.81428928977292625</v>
      </c>
      <c r="P205" s="15">
        <f t="shared" si="66"/>
        <v>2.7124674724965381E-4</v>
      </c>
      <c r="Q205" s="16">
        <f t="shared" si="67"/>
        <v>0.82380000000000009</v>
      </c>
      <c r="R205" s="15">
        <f t="shared" si="68"/>
        <v>9.7819569743234913E-3</v>
      </c>
      <c r="S205" s="17">
        <v>2.8421301699323123</v>
      </c>
      <c r="T205" s="18">
        <v>0.81979999999999997</v>
      </c>
      <c r="U205" s="15">
        <f t="shared" si="69"/>
        <v>5.5107102270737229E-3</v>
      </c>
    </row>
    <row r="206" spans="2:21" x14ac:dyDescent="0.25">
      <c r="B206" s="10">
        <f t="shared" si="59"/>
        <v>93.8888888888889</v>
      </c>
      <c r="C206" s="13">
        <v>201</v>
      </c>
      <c r="D206" s="13">
        <f t="shared" si="58"/>
        <v>23.95</v>
      </c>
      <c r="E206" s="10">
        <f t="shared" ref="E206:E217" si="70">C206/40</f>
        <v>5.0250000000000004</v>
      </c>
      <c r="F206" s="10">
        <f t="shared" ref="F206:F217" si="71">E206*(E206-1)</f>
        <v>20.225625000000004</v>
      </c>
      <c r="G206" s="10">
        <f t="shared" ref="G206:G217" si="72">F206*(E206-2)</f>
        <v>61.182515625000022</v>
      </c>
      <c r="H206" s="10">
        <f t="shared" ref="H206:H217" si="73">G206*(E206-3)</f>
        <v>123.89459414062506</v>
      </c>
      <c r="I206" s="10">
        <f t="shared" ref="I206:I217" si="74">H206*(E206-4)</f>
        <v>126.99195899414073</v>
      </c>
      <c r="J206" s="14">
        <f t="shared" si="60"/>
        <v>23.994581489867116</v>
      </c>
      <c r="K206" s="14">
        <f t="shared" si="61"/>
        <v>23.980051470552588</v>
      </c>
      <c r="L206" s="15">
        <f t="shared" si="62"/>
        <v>0.83102012491325461</v>
      </c>
      <c r="M206" s="15">
        <f t="shared" si="63"/>
        <v>0.83256701907935859</v>
      </c>
      <c r="N206" s="15">
        <f t="shared" si="64"/>
        <v>1.5468941661039848E-3</v>
      </c>
      <c r="O206" s="16">
        <f t="shared" si="65"/>
        <v>0.8312576480382875</v>
      </c>
      <c r="P206" s="15">
        <f t="shared" si="66"/>
        <v>2.3752312503289019E-4</v>
      </c>
      <c r="Q206" s="16">
        <f t="shared" si="67"/>
        <v>0.84124254080000016</v>
      </c>
      <c r="R206" s="15">
        <f t="shared" si="68"/>
        <v>1.0222415886745551E-2</v>
      </c>
      <c r="S206" s="17">
        <v>3.2100761171853649</v>
      </c>
      <c r="T206" s="18">
        <v>0.83709</v>
      </c>
      <c r="U206" s="15">
        <f t="shared" si="69"/>
        <v>5.8323519617125008E-3</v>
      </c>
    </row>
    <row r="207" spans="2:21" x14ac:dyDescent="0.25">
      <c r="B207" s="10">
        <f t="shared" si="59"/>
        <v>94.444444444444443</v>
      </c>
      <c r="C207" s="13">
        <v>202</v>
      </c>
      <c r="D207" s="13">
        <f t="shared" si="58"/>
        <v>24.45</v>
      </c>
      <c r="E207" s="10">
        <f t="shared" si="70"/>
        <v>5.05</v>
      </c>
      <c r="F207" s="10">
        <f t="shared" si="71"/>
        <v>20.452499999999997</v>
      </c>
      <c r="G207" s="10">
        <f t="shared" si="72"/>
        <v>62.380124999999985</v>
      </c>
      <c r="H207" s="10">
        <f t="shared" si="73"/>
        <v>127.87925624999995</v>
      </c>
      <c r="I207" s="10">
        <f t="shared" si="74"/>
        <v>134.27321906249992</v>
      </c>
      <c r="J207" s="14">
        <f t="shared" si="60"/>
        <v>24.496619672610677</v>
      </c>
      <c r="K207" s="14">
        <f t="shared" si="61"/>
        <v>24.481770871597845</v>
      </c>
      <c r="L207" s="15">
        <f t="shared" si="62"/>
        <v>0.84836918806384454</v>
      </c>
      <c r="M207" s="15">
        <f t="shared" si="63"/>
        <v>0.84998680335220944</v>
      </c>
      <c r="N207" s="15">
        <f t="shared" si="64"/>
        <v>1.6176152883649042E-3</v>
      </c>
      <c r="O207" s="16">
        <f t="shared" si="65"/>
        <v>0.84851910805404895</v>
      </c>
      <c r="P207" s="15">
        <f t="shared" si="66"/>
        <v>1.4991999020441682E-4</v>
      </c>
      <c r="Q207" s="16">
        <f t="shared" si="67"/>
        <v>0.85897233280000007</v>
      </c>
      <c r="R207" s="15">
        <f t="shared" si="68"/>
        <v>1.0603144736155534E-2</v>
      </c>
      <c r="S207" s="17">
        <v>3.6744395506961949</v>
      </c>
      <c r="T207" s="18">
        <v>0.85468</v>
      </c>
      <c r="U207" s="15">
        <f t="shared" si="69"/>
        <v>6.1608919459510414E-3</v>
      </c>
    </row>
    <row r="208" spans="2:21" x14ac:dyDescent="0.25">
      <c r="B208" s="10">
        <f t="shared" si="59"/>
        <v>95</v>
      </c>
      <c r="C208" s="13">
        <v>203</v>
      </c>
      <c r="D208" s="13">
        <f t="shared" si="58"/>
        <v>24.95</v>
      </c>
      <c r="E208" s="10">
        <f t="shared" si="70"/>
        <v>5.0750000000000002</v>
      </c>
      <c r="F208" s="10">
        <f t="shared" si="71"/>
        <v>20.680625000000003</v>
      </c>
      <c r="G208" s="10">
        <f t="shared" si="72"/>
        <v>63.592921875000009</v>
      </c>
      <c r="H208" s="10">
        <f t="shared" si="73"/>
        <v>131.95531289062504</v>
      </c>
      <c r="I208" s="10">
        <f t="shared" si="74"/>
        <v>141.85196135742194</v>
      </c>
      <c r="J208" s="14">
        <f t="shared" si="60"/>
        <v>25.007432424918541</v>
      </c>
      <c r="K208" s="14">
        <f t="shared" si="61"/>
        <v>24.99225907855099</v>
      </c>
      <c r="L208" s="15">
        <f t="shared" si="62"/>
        <v>0.86571825121443435</v>
      </c>
      <c r="M208" s="15">
        <f t="shared" si="63"/>
        <v>0.86771104874804095</v>
      </c>
      <c r="N208" s="15">
        <f t="shared" si="64"/>
        <v>1.992797533606594E-3</v>
      </c>
      <c r="O208" s="16">
        <f t="shared" si="65"/>
        <v>0.86607758931809764</v>
      </c>
      <c r="P208" s="15">
        <f t="shared" si="66"/>
        <v>3.59338103663287E-4</v>
      </c>
      <c r="Q208" s="16">
        <f t="shared" si="67"/>
        <v>0.87699264480000005</v>
      </c>
      <c r="R208" s="15">
        <f t="shared" si="68"/>
        <v>1.1274393585565701E-2</v>
      </c>
      <c r="S208" s="17">
        <v>4.278683493175234</v>
      </c>
      <c r="T208" s="18">
        <v>0.87258999999999998</v>
      </c>
      <c r="U208" s="15">
        <f t="shared" si="69"/>
        <v>6.5124106819023364E-3</v>
      </c>
    </row>
    <row r="209" spans="2:21" x14ac:dyDescent="0.25">
      <c r="B209" s="10">
        <f t="shared" si="59"/>
        <v>95.555555555555557</v>
      </c>
      <c r="C209" s="13">
        <v>204</v>
      </c>
      <c r="D209" s="13">
        <f t="shared" si="58"/>
        <v>25.47</v>
      </c>
      <c r="E209" s="10">
        <f t="shared" si="70"/>
        <v>5.0999999999999996</v>
      </c>
      <c r="F209" s="10">
        <f t="shared" si="71"/>
        <v>20.909999999999997</v>
      </c>
      <c r="G209" s="10">
        <f t="shared" si="72"/>
        <v>64.820999999999984</v>
      </c>
      <c r="H209" s="10">
        <f t="shared" si="73"/>
        <v>136.12409999999994</v>
      </c>
      <c r="I209" s="10">
        <f t="shared" si="74"/>
        <v>149.7365099999999</v>
      </c>
      <c r="J209" s="14">
        <f t="shared" si="60"/>
        <v>25.527140157820135</v>
      </c>
      <c r="K209" s="14">
        <f t="shared" si="61"/>
        <v>25.511636422339077</v>
      </c>
      <c r="L209" s="15">
        <f t="shared" si="62"/>
        <v>0.88376127689104789</v>
      </c>
      <c r="M209" s="15">
        <f t="shared" si="63"/>
        <v>0.88574393330396028</v>
      </c>
      <c r="N209" s="15">
        <f t="shared" si="64"/>
        <v>1.982656412912398E-3</v>
      </c>
      <c r="O209" s="16">
        <f t="shared" si="65"/>
        <v>0.88393704595627987</v>
      </c>
      <c r="P209" s="15">
        <f t="shared" si="66"/>
        <v>1.7576906523197877E-4</v>
      </c>
      <c r="Q209" s="16">
        <f t="shared" si="67"/>
        <v>0.89530676480000004</v>
      </c>
      <c r="R209" s="15">
        <f t="shared" si="68"/>
        <v>1.1545487908952157E-2</v>
      </c>
      <c r="S209" s="17">
        <v>5.097014441987044</v>
      </c>
      <c r="T209" s="18">
        <v>0.89080999999999999</v>
      </c>
      <c r="U209" s="15">
        <f t="shared" si="69"/>
        <v>6.8729540437201253E-3</v>
      </c>
    </row>
    <row r="210" spans="2:21" x14ac:dyDescent="0.25">
      <c r="B210" s="10">
        <f t="shared" si="59"/>
        <v>96.111111111111114</v>
      </c>
      <c r="C210" s="13">
        <v>205</v>
      </c>
      <c r="D210" s="13">
        <f t="shared" si="58"/>
        <v>25.99</v>
      </c>
      <c r="E210" s="10">
        <f t="shared" si="70"/>
        <v>5.125</v>
      </c>
      <c r="F210" s="10">
        <f t="shared" si="71"/>
        <v>21.140625</v>
      </c>
      <c r="G210" s="10">
        <f t="shared" si="72"/>
        <v>66.064453125</v>
      </c>
      <c r="H210" s="10">
        <f t="shared" si="73"/>
        <v>140.386962890625</v>
      </c>
      <c r="I210" s="10">
        <f t="shared" si="74"/>
        <v>157.93533325195312</v>
      </c>
      <c r="J210" s="14">
        <f t="shared" si="60"/>
        <v>26.055864413884212</v>
      </c>
      <c r="K210" s="14">
        <f t="shared" si="61"/>
        <v>26.040024364703584</v>
      </c>
      <c r="L210" s="15">
        <f t="shared" si="62"/>
        <v>0.90180430256766131</v>
      </c>
      <c r="M210" s="15">
        <f t="shared" si="63"/>
        <v>0.90408967431936893</v>
      </c>
      <c r="N210" s="15">
        <f t="shared" si="64"/>
        <v>2.2853717517076211E-3</v>
      </c>
      <c r="O210" s="16">
        <f t="shared" si="65"/>
        <v>0.90210146681213177</v>
      </c>
      <c r="P210" s="15">
        <f t="shared" si="66"/>
        <v>2.971642444704603E-4</v>
      </c>
      <c r="Q210" s="16">
        <f t="shared" si="67"/>
        <v>0.91391800000000001</v>
      </c>
      <c r="R210" s="15">
        <f t="shared" si="68"/>
        <v>1.2113697432338699E-2</v>
      </c>
      <c r="S210" s="17">
        <v>6.2674049132360583</v>
      </c>
      <c r="T210" s="18">
        <v>0.90934999999999999</v>
      </c>
      <c r="U210" s="15">
        <f t="shared" si="69"/>
        <v>7.2485331878682224E-3</v>
      </c>
    </row>
    <row r="211" spans="2:21" x14ac:dyDescent="0.25">
      <c r="B211" s="10">
        <f t="shared" si="59"/>
        <v>96.666666666666671</v>
      </c>
      <c r="C211" s="13">
        <v>206</v>
      </c>
      <c r="D211" s="13">
        <f t="shared" si="58"/>
        <v>26.53</v>
      </c>
      <c r="E211" s="10">
        <f t="shared" si="70"/>
        <v>5.15</v>
      </c>
      <c r="F211" s="10">
        <f t="shared" si="71"/>
        <v>21.372500000000002</v>
      </c>
      <c r="G211" s="10">
        <f t="shared" si="72"/>
        <v>67.323375000000013</v>
      </c>
      <c r="H211" s="10">
        <f t="shared" si="73"/>
        <v>144.74525625000004</v>
      </c>
      <c r="I211" s="10">
        <f t="shared" si="74"/>
        <v>166.45704468750009</v>
      </c>
      <c r="J211" s="14">
        <f t="shared" si="60"/>
        <v>26.593727871343308</v>
      </c>
      <c r="K211" s="14">
        <f t="shared" si="61"/>
        <v>26.577545502323424</v>
      </c>
      <c r="L211" s="15">
        <f t="shared" si="62"/>
        <v>0.92054129077029845</v>
      </c>
      <c r="M211" s="15">
        <f t="shared" si="63"/>
        <v>0.92275252849907385</v>
      </c>
      <c r="N211" s="15">
        <f t="shared" si="64"/>
        <v>2.2112377287754059E-3</v>
      </c>
      <c r="O211" s="16">
        <f t="shared" si="65"/>
        <v>0.92057487553482864</v>
      </c>
      <c r="P211" s="15">
        <f t="shared" si="66"/>
        <v>3.3584764530192324E-5</v>
      </c>
      <c r="Q211" s="16">
        <f t="shared" si="67"/>
        <v>0.93282967680000028</v>
      </c>
      <c r="R211" s="15">
        <f t="shared" si="68"/>
        <v>1.2288386029701837E-2</v>
      </c>
      <c r="S211" s="17">
        <v>8.0788265128812551</v>
      </c>
      <c r="T211" s="18">
        <v>0.92822000000000005</v>
      </c>
      <c r="U211" s="15">
        <f t="shared" si="69"/>
        <v>7.6451244651714045E-3</v>
      </c>
    </row>
    <row r="212" spans="2:21" x14ac:dyDescent="0.25">
      <c r="B212" s="10">
        <f t="shared" si="59"/>
        <v>97.222222222222229</v>
      </c>
      <c r="C212" s="13">
        <v>207</v>
      </c>
      <c r="D212" s="13">
        <f t="shared" si="58"/>
        <v>27.07</v>
      </c>
      <c r="E212" s="10">
        <f t="shared" si="70"/>
        <v>5.1749999999999998</v>
      </c>
      <c r="F212" s="10">
        <f t="shared" si="71"/>
        <v>21.605625</v>
      </c>
      <c r="G212" s="10">
        <f t="shared" si="72"/>
        <v>68.597859374999999</v>
      </c>
      <c r="H212" s="10">
        <f t="shared" si="73"/>
        <v>149.20034414062499</v>
      </c>
      <c r="I212" s="10">
        <f t="shared" si="74"/>
        <v>175.31040436523435</v>
      </c>
      <c r="J212" s="14">
        <f t="shared" si="60"/>
        <v>27.140854348171491</v>
      </c>
      <c r="K212" s="14">
        <f t="shared" si="61"/>
        <v>27.124323570890926</v>
      </c>
      <c r="L212" s="15">
        <f t="shared" si="62"/>
        <v>0.93927827897293548</v>
      </c>
      <c r="M212" s="15">
        <f t="shared" si="63"/>
        <v>0.94173679209477756</v>
      </c>
      <c r="N212" s="15">
        <f t="shared" si="64"/>
        <v>2.4585131218420875E-3</v>
      </c>
      <c r="O212" s="16">
        <f t="shared" si="65"/>
        <v>0.9393613306653541</v>
      </c>
      <c r="P212" s="15">
        <f t="shared" si="66"/>
        <v>8.3051692418623091E-5</v>
      </c>
      <c r="Q212" s="16">
        <f t="shared" si="67"/>
        <v>0.95204514080000013</v>
      </c>
      <c r="R212" s="15">
        <f t="shared" si="68"/>
        <v>1.2766861827064657E-2</v>
      </c>
      <c r="S212" s="17">
        <v>11.255625660702819</v>
      </c>
      <c r="T212" s="18">
        <v>0.94740999999999997</v>
      </c>
      <c r="U212" s="15">
        <f t="shared" si="69"/>
        <v>8.0486693346458749E-3</v>
      </c>
    </row>
    <row r="213" spans="2:21" x14ac:dyDescent="0.25">
      <c r="B213" s="10">
        <f t="shared" si="59"/>
        <v>97.777777777777786</v>
      </c>
      <c r="C213" s="13">
        <v>208</v>
      </c>
      <c r="D213" s="13">
        <f t="shared" si="58"/>
        <v>27.62</v>
      </c>
      <c r="E213" s="10">
        <f t="shared" si="70"/>
        <v>5.2</v>
      </c>
      <c r="F213" s="10">
        <f t="shared" si="71"/>
        <v>21.840000000000003</v>
      </c>
      <c r="G213" s="10">
        <f t="shared" si="72"/>
        <v>69.888000000000019</v>
      </c>
      <c r="H213" s="10">
        <f t="shared" si="73"/>
        <v>153.75360000000006</v>
      </c>
      <c r="I213" s="10">
        <f t="shared" si="74"/>
        <v>184.50432000000009</v>
      </c>
      <c r="J213" s="14">
        <f t="shared" si="60"/>
        <v>27.697368806114017</v>
      </c>
      <c r="K213" s="14">
        <f t="shared" si="61"/>
        <v>27.68048344914008</v>
      </c>
      <c r="L213" s="15">
        <f t="shared" si="62"/>
        <v>0.95836224843858431</v>
      </c>
      <c r="M213" s="15">
        <f t="shared" si="63"/>
        <v>0.96104680104489992</v>
      </c>
      <c r="N213" s="15">
        <f t="shared" si="64"/>
        <v>2.6845526063156155E-3</v>
      </c>
      <c r="O213" s="16">
        <f t="shared" si="65"/>
        <v>0.95846492572086017</v>
      </c>
      <c r="P213" s="15">
        <f t="shared" si="66"/>
        <v>1.0267728227586481E-4</v>
      </c>
      <c r="Q213" s="16">
        <f t="shared" si="67"/>
        <v>0.97156775680000007</v>
      </c>
      <c r="R213" s="15">
        <f t="shared" si="68"/>
        <v>1.3205508361415763E-2</v>
      </c>
      <c r="S213" s="17">
        <v>18.27291710697126</v>
      </c>
      <c r="T213" s="18">
        <v>0.96694000000000002</v>
      </c>
      <c r="U213" s="15">
        <f t="shared" si="69"/>
        <v>8.4750742791398492E-3</v>
      </c>
    </row>
    <row r="214" spans="2:21" x14ac:dyDescent="0.25">
      <c r="B214" s="10">
        <f t="shared" si="59"/>
        <v>98.333333333333343</v>
      </c>
      <c r="C214" s="13">
        <v>209</v>
      </c>
      <c r="D214" s="13">
        <f t="shared" si="58"/>
        <v>28.18</v>
      </c>
      <c r="E214" s="10">
        <f t="shared" si="70"/>
        <v>5.2249999999999996</v>
      </c>
      <c r="F214" s="10">
        <f t="shared" si="71"/>
        <v>22.075624999999995</v>
      </c>
      <c r="G214" s="10">
        <f t="shared" si="72"/>
        <v>71.19389062499998</v>
      </c>
      <c r="H214" s="10">
        <f t="shared" si="73"/>
        <v>158.40640664062494</v>
      </c>
      <c r="I214" s="10">
        <f t="shared" si="74"/>
        <v>194.0478481347655</v>
      </c>
      <c r="J214" s="14">
        <f t="shared" si="60"/>
        <v>28.263397354669284</v>
      </c>
      <c r="K214" s="14">
        <f t="shared" si="61"/>
        <v>28.246151162826642</v>
      </c>
      <c r="L214" s="15">
        <f t="shared" si="62"/>
        <v>0.97779319916724494</v>
      </c>
      <c r="M214" s="15">
        <f t="shared" si="63"/>
        <v>0.98068693111274408</v>
      </c>
      <c r="N214" s="15">
        <f t="shared" si="64"/>
        <v>2.8937319454991339E-3</v>
      </c>
      <c r="O214" s="16">
        <f t="shared" si="65"/>
        <v>0.97788978927723658</v>
      </c>
      <c r="P214" s="15">
        <f t="shared" si="66"/>
        <v>9.6590109991634421E-5</v>
      </c>
      <c r="Q214" s="16">
        <f t="shared" si="67"/>
        <v>0.9914009088000002</v>
      </c>
      <c r="R214" s="15">
        <f t="shared" si="68"/>
        <v>1.360770963275526E-2</v>
      </c>
      <c r="S214" s="17">
        <v>46.722813126637526</v>
      </c>
      <c r="T214" s="18">
        <v>0.98680999999999996</v>
      </c>
      <c r="U214" s="15">
        <f t="shared" si="69"/>
        <v>8.9202107227633887E-3</v>
      </c>
    </row>
    <row r="215" spans="2:21" x14ac:dyDescent="0.25">
      <c r="B215" s="10">
        <f t="shared" si="59"/>
        <v>98.8888888888889</v>
      </c>
      <c r="C215" s="13">
        <v>210</v>
      </c>
      <c r="D215" s="13">
        <f t="shared" si="58"/>
        <v>28.75</v>
      </c>
      <c r="E215" s="10">
        <f t="shared" si="70"/>
        <v>5.25</v>
      </c>
      <c r="F215" s="10">
        <f t="shared" si="71"/>
        <v>22.3125</v>
      </c>
      <c r="G215" s="10">
        <f t="shared" si="72"/>
        <v>72.515625</v>
      </c>
      <c r="H215" s="10">
        <f t="shared" si="73"/>
        <v>163.16015625</v>
      </c>
      <c r="I215" s="10">
        <f t="shared" si="74"/>
        <v>203.9501953125</v>
      </c>
      <c r="J215" s="14">
        <f t="shared" si="60"/>
        <v>28.839067255022151</v>
      </c>
      <c r="K215" s="14">
        <f t="shared" si="61"/>
        <v>28.821453888660404</v>
      </c>
      <c r="L215" s="15">
        <f t="shared" si="62"/>
        <v>0.99757113115891738</v>
      </c>
      <c r="M215" s="15">
        <f t="shared" si="63"/>
        <v>1.0006615980229754</v>
      </c>
      <c r="N215" s="15">
        <f t="shared" si="64"/>
        <v>3.0904668640580057E-3</v>
      </c>
      <c r="O215" s="16">
        <f t="shared" si="65"/>
        <v>0.9976400850498478</v>
      </c>
      <c r="P215" s="15">
        <f t="shared" si="66"/>
        <v>6.8953890930423256E-5</v>
      </c>
      <c r="Q215" s="16">
        <f t="shared" si="67"/>
        <v>1.0115480000000003</v>
      </c>
      <c r="R215" s="15">
        <f t="shared" si="68"/>
        <v>1.3976868841082957E-2</v>
      </c>
      <c r="S215" s="17">
        <v>-89.72317033840568</v>
      </c>
      <c r="T215" s="18">
        <v>1.00701</v>
      </c>
      <c r="U215" s="15">
        <f t="shared" si="69"/>
        <v>9.3699149501521584E-3</v>
      </c>
    </row>
    <row r="216" spans="2:21" x14ac:dyDescent="0.25">
      <c r="B216" s="10">
        <f t="shared" si="59"/>
        <v>99.444444444444443</v>
      </c>
      <c r="C216" s="13">
        <v>211</v>
      </c>
      <c r="D216" s="13">
        <f t="shared" si="58"/>
        <v>29.33</v>
      </c>
      <c r="E216" s="10">
        <f t="shared" si="70"/>
        <v>5.2750000000000004</v>
      </c>
      <c r="F216" s="10">
        <f t="shared" si="71"/>
        <v>22.550625000000004</v>
      </c>
      <c r="G216" s="10">
        <f t="shared" si="72"/>
        <v>73.853296875000026</v>
      </c>
      <c r="H216" s="10">
        <f t="shared" si="73"/>
        <v>168.01625039062509</v>
      </c>
      <c r="I216" s="10">
        <f t="shared" si="74"/>
        <v>214.22071924804706</v>
      </c>
      <c r="J216" s="14">
        <f t="shared" si="60"/>
        <v>29.424506923928828</v>
      </c>
      <c r="K216" s="14">
        <f t="shared" si="61"/>
        <v>29.406519958188436</v>
      </c>
      <c r="L216" s="15">
        <f t="shared" si="62"/>
        <v>1.0176960444136016</v>
      </c>
      <c r="M216" s="15">
        <f t="shared" si="63"/>
        <v>1.0209752575964202</v>
      </c>
      <c r="N216" s="15">
        <f t="shared" si="64"/>
        <v>3.2792131828185411E-3</v>
      </c>
      <c r="O216" s="16">
        <f t="shared" si="65"/>
        <v>1.0177200119724796</v>
      </c>
      <c r="P216" s="15">
        <f t="shared" si="66"/>
        <v>2.3967558878013051E-5</v>
      </c>
      <c r="Q216" s="16">
        <f t="shared" si="67"/>
        <v>1.0320124528000003</v>
      </c>
      <c r="R216" s="15">
        <f t="shared" si="68"/>
        <v>1.4316408386398694E-2</v>
      </c>
      <c r="S216" s="17">
        <v>-23.288769295400581</v>
      </c>
      <c r="T216" s="18">
        <v>1.0275700000000001</v>
      </c>
      <c r="U216" s="15">
        <f t="shared" si="69"/>
        <v>9.8499880275204621E-3</v>
      </c>
    </row>
    <row r="217" spans="2:21" x14ac:dyDescent="0.25">
      <c r="B217" s="10">
        <f t="shared" si="59"/>
        <v>100</v>
      </c>
      <c r="C217" s="13">
        <v>212</v>
      </c>
      <c r="D217" s="13">
        <f>ROUND((0.0375+0.2103*E217+0.28665*F217+0.17595*G217+0.04615417*H217+0.00452083*I217),2)</f>
        <v>29.92</v>
      </c>
      <c r="E217" s="10">
        <f t="shared" si="70"/>
        <v>5.3</v>
      </c>
      <c r="F217" s="10">
        <f t="shared" si="71"/>
        <v>22.79</v>
      </c>
      <c r="G217" s="10">
        <f t="shared" si="72"/>
        <v>75.206999999999994</v>
      </c>
      <c r="H217" s="10">
        <f t="shared" si="73"/>
        <v>172.97609999999997</v>
      </c>
      <c r="I217" s="10">
        <f t="shared" si="74"/>
        <v>224.86892999999995</v>
      </c>
      <c r="J217" s="14">
        <f t="shared" si="60"/>
        <v>30.019845937552574</v>
      </c>
      <c r="K217" s="14">
        <f t="shared" si="61"/>
        <v>30.001478861629298</v>
      </c>
      <c r="L217" s="15">
        <f t="shared" si="62"/>
        <v>1.0381679389312977</v>
      </c>
      <c r="M217" s="15">
        <f t="shared" si="63"/>
        <v>1.0416324058831565</v>
      </c>
      <c r="N217" s="15">
        <f t="shared" si="64"/>
        <v>3.4644669518588689E-3</v>
      </c>
      <c r="O217" s="16">
        <f t="shared" si="65"/>
        <v>1.0381338042744408</v>
      </c>
      <c r="P217" s="15">
        <f t="shared" si="66"/>
        <v>3.4134656856865675E-5</v>
      </c>
      <c r="Q217" s="16">
        <f t="shared" si="67"/>
        <v>1.0527977088</v>
      </c>
      <c r="R217" s="15">
        <f t="shared" si="68"/>
        <v>1.4629769868702347E-2</v>
      </c>
      <c r="S217" s="17">
        <v>-13.513846673386496</v>
      </c>
      <c r="T217" s="18">
        <v>1.04847</v>
      </c>
      <c r="U217" s="15">
        <f t="shared" si="69"/>
        <v>1.0336195725559216E-2</v>
      </c>
    </row>
    <row r="218" spans="2:21" x14ac:dyDescent="0.25">
      <c r="C218" s="2"/>
      <c r="D218" s="2"/>
      <c r="L218" s="3"/>
      <c r="N218" s="3"/>
      <c r="O218" s="8"/>
    </row>
    <row r="219" spans="2:21" x14ac:dyDescent="0.25">
      <c r="C219" s="2"/>
      <c r="D219" s="2"/>
      <c r="L219" s="3"/>
      <c r="N219" s="3"/>
      <c r="O219" s="8"/>
    </row>
    <row r="220" spans="2:21" x14ac:dyDescent="0.25">
      <c r="C220" s="2"/>
      <c r="D220" s="2"/>
      <c r="L220" s="3"/>
      <c r="N220" s="3"/>
      <c r="O220" s="8"/>
    </row>
    <row r="221" spans="2:21" x14ac:dyDescent="0.25">
      <c r="C221" s="2">
        <v>135</v>
      </c>
      <c r="D221" s="2"/>
      <c r="L221" s="3"/>
      <c r="N221" s="3"/>
      <c r="O221" s="14">
        <f t="shared" ref="O221:O223" si="75">EXP(18.3036-(3816.44/(5/9*(C221-32)+273.15-46.13)))/25.4/28.82</f>
        <v>0.1792567404613036</v>
      </c>
    </row>
    <row r="222" spans="2:21" x14ac:dyDescent="0.25">
      <c r="C222" s="2"/>
      <c r="D222" s="2"/>
      <c r="L222" s="3"/>
      <c r="N222" s="3"/>
      <c r="O222" s="8"/>
    </row>
    <row r="223" spans="2:21" x14ac:dyDescent="0.25">
      <c r="C223" s="2">
        <v>135</v>
      </c>
      <c r="D223" s="2"/>
      <c r="L223" s="3"/>
      <c r="N223" s="3"/>
      <c r="O223" s="14">
        <f>EXP(18.3036-(3816.44/(5/9*(C223-32)+273.15-46.13)))</f>
        <v>131.22095320640716</v>
      </c>
      <c r="P223" s="14">
        <f>O223/25.4/28.82</f>
        <v>0.1792567404613036</v>
      </c>
    </row>
    <row r="224" spans="2:21" x14ac:dyDescent="0.25">
      <c r="C224" s="2"/>
      <c r="D224" s="2"/>
      <c r="L224" s="3"/>
      <c r="N224" s="3"/>
      <c r="O224" s="8"/>
    </row>
    <row r="225" spans="3:15" x14ac:dyDescent="0.25">
      <c r="C225" s="2"/>
      <c r="D225" s="2"/>
      <c r="L225" s="3"/>
      <c r="N225" s="3"/>
      <c r="O225" s="14">
        <f>EXP(18.3036-(3816.44/(5/9*(C225-32)+273.15-46.13)))</f>
        <v>1.0663697893797695</v>
      </c>
    </row>
    <row r="226" spans="3:15" x14ac:dyDescent="0.25">
      <c r="C226" s="2"/>
      <c r="D226" s="2"/>
      <c r="L226" s="3"/>
      <c r="N226" s="3"/>
      <c r="O226" s="8"/>
    </row>
    <row r="227" spans="3:15" x14ac:dyDescent="0.25">
      <c r="C227" s="33" t="s">
        <v>17</v>
      </c>
      <c r="D227" s="2"/>
      <c r="L227" s="3"/>
      <c r="N227" s="3"/>
      <c r="O227" s="8"/>
    </row>
    <row r="228" spans="3:15" x14ac:dyDescent="0.25">
      <c r="C228" s="2"/>
      <c r="D228" s="2"/>
      <c r="L228" s="3"/>
      <c r="N228" s="3"/>
      <c r="O228" s="8"/>
    </row>
    <row r="229" spans="3:15" x14ac:dyDescent="0.25">
      <c r="C229" s="2"/>
      <c r="D229" s="2"/>
      <c r="L229" s="3"/>
      <c r="N229" s="3"/>
      <c r="O229" s="8"/>
    </row>
    <row r="230" spans="3:15" x14ac:dyDescent="0.25">
      <c r="C230" s="2"/>
      <c r="D230" s="2"/>
      <c r="L230" s="3"/>
      <c r="N230" s="3"/>
      <c r="O230" s="8"/>
    </row>
    <row r="231" spans="3:15" x14ac:dyDescent="0.25">
      <c r="C231" s="2"/>
      <c r="D231" s="2"/>
      <c r="L231" s="3"/>
      <c r="N231" s="3"/>
      <c r="O231" s="8"/>
    </row>
    <row r="232" spans="3:15" x14ac:dyDescent="0.25">
      <c r="C232" s="2"/>
      <c r="D232" s="2"/>
      <c r="L232" s="3"/>
      <c r="N232" s="3"/>
      <c r="O232" s="8"/>
    </row>
    <row r="233" spans="3:15" x14ac:dyDescent="0.25">
      <c r="C233" s="2"/>
      <c r="D233" s="2"/>
      <c r="L233" s="3"/>
      <c r="N233" s="3"/>
      <c r="O233" s="8"/>
    </row>
    <row r="234" spans="3:15" x14ac:dyDescent="0.25">
      <c r="C234" s="2"/>
      <c r="D234" s="2"/>
      <c r="L234" s="3"/>
      <c r="N234" s="3"/>
      <c r="O234" s="8"/>
    </row>
    <row r="235" spans="3:15" x14ac:dyDescent="0.25">
      <c r="C235" s="2"/>
      <c r="D235" s="2"/>
      <c r="L235" s="3"/>
      <c r="N235" s="3"/>
      <c r="O235" s="8"/>
    </row>
    <row r="236" spans="3:15" x14ac:dyDescent="0.25">
      <c r="C236" s="2"/>
      <c r="D236" s="2"/>
      <c r="L236" s="3"/>
      <c r="N236" s="3"/>
      <c r="O236" s="8"/>
    </row>
    <row r="237" spans="3:15" x14ac:dyDescent="0.25">
      <c r="C237" s="2"/>
      <c r="D237" s="2"/>
      <c r="L237" s="3"/>
      <c r="N237" s="3"/>
      <c r="O237" s="8"/>
    </row>
    <row r="238" spans="3:15" x14ac:dyDescent="0.25">
      <c r="C238" s="2"/>
      <c r="D238" s="2"/>
      <c r="L238" s="3"/>
      <c r="N238" s="3"/>
      <c r="O238" s="8"/>
    </row>
    <row r="239" spans="3:15" x14ac:dyDescent="0.25">
      <c r="C239" s="2"/>
      <c r="D239" s="2"/>
      <c r="L239" s="3"/>
      <c r="N239" s="3"/>
      <c r="O239" s="8"/>
    </row>
    <row r="240" spans="3:15" x14ac:dyDescent="0.25">
      <c r="C240" s="2"/>
      <c r="D240" s="2"/>
      <c r="L240" s="3"/>
      <c r="N240" s="3"/>
      <c r="O240" s="8"/>
    </row>
    <row r="241" spans="3:15" x14ac:dyDescent="0.25">
      <c r="C241" s="2"/>
      <c r="D241" s="2"/>
      <c r="L241" s="3"/>
      <c r="N241" s="3"/>
      <c r="O241" s="8"/>
    </row>
    <row r="242" spans="3:15" x14ac:dyDescent="0.25">
      <c r="C242" s="2"/>
      <c r="D242" s="2"/>
      <c r="L242" s="3"/>
      <c r="N242" s="3"/>
      <c r="O242" s="8"/>
    </row>
    <row r="243" spans="3:15" x14ac:dyDescent="0.25">
      <c r="C243" s="2"/>
      <c r="D243" s="2"/>
      <c r="L243" s="3"/>
      <c r="N243" s="3"/>
      <c r="O243" s="8"/>
    </row>
    <row r="244" spans="3:15" x14ac:dyDescent="0.25">
      <c r="C244" s="2"/>
      <c r="D244" s="2"/>
      <c r="L244" s="3"/>
      <c r="N244" s="3"/>
      <c r="O244" s="8"/>
    </row>
    <row r="245" spans="3:15" x14ac:dyDescent="0.25">
      <c r="C245" s="2"/>
      <c r="D245" s="2"/>
      <c r="L245" s="3"/>
      <c r="N245" s="3"/>
      <c r="O245" s="8"/>
    </row>
    <row r="246" spans="3:15" x14ac:dyDescent="0.25">
      <c r="C246" s="2"/>
      <c r="D246" s="2"/>
      <c r="L246" s="3"/>
      <c r="N246" s="3"/>
      <c r="O246" s="8"/>
    </row>
    <row r="247" spans="3:15" x14ac:dyDescent="0.25">
      <c r="C247" s="2"/>
      <c r="D247" s="2"/>
      <c r="L247" s="3"/>
      <c r="N247" s="3"/>
      <c r="O247" s="8"/>
    </row>
    <row r="248" spans="3:15" x14ac:dyDescent="0.25">
      <c r="C248" s="2"/>
      <c r="D248" s="2"/>
      <c r="L248" s="3"/>
      <c r="N248" s="3"/>
      <c r="O248" s="8"/>
    </row>
    <row r="249" spans="3:15" x14ac:dyDescent="0.25">
      <c r="C249" s="2"/>
      <c r="D249" s="2"/>
      <c r="L249" s="3"/>
      <c r="N249" s="3"/>
      <c r="O249" s="8"/>
    </row>
    <row r="250" spans="3:15" x14ac:dyDescent="0.25">
      <c r="C250" s="2"/>
      <c r="D250" s="2"/>
      <c r="L250" s="3"/>
      <c r="N250" s="3"/>
      <c r="O250" s="8"/>
    </row>
    <row r="251" spans="3:15" x14ac:dyDescent="0.25">
      <c r="C251" s="2"/>
      <c r="D251" s="2"/>
      <c r="L251" s="3"/>
      <c r="N251" s="3"/>
      <c r="O251" s="8"/>
    </row>
    <row r="252" spans="3:15" x14ac:dyDescent="0.25">
      <c r="C252" s="2"/>
      <c r="D252" s="2"/>
      <c r="L252" s="3"/>
      <c r="N252" s="3"/>
      <c r="O252" s="8"/>
    </row>
    <row r="253" spans="3:15" x14ac:dyDescent="0.25">
      <c r="C253" s="2"/>
      <c r="D253" s="2"/>
      <c r="L253" s="3"/>
      <c r="N253" s="3"/>
      <c r="O253" s="8"/>
    </row>
    <row r="254" spans="3:15" x14ac:dyDescent="0.25">
      <c r="C254" s="2"/>
      <c r="D254" s="2"/>
      <c r="L254" s="3"/>
      <c r="N254" s="3"/>
      <c r="O254" s="8"/>
    </row>
    <row r="255" spans="3:15" x14ac:dyDescent="0.25">
      <c r="C255" s="2"/>
      <c r="D255" s="2"/>
      <c r="L255" s="3"/>
      <c r="N255" s="3"/>
      <c r="O255" s="8"/>
    </row>
    <row r="256" spans="3:15" x14ac:dyDescent="0.25">
      <c r="C256" s="2"/>
      <c r="D256" s="2"/>
      <c r="L256" s="3"/>
      <c r="N256" s="3"/>
      <c r="O256" s="8"/>
    </row>
    <row r="257" spans="3:15" x14ac:dyDescent="0.25">
      <c r="C257" s="2"/>
      <c r="D257" s="2"/>
      <c r="L257" s="3"/>
      <c r="N257" s="3"/>
      <c r="O257" s="8"/>
    </row>
    <row r="258" spans="3:15" x14ac:dyDescent="0.25">
      <c r="C258" s="2"/>
      <c r="D258" s="2"/>
      <c r="L258" s="3"/>
      <c r="N258" s="3"/>
      <c r="O258" s="8"/>
    </row>
    <row r="259" spans="3:15" x14ac:dyDescent="0.25">
      <c r="C259" s="2"/>
      <c r="D259" s="2"/>
      <c r="L259" s="3"/>
      <c r="N259" s="3"/>
      <c r="O259" s="8"/>
    </row>
    <row r="260" spans="3:15" x14ac:dyDescent="0.25">
      <c r="C260" s="2"/>
      <c r="D260" s="2"/>
      <c r="L260" s="3"/>
      <c r="N260" s="3"/>
      <c r="O260" s="8"/>
    </row>
    <row r="261" spans="3:15" x14ac:dyDescent="0.25">
      <c r="C261" s="2"/>
      <c r="D261" s="2"/>
      <c r="L261" s="3"/>
      <c r="N261" s="3"/>
      <c r="O261" s="8"/>
    </row>
    <row r="262" spans="3:15" x14ac:dyDescent="0.25">
      <c r="C262" s="2"/>
      <c r="D262" s="2"/>
      <c r="L262" s="3"/>
      <c r="N262" s="3"/>
      <c r="O262" s="8"/>
    </row>
    <row r="263" spans="3:15" x14ac:dyDescent="0.25">
      <c r="C263" s="2"/>
      <c r="D263" s="2"/>
      <c r="L263" s="3"/>
      <c r="N263" s="3"/>
      <c r="O263" s="8"/>
    </row>
    <row r="264" spans="3:15" x14ac:dyDescent="0.25">
      <c r="C264" s="2"/>
      <c r="D264" s="2"/>
      <c r="L264" s="3"/>
      <c r="N264" s="3"/>
      <c r="O264" s="8"/>
    </row>
    <row r="265" spans="3:15" x14ac:dyDescent="0.25">
      <c r="C265" s="2"/>
      <c r="D265" s="2"/>
      <c r="L265" s="3"/>
      <c r="N265" s="3"/>
      <c r="O265" s="8"/>
    </row>
    <row r="266" spans="3:15" x14ac:dyDescent="0.25">
      <c r="C266" s="2"/>
      <c r="D266" s="2"/>
      <c r="L266" s="3"/>
      <c r="N266" s="3"/>
      <c r="O266" s="8"/>
    </row>
    <row r="267" spans="3:15" x14ac:dyDescent="0.25">
      <c r="C267" s="2"/>
      <c r="D267" s="2"/>
      <c r="L267" s="3"/>
      <c r="N267" s="3"/>
      <c r="O267" s="8"/>
    </row>
    <row r="268" spans="3:15" x14ac:dyDescent="0.25">
      <c r="C268" s="2"/>
      <c r="D268" s="2"/>
      <c r="L268" s="3"/>
      <c r="N268" s="3"/>
      <c r="O268" s="8"/>
    </row>
    <row r="269" spans="3:15" x14ac:dyDescent="0.25">
      <c r="C269" s="2"/>
      <c r="D269" s="2"/>
      <c r="L269" s="3"/>
      <c r="N269" s="3"/>
      <c r="O269" s="8"/>
    </row>
    <row r="270" spans="3:15" x14ac:dyDescent="0.25">
      <c r="C270" s="2"/>
      <c r="D270" s="2"/>
      <c r="L270" s="3"/>
      <c r="N270" s="3"/>
      <c r="O270" s="8"/>
    </row>
    <row r="271" spans="3:15" x14ac:dyDescent="0.25">
      <c r="C271" s="2"/>
      <c r="D271" s="2"/>
      <c r="L271" s="3"/>
      <c r="N271" s="3"/>
      <c r="O271" s="8"/>
    </row>
    <row r="272" spans="3:15" x14ac:dyDescent="0.25">
      <c r="C272" s="2"/>
      <c r="D272" s="2"/>
      <c r="L272" s="3"/>
      <c r="N272" s="3"/>
      <c r="O272" s="8"/>
    </row>
    <row r="273" spans="3:15" x14ac:dyDescent="0.25">
      <c r="C273" s="2"/>
      <c r="D273" s="2"/>
      <c r="L273" s="3"/>
      <c r="N273" s="3"/>
      <c r="O273" s="8"/>
    </row>
    <row r="274" spans="3:15" x14ac:dyDescent="0.25">
      <c r="C274" s="2"/>
      <c r="D274" s="2"/>
      <c r="L274" s="3"/>
      <c r="N274" s="3"/>
      <c r="O274" s="8"/>
    </row>
    <row r="275" spans="3:15" x14ac:dyDescent="0.25">
      <c r="C275" s="2"/>
      <c r="D275" s="2"/>
      <c r="L275" s="3"/>
      <c r="N275" s="3"/>
      <c r="O275" s="8"/>
    </row>
    <row r="276" spans="3:15" x14ac:dyDescent="0.25">
      <c r="C276" s="2"/>
      <c r="D276" s="2"/>
      <c r="L276" s="3"/>
      <c r="N276" s="3"/>
      <c r="O276" s="8"/>
    </row>
    <row r="277" spans="3:15" x14ac:dyDescent="0.25">
      <c r="C277" s="2"/>
      <c r="D277" s="2"/>
      <c r="L277" s="3"/>
      <c r="N277" s="3"/>
      <c r="O277" s="8"/>
    </row>
    <row r="278" spans="3:15" x14ac:dyDescent="0.25">
      <c r="C278" s="2"/>
      <c r="D278" s="2"/>
      <c r="L278" s="3"/>
      <c r="N278" s="3"/>
      <c r="O278" s="8"/>
    </row>
    <row r="279" spans="3:15" x14ac:dyDescent="0.25">
      <c r="C279" s="2"/>
      <c r="D279" s="2"/>
      <c r="L279" s="3"/>
      <c r="N279" s="3"/>
      <c r="O279" s="8"/>
    </row>
    <row r="280" spans="3:15" x14ac:dyDescent="0.25">
      <c r="C280" s="2"/>
      <c r="D280" s="2"/>
      <c r="L280" s="3"/>
      <c r="N280" s="3"/>
      <c r="O280" s="8"/>
    </row>
    <row r="281" spans="3:15" x14ac:dyDescent="0.25">
      <c r="C281" s="2"/>
      <c r="D281" s="2"/>
      <c r="L281" s="3"/>
      <c r="N281" s="3"/>
      <c r="O281" s="8"/>
    </row>
    <row r="282" spans="3:15" x14ac:dyDescent="0.25">
      <c r="C282" s="2"/>
      <c r="D282" s="2"/>
      <c r="L282" s="3"/>
      <c r="N282" s="3"/>
      <c r="O282" s="8"/>
    </row>
    <row r="283" spans="3:15" x14ac:dyDescent="0.25">
      <c r="C283" s="2"/>
      <c r="D283" s="2"/>
      <c r="L283" s="3"/>
      <c r="N283" s="3"/>
      <c r="O283" s="8"/>
    </row>
    <row r="284" spans="3:15" x14ac:dyDescent="0.25">
      <c r="C284" s="2"/>
      <c r="D284" s="2"/>
      <c r="L284" s="3"/>
      <c r="N284" s="3"/>
      <c r="O284" s="8"/>
    </row>
    <row r="285" spans="3:15" x14ac:dyDescent="0.25">
      <c r="C285" s="2"/>
      <c r="D285" s="2"/>
      <c r="L285" s="3"/>
      <c r="N285" s="3"/>
      <c r="O285" s="8"/>
    </row>
    <row r="286" spans="3:15" x14ac:dyDescent="0.25">
      <c r="C286" s="2"/>
      <c r="D286" s="2"/>
      <c r="L286" s="3"/>
      <c r="N286" s="3"/>
      <c r="O286" s="8"/>
    </row>
    <row r="287" spans="3:15" x14ac:dyDescent="0.25">
      <c r="C287" s="2"/>
      <c r="D287" s="2"/>
      <c r="L287" s="3"/>
      <c r="N287" s="3"/>
      <c r="O287" s="8"/>
    </row>
    <row r="288" spans="3:15" x14ac:dyDescent="0.25">
      <c r="C288" s="2"/>
      <c r="D288" s="2"/>
      <c r="L288" s="3"/>
      <c r="N288" s="3"/>
      <c r="O288" s="8"/>
    </row>
    <row r="289" spans="3:15" x14ac:dyDescent="0.25">
      <c r="C289" s="2"/>
      <c r="D289" s="2"/>
      <c r="L289" s="3"/>
      <c r="N289" s="3"/>
      <c r="O289" s="8"/>
    </row>
    <row r="290" spans="3:15" x14ac:dyDescent="0.25">
      <c r="C290" s="2"/>
      <c r="D290" s="2"/>
      <c r="L290" s="3"/>
      <c r="N290" s="3"/>
      <c r="O290" s="8"/>
    </row>
    <row r="291" spans="3:15" x14ac:dyDescent="0.25">
      <c r="C291" s="2"/>
      <c r="D291" s="2"/>
      <c r="L291" s="3"/>
      <c r="N291" s="3"/>
      <c r="O291" s="8"/>
    </row>
    <row r="292" spans="3:15" x14ac:dyDescent="0.25">
      <c r="C292" s="2"/>
      <c r="D292" s="2"/>
      <c r="L292" s="3"/>
      <c r="N292" s="3"/>
      <c r="O292" s="8"/>
    </row>
    <row r="293" spans="3:15" x14ac:dyDescent="0.25">
      <c r="C293" s="2"/>
      <c r="D293" s="2"/>
      <c r="L293" s="3"/>
      <c r="N293" s="3"/>
      <c r="O293" s="8"/>
    </row>
    <row r="294" spans="3:15" x14ac:dyDescent="0.25">
      <c r="C294" s="2"/>
      <c r="D294" s="2"/>
      <c r="L294" s="3"/>
      <c r="N294" s="3"/>
      <c r="O294" s="8"/>
    </row>
    <row r="295" spans="3:15" x14ac:dyDescent="0.25">
      <c r="C295" s="2"/>
      <c r="D295" s="2"/>
      <c r="L295" s="3"/>
      <c r="N295" s="3"/>
      <c r="O295" s="8"/>
    </row>
    <row r="296" spans="3:15" x14ac:dyDescent="0.25">
      <c r="C296" s="2"/>
      <c r="D296" s="2"/>
      <c r="L296" s="3"/>
      <c r="N296" s="3"/>
      <c r="O296" s="8"/>
    </row>
    <row r="297" spans="3:15" x14ac:dyDescent="0.25">
      <c r="C297" s="2"/>
      <c r="D297" s="2"/>
      <c r="L297" s="3"/>
      <c r="N297" s="3"/>
      <c r="O297" s="8"/>
    </row>
    <row r="298" spans="3:15" x14ac:dyDescent="0.25">
      <c r="C298" s="2"/>
      <c r="D298" s="2"/>
      <c r="L298" s="3"/>
      <c r="N298" s="3"/>
      <c r="O298" s="8"/>
    </row>
    <row r="299" spans="3:15" x14ac:dyDescent="0.25">
      <c r="C299" s="2"/>
      <c r="D299" s="2"/>
      <c r="L299" s="3"/>
      <c r="N299" s="3"/>
      <c r="O299" s="8"/>
    </row>
    <row r="300" spans="3:15" x14ac:dyDescent="0.25">
      <c r="C300" s="2"/>
      <c r="D300" s="2"/>
      <c r="L300" s="3"/>
      <c r="N300" s="3"/>
      <c r="O300" s="8"/>
    </row>
    <row r="301" spans="3:15" x14ac:dyDescent="0.25">
      <c r="C301" s="2"/>
      <c r="D301" s="2"/>
      <c r="L301" s="3"/>
      <c r="N301" s="3"/>
      <c r="O301" s="8"/>
    </row>
    <row r="302" spans="3:15" x14ac:dyDescent="0.25">
      <c r="C302" s="2"/>
      <c r="D302" s="2"/>
      <c r="L302" s="3"/>
      <c r="N302" s="3"/>
      <c r="O302" s="8"/>
    </row>
    <row r="303" spans="3:15" x14ac:dyDescent="0.25">
      <c r="C303" s="2"/>
      <c r="D303" s="2"/>
      <c r="L303" s="3"/>
      <c r="N303" s="3"/>
      <c r="O303" s="8"/>
    </row>
    <row r="304" spans="3:15" x14ac:dyDescent="0.25">
      <c r="C304" s="2"/>
      <c r="D304" s="2"/>
      <c r="L304" s="3"/>
      <c r="N304" s="3"/>
      <c r="O304" s="8"/>
    </row>
    <row r="305" spans="3:15" x14ac:dyDescent="0.25">
      <c r="C305" s="2"/>
      <c r="D305" s="2"/>
      <c r="L305" s="3"/>
      <c r="N305" s="3"/>
      <c r="O305" s="8"/>
    </row>
    <row r="306" spans="3:15" x14ac:dyDescent="0.25">
      <c r="C306" s="2"/>
      <c r="D306" s="2"/>
      <c r="L306" s="3"/>
      <c r="N306" s="3"/>
      <c r="O306" s="8"/>
    </row>
    <row r="307" spans="3:15" x14ac:dyDescent="0.25">
      <c r="C307" s="2"/>
      <c r="D307" s="2"/>
      <c r="L307" s="3"/>
      <c r="N307" s="3"/>
      <c r="O307" s="8"/>
    </row>
    <row r="308" spans="3:15" x14ac:dyDescent="0.25">
      <c r="C308" s="2"/>
      <c r="D308" s="2"/>
      <c r="L308" s="3"/>
      <c r="N308" s="3"/>
      <c r="O308" s="8"/>
    </row>
    <row r="309" spans="3:15" x14ac:dyDescent="0.25">
      <c r="C309" s="2"/>
      <c r="D309" s="2"/>
      <c r="L309" s="3"/>
      <c r="N309" s="3"/>
      <c r="O309" s="8"/>
    </row>
    <row r="310" spans="3:15" x14ac:dyDescent="0.25">
      <c r="C310" s="2"/>
      <c r="D310" s="2"/>
      <c r="L310" s="3"/>
      <c r="N310" s="3"/>
      <c r="O310" s="8"/>
    </row>
    <row r="311" spans="3:15" x14ac:dyDescent="0.25">
      <c r="C311" s="2"/>
      <c r="D311" s="2"/>
      <c r="L311" s="3"/>
      <c r="N311" s="3"/>
      <c r="O311" s="8"/>
    </row>
    <row r="312" spans="3:15" x14ac:dyDescent="0.25">
      <c r="C312" s="2"/>
      <c r="D312" s="2"/>
      <c r="L312" s="3"/>
      <c r="N312" s="3"/>
      <c r="O312" s="8"/>
    </row>
    <row r="313" spans="3:15" x14ac:dyDescent="0.25">
      <c r="C313" s="2"/>
      <c r="D313" s="2"/>
      <c r="L313" s="3"/>
      <c r="N313" s="3"/>
      <c r="O313" s="8"/>
    </row>
    <row r="314" spans="3:15" x14ac:dyDescent="0.25">
      <c r="C314" s="2"/>
      <c r="D314" s="2"/>
      <c r="L314" s="3"/>
      <c r="N314" s="3"/>
      <c r="O314" s="8"/>
    </row>
    <row r="315" spans="3:15" x14ac:dyDescent="0.25">
      <c r="C315" s="2"/>
      <c r="D315" s="2"/>
      <c r="L315" s="3"/>
      <c r="N315" s="3"/>
      <c r="O315" s="8"/>
    </row>
    <row r="316" spans="3:15" x14ac:dyDescent="0.25">
      <c r="C316" s="2"/>
      <c r="D316" s="2"/>
      <c r="L316" s="3"/>
      <c r="N316" s="3"/>
      <c r="O316" s="8"/>
    </row>
    <row r="317" spans="3:15" x14ac:dyDescent="0.25">
      <c r="C317" s="2"/>
      <c r="D317" s="2"/>
      <c r="L317" s="3"/>
      <c r="N317" s="3"/>
      <c r="O317" s="8"/>
    </row>
    <row r="318" spans="3:15" x14ac:dyDescent="0.25">
      <c r="C318" s="2"/>
      <c r="D318" s="2"/>
      <c r="L318" s="3"/>
      <c r="N318" s="3"/>
      <c r="O318" s="8"/>
    </row>
    <row r="319" spans="3:15" x14ac:dyDescent="0.25">
      <c r="C319" s="2"/>
      <c r="D319" s="2"/>
      <c r="L319" s="3"/>
      <c r="N319" s="3"/>
      <c r="O319" s="8"/>
    </row>
    <row r="320" spans="3:15" x14ac:dyDescent="0.25">
      <c r="C320" s="2"/>
      <c r="D320" s="2"/>
      <c r="L320" s="3"/>
      <c r="N320" s="3"/>
      <c r="O320" s="8"/>
    </row>
    <row r="321" spans="3:15" x14ac:dyDescent="0.25">
      <c r="C321" s="2"/>
      <c r="D321" s="2"/>
      <c r="L321" s="3"/>
      <c r="N321" s="3"/>
      <c r="O321" s="8"/>
    </row>
    <row r="322" spans="3:15" x14ac:dyDescent="0.25">
      <c r="C322" s="2"/>
      <c r="D322" s="2"/>
      <c r="L322" s="3"/>
      <c r="N322" s="3"/>
      <c r="O322" s="8"/>
    </row>
    <row r="323" spans="3:15" x14ac:dyDescent="0.25">
      <c r="C323" s="2"/>
      <c r="D323" s="2"/>
      <c r="L323" s="3"/>
      <c r="N323" s="3"/>
      <c r="O323" s="8"/>
    </row>
    <row r="324" spans="3:15" x14ac:dyDescent="0.25">
      <c r="C324" s="2"/>
      <c r="D324" s="2"/>
      <c r="L324" s="3"/>
      <c r="N324" s="3"/>
      <c r="O324" s="8"/>
    </row>
    <row r="325" spans="3:15" x14ac:dyDescent="0.25">
      <c r="C325" s="2"/>
      <c r="D325" s="2"/>
      <c r="L325" s="3"/>
      <c r="N325" s="3"/>
      <c r="O325" s="8"/>
    </row>
    <row r="326" spans="3:15" x14ac:dyDescent="0.25">
      <c r="C326" s="2"/>
      <c r="D326" s="2"/>
      <c r="L326" s="3"/>
      <c r="N326" s="3"/>
      <c r="O326" s="8"/>
    </row>
    <row r="327" spans="3:15" x14ac:dyDescent="0.25">
      <c r="C327" s="2"/>
      <c r="D327" s="2"/>
      <c r="L327" s="3"/>
      <c r="N327" s="3"/>
      <c r="O327" s="8"/>
    </row>
    <row r="328" spans="3:15" x14ac:dyDescent="0.25">
      <c r="C328" s="2"/>
      <c r="D328" s="2"/>
      <c r="L328" s="3"/>
      <c r="N328" s="3"/>
      <c r="O328" s="8"/>
    </row>
    <row r="329" spans="3:15" x14ac:dyDescent="0.25">
      <c r="C329" s="2"/>
      <c r="D329" s="2"/>
      <c r="L329" s="3"/>
      <c r="N329" s="3"/>
      <c r="O329" s="8"/>
    </row>
    <row r="330" spans="3:15" x14ac:dyDescent="0.25">
      <c r="C330" s="2"/>
      <c r="D330" s="2"/>
      <c r="L330" s="3"/>
      <c r="N330" s="3"/>
      <c r="O330" s="8"/>
    </row>
    <row r="331" spans="3:15" x14ac:dyDescent="0.25">
      <c r="C331" s="2"/>
      <c r="D331" s="2"/>
      <c r="L331" s="3"/>
      <c r="N331" s="3"/>
      <c r="O331" s="8"/>
    </row>
    <row r="332" spans="3:15" x14ac:dyDescent="0.25">
      <c r="C332" s="2"/>
      <c r="D332" s="2"/>
      <c r="L332" s="3"/>
      <c r="N332" s="3"/>
      <c r="O332" s="8"/>
    </row>
    <row r="333" spans="3:15" x14ac:dyDescent="0.25">
      <c r="C333" s="2"/>
      <c r="D333" s="2"/>
      <c r="L333" s="3"/>
      <c r="N333" s="3"/>
      <c r="O333" s="8"/>
    </row>
    <row r="334" spans="3:15" x14ac:dyDescent="0.25">
      <c r="C334" s="2"/>
      <c r="D334" s="2"/>
      <c r="L334" s="3"/>
      <c r="N334" s="3"/>
      <c r="O334" s="8"/>
    </row>
    <row r="335" spans="3:15" x14ac:dyDescent="0.25">
      <c r="C335" s="2"/>
      <c r="D335" s="2"/>
      <c r="L335" s="3"/>
      <c r="N335" s="3"/>
      <c r="O335" s="8"/>
    </row>
    <row r="336" spans="3:15" x14ac:dyDescent="0.25">
      <c r="C336" s="2"/>
      <c r="D336" s="2"/>
      <c r="L336" s="3"/>
      <c r="N336" s="3"/>
      <c r="O336" s="8"/>
    </row>
    <row r="337" spans="3:15" x14ac:dyDescent="0.25">
      <c r="C337" s="2"/>
      <c r="D337" s="2"/>
      <c r="L337" s="3"/>
      <c r="N337" s="3"/>
      <c r="O337" s="8"/>
    </row>
    <row r="338" spans="3:15" x14ac:dyDescent="0.25">
      <c r="C338" s="2"/>
      <c r="D338" s="2"/>
      <c r="L338" s="3"/>
      <c r="N338" s="3"/>
      <c r="O338" s="8"/>
    </row>
    <row r="339" spans="3:15" x14ac:dyDescent="0.25">
      <c r="C339" s="2"/>
      <c r="D339" s="2"/>
      <c r="L339" s="3"/>
      <c r="N339" s="3"/>
      <c r="O339" s="8"/>
    </row>
    <row r="340" spans="3:15" x14ac:dyDescent="0.25">
      <c r="C340" s="2"/>
      <c r="D340" s="2"/>
      <c r="L340" s="3"/>
      <c r="N340" s="3"/>
      <c r="O340" s="8"/>
    </row>
    <row r="341" spans="3:15" x14ac:dyDescent="0.25">
      <c r="C341" s="2"/>
      <c r="D341" s="2"/>
      <c r="L341" s="3"/>
      <c r="N341" s="3"/>
      <c r="O341" s="8"/>
    </row>
    <row r="342" spans="3:15" x14ac:dyDescent="0.25">
      <c r="C342" s="2"/>
      <c r="D342" s="2"/>
      <c r="L342" s="3"/>
      <c r="N342" s="3"/>
      <c r="O342" s="8"/>
    </row>
    <row r="343" spans="3:15" x14ac:dyDescent="0.25">
      <c r="C343" s="2"/>
      <c r="D343" s="2"/>
      <c r="L343" s="3"/>
      <c r="N343" s="3"/>
      <c r="O343" s="8"/>
    </row>
    <row r="344" spans="3:15" x14ac:dyDescent="0.25">
      <c r="C344" s="2"/>
      <c r="D344" s="2"/>
      <c r="L344" s="3"/>
      <c r="N344" s="3"/>
      <c r="O344" s="8"/>
    </row>
    <row r="345" spans="3:15" x14ac:dyDescent="0.25">
      <c r="C345" s="2"/>
      <c r="D345" s="2"/>
      <c r="L345" s="3"/>
      <c r="N345" s="3"/>
      <c r="O345" s="8"/>
    </row>
    <row r="346" spans="3:15" x14ac:dyDescent="0.25">
      <c r="C346" s="2"/>
      <c r="D346" s="2"/>
      <c r="L346" s="3"/>
      <c r="N346" s="3"/>
      <c r="O346" s="8"/>
    </row>
    <row r="347" spans="3:15" x14ac:dyDescent="0.25">
      <c r="C347" s="2"/>
      <c r="D347" s="2"/>
      <c r="L347" s="3"/>
      <c r="N347" s="3"/>
      <c r="O347" s="8"/>
    </row>
    <row r="348" spans="3:15" x14ac:dyDescent="0.25">
      <c r="C348" s="2"/>
      <c r="D348" s="2"/>
      <c r="L348" s="3"/>
      <c r="N348" s="3"/>
      <c r="O348" s="8"/>
    </row>
    <row r="349" spans="3:15" x14ac:dyDescent="0.25">
      <c r="C349" s="2"/>
      <c r="D349" s="2"/>
      <c r="L349" s="3"/>
      <c r="N349" s="3"/>
      <c r="O349" s="8"/>
    </row>
    <row r="350" spans="3:15" x14ac:dyDescent="0.25">
      <c r="C350" s="2"/>
      <c r="D350" s="2"/>
      <c r="L350" s="3"/>
      <c r="N350" s="3"/>
      <c r="O350" s="8"/>
    </row>
    <row r="351" spans="3:15" x14ac:dyDescent="0.25">
      <c r="C351" s="2"/>
      <c r="D351" s="2"/>
      <c r="L351" s="3"/>
      <c r="N351" s="3"/>
      <c r="O351" s="8"/>
    </row>
    <row r="352" spans="3:15" x14ac:dyDescent="0.25">
      <c r="C352" s="2"/>
      <c r="D352" s="2"/>
      <c r="L352" s="3"/>
      <c r="N352" s="3"/>
      <c r="O352" s="8"/>
    </row>
    <row r="353" spans="3:15" x14ac:dyDescent="0.25">
      <c r="C353" s="2"/>
      <c r="D353" s="2"/>
      <c r="L353" s="3"/>
      <c r="N353" s="3"/>
      <c r="O353" s="8"/>
    </row>
    <row r="354" spans="3:15" x14ac:dyDescent="0.25">
      <c r="C354" s="2"/>
      <c r="D354" s="2"/>
      <c r="L354" s="3"/>
      <c r="N354" s="3"/>
      <c r="O354" s="8"/>
    </row>
    <row r="355" spans="3:15" x14ac:dyDescent="0.25">
      <c r="C355" s="2"/>
      <c r="D355" s="2"/>
      <c r="L355" s="3"/>
      <c r="N355" s="3"/>
      <c r="O355" s="8"/>
    </row>
    <row r="356" spans="3:15" x14ac:dyDescent="0.25">
      <c r="C356" s="2"/>
      <c r="D356" s="2"/>
      <c r="L356" s="3"/>
      <c r="N356" s="3"/>
      <c r="O356" s="8"/>
    </row>
    <row r="357" spans="3:15" x14ac:dyDescent="0.25">
      <c r="C357" s="2"/>
      <c r="D357" s="2"/>
      <c r="L357" s="3"/>
      <c r="N357" s="3"/>
      <c r="O357" s="8"/>
    </row>
    <row r="358" spans="3:15" x14ac:dyDescent="0.25">
      <c r="C358" s="2"/>
      <c r="D358" s="2"/>
      <c r="L358" s="3"/>
      <c r="N358" s="3"/>
      <c r="O358" s="8"/>
    </row>
    <row r="359" spans="3:15" x14ac:dyDescent="0.25">
      <c r="C359" s="2"/>
      <c r="D359" s="2"/>
      <c r="L359" s="3"/>
      <c r="N359" s="3"/>
      <c r="O359" s="8"/>
    </row>
    <row r="360" spans="3:15" x14ac:dyDescent="0.25">
      <c r="C360" s="2"/>
      <c r="D360" s="2"/>
      <c r="L360" s="3"/>
      <c r="N360" s="3"/>
      <c r="O360" s="8"/>
    </row>
    <row r="361" spans="3:15" x14ac:dyDescent="0.25">
      <c r="C361" s="2"/>
      <c r="D361" s="2"/>
      <c r="L361" s="3"/>
      <c r="N361" s="3"/>
      <c r="O361" s="8"/>
    </row>
    <row r="362" spans="3:15" x14ac:dyDescent="0.25">
      <c r="C362" s="2"/>
      <c r="D362" s="2"/>
      <c r="L362" s="3"/>
      <c r="N362" s="3"/>
      <c r="O362" s="8"/>
    </row>
    <row r="363" spans="3:15" x14ac:dyDescent="0.25">
      <c r="C363" s="2"/>
      <c r="D363" s="2"/>
      <c r="L363" s="3"/>
      <c r="N363" s="3"/>
      <c r="O363" s="8"/>
    </row>
    <row r="364" spans="3:15" x14ac:dyDescent="0.25">
      <c r="C364" s="2"/>
      <c r="D364" s="2"/>
      <c r="L364" s="3"/>
      <c r="N364" s="3"/>
      <c r="O364" s="8"/>
    </row>
    <row r="365" spans="3:15" x14ac:dyDescent="0.25">
      <c r="C365" s="2"/>
      <c r="D365" s="2"/>
      <c r="L365" s="3"/>
      <c r="N365" s="3"/>
      <c r="O365" s="8"/>
    </row>
    <row r="366" spans="3:15" x14ac:dyDescent="0.25">
      <c r="C366" s="2"/>
      <c r="D366" s="2"/>
      <c r="L366" s="3"/>
      <c r="N366" s="3"/>
      <c r="O366" s="8"/>
    </row>
    <row r="367" spans="3:15" x14ac:dyDescent="0.25">
      <c r="C367" s="2"/>
      <c r="D367" s="2"/>
      <c r="L367" s="3"/>
      <c r="N367" s="3"/>
      <c r="O367" s="8"/>
    </row>
    <row r="368" spans="3:15" x14ac:dyDescent="0.25">
      <c r="C368" s="2"/>
      <c r="D368" s="2"/>
      <c r="L368" s="3"/>
      <c r="N368" s="3"/>
      <c r="O368" s="8"/>
    </row>
    <row r="369" spans="3:15" x14ac:dyDescent="0.25">
      <c r="C369" s="2"/>
      <c r="D369" s="2"/>
      <c r="L369" s="3"/>
      <c r="N369" s="3"/>
      <c r="O369" s="8"/>
    </row>
    <row r="370" spans="3:15" x14ac:dyDescent="0.25">
      <c r="C370" s="2"/>
      <c r="D370" s="2"/>
      <c r="L370" s="3"/>
      <c r="N370" s="3"/>
      <c r="O370" s="8"/>
    </row>
    <row r="371" spans="3:15" x14ac:dyDescent="0.25">
      <c r="C371" s="2"/>
      <c r="D371" s="2"/>
      <c r="L371" s="3"/>
      <c r="N371" s="3"/>
      <c r="O371" s="8"/>
    </row>
    <row r="372" spans="3:15" x14ac:dyDescent="0.25">
      <c r="C372" s="2"/>
      <c r="D372" s="2"/>
      <c r="L372" s="3"/>
      <c r="N372" s="3"/>
      <c r="O372" s="8"/>
    </row>
    <row r="373" spans="3:15" x14ac:dyDescent="0.25">
      <c r="C373" s="2"/>
      <c r="D373" s="2"/>
      <c r="L373" s="3"/>
      <c r="N373" s="3"/>
      <c r="O373" s="8"/>
    </row>
    <row r="374" spans="3:15" x14ac:dyDescent="0.25">
      <c r="C374" s="2"/>
      <c r="D374" s="2"/>
      <c r="L374" s="3"/>
      <c r="N374" s="3"/>
      <c r="O374" s="8"/>
    </row>
    <row r="375" spans="3:15" x14ac:dyDescent="0.25">
      <c r="C375" s="2"/>
      <c r="D375" s="2"/>
      <c r="L375" s="3"/>
      <c r="N375" s="3"/>
      <c r="O375" s="8"/>
    </row>
    <row r="376" spans="3:15" x14ac:dyDescent="0.25">
      <c r="C376" s="2"/>
      <c r="D376" s="2"/>
      <c r="L376" s="3"/>
      <c r="N376" s="3"/>
      <c r="O376" s="8"/>
    </row>
    <row r="377" spans="3:15" x14ac:dyDescent="0.25">
      <c r="C377" s="2"/>
      <c r="D377" s="2"/>
      <c r="L377" s="3"/>
      <c r="N377" s="3"/>
      <c r="O377" s="8"/>
    </row>
    <row r="378" spans="3:15" x14ac:dyDescent="0.25">
      <c r="C378" s="2"/>
      <c r="D378" s="2"/>
      <c r="L378" s="3"/>
      <c r="N378" s="3"/>
      <c r="O378" s="8"/>
    </row>
    <row r="379" spans="3:15" x14ac:dyDescent="0.25">
      <c r="C379" s="2"/>
      <c r="D379" s="2"/>
      <c r="L379" s="3"/>
      <c r="N379" s="3"/>
      <c r="O379" s="8"/>
    </row>
    <row r="380" spans="3:15" x14ac:dyDescent="0.25">
      <c r="C380" s="2"/>
      <c r="D380" s="2"/>
      <c r="L380" s="3"/>
      <c r="N380" s="3"/>
      <c r="O380" s="8"/>
    </row>
    <row r="381" spans="3:15" x14ac:dyDescent="0.25">
      <c r="C381" s="2"/>
      <c r="D381" s="2"/>
      <c r="L381" s="3"/>
      <c r="N381" s="3"/>
      <c r="O381" s="8"/>
    </row>
    <row r="382" spans="3:15" x14ac:dyDescent="0.25">
      <c r="C382" s="2"/>
      <c r="D382" s="2"/>
      <c r="L382" s="3"/>
      <c r="N382" s="3"/>
      <c r="O382" s="8"/>
    </row>
    <row r="383" spans="3:15" x14ac:dyDescent="0.25">
      <c r="C383" s="2"/>
      <c r="D383" s="2"/>
      <c r="L383" s="3"/>
      <c r="N383" s="3"/>
      <c r="O383" s="8"/>
    </row>
    <row r="384" spans="3:15" x14ac:dyDescent="0.25">
      <c r="C384" s="2"/>
      <c r="D384" s="2"/>
      <c r="L384" s="3"/>
      <c r="N384" s="3"/>
      <c r="O384" s="8"/>
    </row>
    <row r="385" spans="3:15" x14ac:dyDescent="0.25">
      <c r="C385" s="2"/>
      <c r="D385" s="2"/>
      <c r="L385" s="3"/>
      <c r="N385" s="3"/>
      <c r="O385" s="8"/>
    </row>
    <row r="386" spans="3:15" x14ac:dyDescent="0.25">
      <c r="C386" s="2"/>
      <c r="D386" s="2"/>
      <c r="L386" s="3"/>
      <c r="N386" s="3"/>
      <c r="O386" s="8"/>
    </row>
    <row r="387" spans="3:15" x14ac:dyDescent="0.25">
      <c r="C387" s="2"/>
      <c r="D387" s="2"/>
      <c r="L387" s="3"/>
      <c r="N387" s="3"/>
      <c r="O387" s="8"/>
    </row>
    <row r="388" spans="3:15" x14ac:dyDescent="0.25">
      <c r="C388" s="2"/>
      <c r="D388" s="2"/>
      <c r="L388" s="3"/>
      <c r="N388" s="3"/>
      <c r="O388" s="8"/>
    </row>
    <row r="389" spans="3:15" x14ac:dyDescent="0.25">
      <c r="C389" s="2"/>
      <c r="D389" s="2"/>
      <c r="L389" s="3"/>
      <c r="N389" s="3"/>
      <c r="O389" s="8"/>
    </row>
    <row r="390" spans="3:15" x14ac:dyDescent="0.25">
      <c r="C390" s="2"/>
      <c r="D390" s="2"/>
      <c r="L390" s="3"/>
      <c r="N390" s="3"/>
      <c r="O390" s="8"/>
    </row>
    <row r="391" spans="3:15" x14ac:dyDescent="0.25">
      <c r="C391" s="2"/>
      <c r="D391" s="2"/>
      <c r="L391" s="3"/>
      <c r="N391" s="3"/>
      <c r="O391" s="8"/>
    </row>
    <row r="392" spans="3:15" x14ac:dyDescent="0.25">
      <c r="C392" s="2"/>
      <c r="D392" s="2"/>
      <c r="L392" s="3"/>
      <c r="N392" s="3"/>
      <c r="O392" s="8"/>
    </row>
    <row r="393" spans="3:15" x14ac:dyDescent="0.25">
      <c r="C393" s="2"/>
      <c r="D393" s="2"/>
      <c r="L393" s="3"/>
      <c r="N393" s="3"/>
      <c r="O393" s="8"/>
    </row>
    <row r="394" spans="3:15" x14ac:dyDescent="0.25">
      <c r="C394" s="2"/>
      <c r="D394" s="2"/>
      <c r="L394" s="3"/>
      <c r="N394" s="3"/>
      <c r="O394" s="8"/>
    </row>
    <row r="395" spans="3:15" x14ac:dyDescent="0.25">
      <c r="C395" s="2"/>
      <c r="D395" s="2"/>
      <c r="L395" s="3"/>
      <c r="N395" s="3"/>
      <c r="O395" s="8"/>
    </row>
    <row r="396" spans="3:15" x14ac:dyDescent="0.25">
      <c r="C396" s="2"/>
      <c r="D396" s="2"/>
      <c r="L396" s="3"/>
      <c r="N396" s="3"/>
      <c r="O396" s="8"/>
    </row>
    <row r="397" spans="3:15" x14ac:dyDescent="0.25">
      <c r="C397" s="2"/>
      <c r="D397" s="2"/>
      <c r="L397" s="3"/>
      <c r="N397" s="3"/>
      <c r="O397" s="8"/>
    </row>
    <row r="398" spans="3:15" x14ac:dyDescent="0.25">
      <c r="C398" s="2"/>
      <c r="D398" s="2"/>
      <c r="L398" s="3"/>
      <c r="N398" s="3"/>
      <c r="O398" s="8"/>
    </row>
    <row r="399" spans="3:15" x14ac:dyDescent="0.25">
      <c r="C399" s="2"/>
      <c r="D399" s="2"/>
      <c r="L399" s="3"/>
      <c r="N399" s="3"/>
      <c r="O399" s="8"/>
    </row>
    <row r="400" spans="3:15" x14ac:dyDescent="0.25">
      <c r="C400" s="2"/>
      <c r="D400" s="2"/>
      <c r="L400" s="3"/>
      <c r="N400" s="3"/>
      <c r="O400" s="8"/>
    </row>
    <row r="401" spans="3:15" x14ac:dyDescent="0.25">
      <c r="C401" s="2"/>
      <c r="D401" s="2"/>
      <c r="L401" s="3"/>
      <c r="N401" s="3"/>
      <c r="O401" s="8"/>
    </row>
    <row r="402" spans="3:15" x14ac:dyDescent="0.25">
      <c r="C402" s="2"/>
      <c r="D402" s="2"/>
      <c r="L402" s="3"/>
      <c r="N402" s="3"/>
      <c r="O402" s="8"/>
    </row>
    <row r="403" spans="3:15" x14ac:dyDescent="0.25">
      <c r="C403" s="2"/>
      <c r="D403" s="2"/>
      <c r="L403" s="3"/>
      <c r="N403" s="3"/>
      <c r="O403" s="8"/>
    </row>
    <row r="404" spans="3:15" x14ac:dyDescent="0.25">
      <c r="C404" s="2"/>
      <c r="D404" s="2"/>
      <c r="L404" s="3"/>
      <c r="N404" s="3"/>
      <c r="O404" s="8"/>
    </row>
    <row r="405" spans="3:15" x14ac:dyDescent="0.25">
      <c r="C405" s="2"/>
      <c r="D405" s="2"/>
      <c r="L405" s="3"/>
      <c r="N405" s="3"/>
      <c r="O405" s="8"/>
    </row>
    <row r="406" spans="3:15" x14ac:dyDescent="0.25">
      <c r="C406" s="2"/>
      <c r="D406" s="2"/>
      <c r="L406" s="3"/>
      <c r="N406" s="3"/>
      <c r="O406" s="8"/>
    </row>
    <row r="407" spans="3:15" x14ac:dyDescent="0.25">
      <c r="C407" s="2"/>
      <c r="D407" s="2"/>
      <c r="L407" s="3"/>
      <c r="N407" s="3"/>
      <c r="O407" s="8"/>
    </row>
    <row r="408" spans="3:15" x14ac:dyDescent="0.25">
      <c r="C408" s="2"/>
      <c r="D408" s="2"/>
      <c r="L408" s="3"/>
      <c r="N408" s="3"/>
      <c r="O408" s="8"/>
    </row>
    <row r="409" spans="3:15" x14ac:dyDescent="0.25">
      <c r="C409" s="2"/>
      <c r="D409" s="2"/>
      <c r="L409" s="3"/>
      <c r="N409" s="3"/>
      <c r="O409" s="8"/>
    </row>
    <row r="410" spans="3:15" x14ac:dyDescent="0.25">
      <c r="C410" s="2"/>
      <c r="D410" s="2"/>
      <c r="L410" s="3"/>
      <c r="N410" s="3"/>
      <c r="O410" s="8"/>
    </row>
    <row r="411" spans="3:15" x14ac:dyDescent="0.25">
      <c r="C411" s="2"/>
      <c r="D411" s="2"/>
      <c r="L411" s="3"/>
      <c r="N411" s="3"/>
      <c r="O411" s="8"/>
    </row>
    <row r="412" spans="3:15" x14ac:dyDescent="0.25">
      <c r="C412" s="2"/>
      <c r="D412" s="2"/>
      <c r="L412" s="3"/>
      <c r="N412" s="3"/>
      <c r="O412" s="8"/>
    </row>
    <row r="413" spans="3:15" x14ac:dyDescent="0.25">
      <c r="C413" s="2"/>
      <c r="D413" s="2"/>
      <c r="L413" s="3"/>
      <c r="N413" s="3"/>
      <c r="O413" s="8"/>
    </row>
    <row r="414" spans="3:15" x14ac:dyDescent="0.25">
      <c r="C414" s="2"/>
      <c r="D414" s="2"/>
      <c r="L414" s="3"/>
      <c r="N414" s="3"/>
      <c r="O414" s="8"/>
    </row>
    <row r="415" spans="3:15" x14ac:dyDescent="0.25">
      <c r="C415" s="2"/>
      <c r="D415" s="2"/>
      <c r="L415" s="3"/>
      <c r="N415" s="3"/>
      <c r="O415" s="8"/>
    </row>
    <row r="416" spans="3:15" x14ac:dyDescent="0.25">
      <c r="C416" s="2"/>
      <c r="D416" s="2"/>
      <c r="L416" s="3"/>
      <c r="N416" s="3"/>
      <c r="O416" s="8"/>
    </row>
    <row r="417" spans="3:15" x14ac:dyDescent="0.25">
      <c r="C417" s="2"/>
      <c r="D417" s="2"/>
      <c r="L417" s="3"/>
      <c r="N417" s="3"/>
      <c r="O417" s="8"/>
    </row>
    <row r="418" spans="3:15" x14ac:dyDescent="0.25">
      <c r="C418" s="2"/>
      <c r="D418" s="2"/>
      <c r="L418" s="3"/>
      <c r="N418" s="3"/>
      <c r="O418" s="8"/>
    </row>
    <row r="419" spans="3:15" x14ac:dyDescent="0.25">
      <c r="C419" s="2"/>
      <c r="D419" s="2"/>
      <c r="L419" s="3"/>
      <c r="N419" s="3"/>
      <c r="O419" s="8"/>
    </row>
    <row r="420" spans="3:15" x14ac:dyDescent="0.25">
      <c r="C420" s="2"/>
      <c r="D420" s="2"/>
      <c r="L420" s="3"/>
      <c r="N420" s="3"/>
      <c r="O420" s="8"/>
    </row>
    <row r="421" spans="3:15" x14ac:dyDescent="0.25">
      <c r="C421" s="2"/>
      <c r="D421" s="2"/>
      <c r="L421" s="3"/>
      <c r="N421" s="3"/>
      <c r="O421" s="8"/>
    </row>
    <row r="422" spans="3:15" x14ac:dyDescent="0.25">
      <c r="C422" s="2"/>
      <c r="D422" s="2"/>
      <c r="L422" s="3"/>
      <c r="N422" s="3"/>
      <c r="O422" s="8"/>
    </row>
    <row r="423" spans="3:15" x14ac:dyDescent="0.25">
      <c r="C423" s="2"/>
      <c r="D423" s="2"/>
      <c r="L423" s="3"/>
      <c r="N423" s="3"/>
      <c r="O423" s="8"/>
    </row>
    <row r="424" spans="3:15" x14ac:dyDescent="0.25">
      <c r="C424" s="2"/>
      <c r="D424" s="2"/>
      <c r="L424" s="3"/>
      <c r="N424" s="3"/>
      <c r="O424" s="8"/>
    </row>
    <row r="425" spans="3:15" x14ac:dyDescent="0.25">
      <c r="C425" s="2"/>
      <c r="D425" s="2"/>
      <c r="L425" s="3"/>
      <c r="N425" s="3"/>
      <c r="O425" s="8"/>
    </row>
    <row r="426" spans="3:15" x14ac:dyDescent="0.25">
      <c r="C426" s="2"/>
      <c r="D426" s="2"/>
      <c r="L426" s="3"/>
      <c r="N426" s="3"/>
      <c r="O426" s="8"/>
    </row>
    <row r="427" spans="3:15" x14ac:dyDescent="0.25">
      <c r="C427" s="2"/>
      <c r="D427" s="2"/>
      <c r="L427" s="3"/>
      <c r="N427" s="3"/>
      <c r="O427" s="8"/>
    </row>
    <row r="428" spans="3:15" x14ac:dyDescent="0.25">
      <c r="C428" s="2"/>
      <c r="D428" s="2"/>
      <c r="L428" s="3"/>
      <c r="N428" s="3"/>
      <c r="O428" s="8"/>
    </row>
    <row r="429" spans="3:15" x14ac:dyDescent="0.25">
      <c r="C429" s="2"/>
      <c r="D429" s="2"/>
      <c r="L429" s="3"/>
      <c r="N429" s="3"/>
      <c r="O429" s="8"/>
    </row>
    <row r="430" spans="3:15" x14ac:dyDescent="0.25">
      <c r="C430" s="2"/>
      <c r="D430" s="2"/>
      <c r="L430" s="3"/>
      <c r="N430" s="3"/>
      <c r="O430" s="8"/>
    </row>
    <row r="431" spans="3:15" x14ac:dyDescent="0.25">
      <c r="C431" s="2"/>
      <c r="D431" s="2"/>
      <c r="L431" s="3"/>
      <c r="N431" s="3"/>
      <c r="O431" s="8"/>
    </row>
    <row r="432" spans="3:15" x14ac:dyDescent="0.25">
      <c r="C432" s="2"/>
      <c r="D432" s="2"/>
      <c r="L432" s="3"/>
      <c r="N432" s="3"/>
      <c r="O432" s="8"/>
    </row>
    <row r="433" spans="3:15" x14ac:dyDescent="0.25">
      <c r="C433" s="2"/>
      <c r="D433" s="2"/>
      <c r="L433" s="3"/>
      <c r="N433" s="3"/>
      <c r="O433" s="8"/>
    </row>
    <row r="434" spans="3:15" x14ac:dyDescent="0.25">
      <c r="C434" s="2"/>
      <c r="D434" s="2"/>
      <c r="L434" s="3"/>
      <c r="N434" s="3"/>
      <c r="O434" s="8"/>
    </row>
    <row r="435" spans="3:15" x14ac:dyDescent="0.25">
      <c r="C435" s="2"/>
      <c r="D435" s="2"/>
      <c r="L435" s="3"/>
      <c r="N435" s="3"/>
      <c r="O435" s="8"/>
    </row>
    <row r="436" spans="3:15" x14ac:dyDescent="0.25">
      <c r="C436" s="2"/>
      <c r="D436" s="2"/>
      <c r="L436" s="3"/>
      <c r="N436" s="3"/>
      <c r="O436" s="8"/>
    </row>
    <row r="437" spans="3:15" x14ac:dyDescent="0.25">
      <c r="C437" s="2"/>
      <c r="D437" s="2"/>
      <c r="L437" s="3"/>
      <c r="N437" s="3"/>
      <c r="O437" s="8"/>
    </row>
    <row r="438" spans="3:15" x14ac:dyDescent="0.25">
      <c r="C438" s="2"/>
      <c r="D438" s="2"/>
      <c r="L438" s="3"/>
      <c r="N438" s="3"/>
      <c r="O438" s="8"/>
    </row>
    <row r="439" spans="3:15" x14ac:dyDescent="0.25">
      <c r="C439" s="2"/>
      <c r="D439" s="2"/>
      <c r="L439" s="3"/>
      <c r="N439" s="3"/>
      <c r="O439" s="8"/>
    </row>
    <row r="440" spans="3:15" x14ac:dyDescent="0.25">
      <c r="C440" s="2"/>
      <c r="D440" s="2"/>
      <c r="L440" s="3"/>
      <c r="N440" s="3"/>
      <c r="O440" s="8"/>
    </row>
    <row r="441" spans="3:15" x14ac:dyDescent="0.25">
      <c r="C441" s="2"/>
      <c r="D441" s="2"/>
      <c r="L441" s="3"/>
      <c r="N441" s="3"/>
      <c r="O441" s="8"/>
    </row>
    <row r="442" spans="3:15" x14ac:dyDescent="0.25">
      <c r="C442" s="2"/>
      <c r="D442" s="2"/>
      <c r="L442" s="3"/>
      <c r="N442" s="3"/>
      <c r="O442" s="8"/>
    </row>
    <row r="443" spans="3:15" x14ac:dyDescent="0.25">
      <c r="C443" s="2"/>
      <c r="D443" s="2"/>
      <c r="L443" s="3"/>
      <c r="N443" s="3"/>
      <c r="O443" s="8"/>
    </row>
    <row r="444" spans="3:15" x14ac:dyDescent="0.25">
      <c r="C444" s="2"/>
      <c r="D444" s="2"/>
      <c r="L444" s="3"/>
      <c r="N444" s="3"/>
      <c r="O444" s="8"/>
    </row>
    <row r="445" spans="3:15" x14ac:dyDescent="0.25">
      <c r="C445" s="2"/>
      <c r="D445" s="2"/>
      <c r="L445" s="3"/>
      <c r="N445" s="3"/>
      <c r="O445" s="8"/>
    </row>
    <row r="446" spans="3:15" x14ac:dyDescent="0.25">
      <c r="C446" s="2"/>
      <c r="D446" s="2"/>
      <c r="L446" s="3"/>
      <c r="N446" s="3"/>
      <c r="O446" s="8"/>
    </row>
    <row r="447" spans="3:15" x14ac:dyDescent="0.25">
      <c r="C447" s="2"/>
      <c r="D447" s="2"/>
      <c r="L447" s="3"/>
      <c r="N447" s="3"/>
      <c r="O447" s="8"/>
    </row>
    <row r="448" spans="3:15" x14ac:dyDescent="0.25">
      <c r="C448" s="2"/>
      <c r="D448" s="2"/>
      <c r="L448" s="3"/>
      <c r="N448" s="3"/>
      <c r="O448" s="8"/>
    </row>
    <row r="449" spans="3:15" x14ac:dyDescent="0.25">
      <c r="C449" s="2"/>
      <c r="D449" s="2"/>
      <c r="L449" s="3"/>
      <c r="N449" s="3"/>
      <c r="O449" s="8"/>
    </row>
    <row r="450" spans="3:15" x14ac:dyDescent="0.25">
      <c r="C450" s="2"/>
      <c r="D450" s="2"/>
      <c r="L450" s="3"/>
      <c r="N450" s="3"/>
      <c r="O450" s="8"/>
    </row>
    <row r="451" spans="3:15" x14ac:dyDescent="0.25">
      <c r="C451" s="2"/>
      <c r="D451" s="2"/>
      <c r="L451" s="3"/>
      <c r="N451" s="3"/>
      <c r="O451" s="8"/>
    </row>
    <row r="452" spans="3:15" x14ac:dyDescent="0.25">
      <c r="C452" s="2"/>
      <c r="D452" s="2"/>
      <c r="L452" s="3"/>
      <c r="N452" s="3"/>
      <c r="O452" s="8"/>
    </row>
    <row r="453" spans="3:15" x14ac:dyDescent="0.25">
      <c r="C453" s="2"/>
      <c r="D453" s="2"/>
      <c r="L453" s="3"/>
      <c r="N453" s="3"/>
      <c r="O453" s="8"/>
    </row>
    <row r="454" spans="3:15" x14ac:dyDescent="0.25">
      <c r="C454" s="2"/>
      <c r="D454" s="2"/>
      <c r="L454" s="3"/>
      <c r="N454" s="3"/>
      <c r="O454" s="8"/>
    </row>
    <row r="455" spans="3:15" x14ac:dyDescent="0.25">
      <c r="C455" s="2"/>
      <c r="D455" s="2"/>
      <c r="L455" s="3"/>
      <c r="N455" s="3"/>
      <c r="O455" s="8"/>
    </row>
    <row r="456" spans="3:15" x14ac:dyDescent="0.25">
      <c r="C456" s="2"/>
      <c r="D456" s="2"/>
      <c r="L456" s="3"/>
      <c r="N456" s="3"/>
      <c r="O456" s="8"/>
    </row>
    <row r="457" spans="3:15" x14ac:dyDescent="0.25">
      <c r="C457" s="2"/>
      <c r="D457" s="2"/>
      <c r="L457" s="3"/>
      <c r="N457" s="3"/>
      <c r="O457" s="8"/>
    </row>
    <row r="458" spans="3:15" x14ac:dyDescent="0.25">
      <c r="C458" s="2"/>
      <c r="D458" s="2"/>
      <c r="L458" s="3"/>
      <c r="N458" s="3"/>
      <c r="O458" s="8"/>
    </row>
    <row r="459" spans="3:15" x14ac:dyDescent="0.25">
      <c r="C459" s="2"/>
      <c r="D459" s="2"/>
      <c r="L459" s="3"/>
      <c r="N459" s="3"/>
      <c r="O459" s="8"/>
    </row>
    <row r="460" spans="3:15" x14ac:dyDescent="0.25">
      <c r="C460" s="2"/>
      <c r="D460" s="2"/>
      <c r="L460" s="3"/>
      <c r="N460" s="3"/>
      <c r="O460" s="8"/>
    </row>
    <row r="461" spans="3:15" x14ac:dyDescent="0.25">
      <c r="C461" s="2"/>
      <c r="D461" s="2"/>
      <c r="L461" s="3"/>
      <c r="N461" s="3"/>
      <c r="O461" s="8"/>
    </row>
    <row r="462" spans="3:15" x14ac:dyDescent="0.25">
      <c r="C462" s="2"/>
      <c r="D462" s="2"/>
      <c r="L462" s="3"/>
      <c r="N462" s="3"/>
      <c r="O462" s="8"/>
    </row>
    <row r="463" spans="3:15" x14ac:dyDescent="0.25">
      <c r="C463" s="2"/>
      <c r="D463" s="2"/>
      <c r="L463" s="3"/>
      <c r="N463" s="3"/>
      <c r="O463" s="8"/>
    </row>
    <row r="464" spans="3:15" x14ac:dyDescent="0.25">
      <c r="C464" s="2"/>
      <c r="D464" s="2"/>
      <c r="L464" s="3"/>
      <c r="N464" s="3"/>
      <c r="O464" s="8"/>
    </row>
    <row r="465" spans="3:15" x14ac:dyDescent="0.25">
      <c r="C465" s="2"/>
      <c r="D465" s="2"/>
      <c r="L465" s="3"/>
      <c r="N465" s="3"/>
      <c r="O465" s="8"/>
    </row>
    <row r="466" spans="3:15" x14ac:dyDescent="0.25">
      <c r="C466" s="2"/>
      <c r="D466" s="2"/>
      <c r="L466" s="3"/>
      <c r="N466" s="3"/>
      <c r="O466" s="8"/>
    </row>
    <row r="467" spans="3:15" x14ac:dyDescent="0.25">
      <c r="C467" s="2"/>
      <c r="D467" s="2"/>
      <c r="L467" s="3"/>
      <c r="N467" s="3"/>
      <c r="O467" s="8"/>
    </row>
    <row r="468" spans="3:15" x14ac:dyDescent="0.25">
      <c r="C468" s="2"/>
      <c r="D468" s="2"/>
      <c r="L468" s="3"/>
      <c r="N468" s="3"/>
      <c r="O468" s="8"/>
    </row>
    <row r="469" spans="3:15" x14ac:dyDescent="0.25">
      <c r="C469" s="2"/>
      <c r="D469" s="2"/>
      <c r="L469" s="3"/>
      <c r="N469" s="3"/>
      <c r="O469" s="8"/>
    </row>
    <row r="470" spans="3:15" x14ac:dyDescent="0.25">
      <c r="C470" s="2"/>
      <c r="D470" s="2"/>
      <c r="L470" s="3"/>
      <c r="N470" s="3"/>
      <c r="O470" s="8"/>
    </row>
    <row r="471" spans="3:15" x14ac:dyDescent="0.25">
      <c r="C471" s="2"/>
      <c r="D471" s="2"/>
      <c r="L471" s="3"/>
      <c r="N471" s="3"/>
      <c r="O471" s="8"/>
    </row>
    <row r="472" spans="3:15" x14ac:dyDescent="0.25">
      <c r="C472" s="2"/>
      <c r="D472" s="2"/>
      <c r="L472" s="3"/>
      <c r="N472" s="3"/>
      <c r="O472" s="8"/>
    </row>
    <row r="473" spans="3:15" x14ac:dyDescent="0.25">
      <c r="C473" s="2"/>
      <c r="D473" s="2"/>
      <c r="L473" s="3"/>
      <c r="N473" s="3"/>
      <c r="O473" s="8"/>
    </row>
    <row r="474" spans="3:15" x14ac:dyDescent="0.25">
      <c r="C474" s="2"/>
      <c r="D474" s="2"/>
      <c r="L474" s="3"/>
      <c r="N474" s="3"/>
      <c r="O474" s="8"/>
    </row>
    <row r="475" spans="3:15" x14ac:dyDescent="0.25">
      <c r="C475" s="2"/>
      <c r="D475" s="2"/>
      <c r="L475" s="3"/>
      <c r="N475" s="3"/>
      <c r="O475" s="8"/>
    </row>
    <row r="476" spans="3:15" x14ac:dyDescent="0.25">
      <c r="C476" s="2"/>
      <c r="D476" s="2"/>
      <c r="L476" s="3"/>
      <c r="N476" s="3"/>
      <c r="O476" s="8"/>
    </row>
    <row r="477" spans="3:15" x14ac:dyDescent="0.25">
      <c r="C477" s="2"/>
      <c r="D477" s="2"/>
      <c r="L477" s="3"/>
      <c r="N477" s="3"/>
      <c r="O477" s="8"/>
    </row>
    <row r="478" spans="3:15" x14ac:dyDescent="0.25">
      <c r="C478" s="2"/>
      <c r="D478" s="2"/>
      <c r="L478" s="3"/>
      <c r="N478" s="3"/>
      <c r="O478" s="8"/>
    </row>
    <row r="479" spans="3:15" x14ac:dyDescent="0.25">
      <c r="C479" s="2"/>
      <c r="D479" s="2"/>
      <c r="L479" s="3"/>
      <c r="N479" s="3"/>
      <c r="O479" s="8"/>
    </row>
    <row r="480" spans="3:15" x14ac:dyDescent="0.25">
      <c r="C480" s="2"/>
      <c r="D480" s="2"/>
      <c r="L480" s="3"/>
      <c r="N480" s="3"/>
      <c r="O480" s="8"/>
    </row>
    <row r="481" spans="3:15" x14ac:dyDescent="0.25">
      <c r="C481" s="2"/>
      <c r="D481" s="2"/>
      <c r="L481" s="3"/>
      <c r="N481" s="3"/>
      <c r="O481" s="8"/>
    </row>
    <row r="482" spans="3:15" x14ac:dyDescent="0.25">
      <c r="C482" s="2"/>
      <c r="D482" s="2"/>
      <c r="L482" s="3"/>
      <c r="N482" s="3"/>
      <c r="O482" s="8"/>
    </row>
    <row r="483" spans="3:15" x14ac:dyDescent="0.25">
      <c r="C483" s="2"/>
      <c r="D483" s="2"/>
      <c r="L483" s="3"/>
      <c r="N483" s="3"/>
      <c r="O483" s="8"/>
    </row>
    <row r="484" spans="3:15" x14ac:dyDescent="0.25">
      <c r="C484" s="2"/>
      <c r="D484" s="2"/>
      <c r="L484" s="3"/>
      <c r="N484" s="3"/>
      <c r="O484" s="8"/>
    </row>
    <row r="485" spans="3:15" x14ac:dyDescent="0.25">
      <c r="C485" s="2"/>
      <c r="D485" s="2"/>
      <c r="L485" s="3"/>
      <c r="N485" s="3"/>
      <c r="O485" s="8"/>
    </row>
    <row r="486" spans="3:15" x14ac:dyDescent="0.25">
      <c r="C486" s="2"/>
      <c r="D486" s="2"/>
      <c r="L486" s="3"/>
      <c r="N486" s="3"/>
      <c r="O486" s="8"/>
    </row>
    <row r="487" spans="3:15" x14ac:dyDescent="0.25">
      <c r="C487" s="2"/>
      <c r="D487" s="2"/>
      <c r="L487" s="3"/>
      <c r="N487" s="3"/>
      <c r="O487" s="8"/>
    </row>
    <row r="488" spans="3:15" x14ac:dyDescent="0.25">
      <c r="C488" s="2"/>
      <c r="D488" s="2"/>
      <c r="L488" s="3"/>
      <c r="N488" s="3"/>
      <c r="O488" s="8"/>
    </row>
    <row r="489" spans="3:15" x14ac:dyDescent="0.25">
      <c r="C489" s="2"/>
      <c r="D489" s="2"/>
      <c r="L489" s="3"/>
      <c r="N489" s="3"/>
      <c r="O489" s="8"/>
    </row>
    <row r="490" spans="3:15" x14ac:dyDescent="0.25">
      <c r="C490" s="2"/>
      <c r="D490" s="2"/>
      <c r="L490" s="3"/>
      <c r="N490" s="3"/>
      <c r="O490" s="8"/>
    </row>
    <row r="491" spans="3:15" x14ac:dyDescent="0.25">
      <c r="C491" s="2"/>
      <c r="D491" s="2"/>
      <c r="L491" s="3"/>
      <c r="N491" s="3"/>
      <c r="O491" s="8"/>
    </row>
    <row r="492" spans="3:15" x14ac:dyDescent="0.25">
      <c r="C492" s="2"/>
      <c r="D492" s="2"/>
      <c r="L492" s="3"/>
      <c r="N492" s="3"/>
      <c r="O492" s="8"/>
    </row>
    <row r="493" spans="3:15" x14ac:dyDescent="0.25">
      <c r="C493" s="2"/>
      <c r="D493" s="2"/>
      <c r="L493" s="3"/>
      <c r="N493" s="3"/>
      <c r="O493" s="8"/>
    </row>
    <row r="494" spans="3:15" x14ac:dyDescent="0.25">
      <c r="C494" s="2"/>
      <c r="D494" s="2"/>
      <c r="L494" s="3"/>
      <c r="N494" s="3"/>
      <c r="O494" s="8"/>
    </row>
    <row r="495" spans="3:15" x14ac:dyDescent="0.25">
      <c r="C495" s="2"/>
      <c r="D495" s="2"/>
      <c r="L495" s="3"/>
      <c r="N495" s="3"/>
      <c r="O495" s="8"/>
    </row>
    <row r="496" spans="3:15" x14ac:dyDescent="0.25">
      <c r="C496" s="2"/>
      <c r="D496" s="2"/>
      <c r="L496" s="3"/>
      <c r="N496" s="3"/>
      <c r="O496" s="8"/>
    </row>
    <row r="497" spans="3:15" x14ac:dyDescent="0.25">
      <c r="C497" s="2"/>
      <c r="D497" s="2"/>
      <c r="L497" s="3"/>
      <c r="N497" s="3"/>
      <c r="O497" s="8"/>
    </row>
    <row r="498" spans="3:15" x14ac:dyDescent="0.25">
      <c r="C498" s="2"/>
      <c r="D498" s="2"/>
      <c r="L498" s="3"/>
      <c r="N498" s="3"/>
      <c r="O498" s="8"/>
    </row>
    <row r="499" spans="3:15" x14ac:dyDescent="0.25">
      <c r="C499" s="2"/>
      <c r="D499" s="2"/>
      <c r="L499" s="3"/>
      <c r="N499" s="3"/>
      <c r="O499" s="8"/>
    </row>
    <row r="500" spans="3:15" x14ac:dyDescent="0.25">
      <c r="C500" s="2"/>
      <c r="D500" s="2"/>
      <c r="L500" s="3"/>
      <c r="N500" s="3"/>
      <c r="O500" s="8"/>
    </row>
    <row r="501" spans="3:15" x14ac:dyDescent="0.25">
      <c r="C501" s="2"/>
      <c r="D501" s="2"/>
      <c r="L501" s="3"/>
      <c r="N501" s="3"/>
      <c r="O501" s="8"/>
    </row>
    <row r="502" spans="3:15" x14ac:dyDescent="0.25">
      <c r="C502" s="2"/>
      <c r="D502" s="2"/>
      <c r="L502" s="3"/>
      <c r="N502" s="3"/>
      <c r="O502" s="8"/>
    </row>
    <row r="503" spans="3:15" x14ac:dyDescent="0.25">
      <c r="C503" s="2"/>
      <c r="D503" s="2"/>
      <c r="L503" s="3"/>
      <c r="N503" s="3"/>
      <c r="O503" s="8"/>
    </row>
    <row r="504" spans="3:15" x14ac:dyDescent="0.25">
      <c r="C504" s="2"/>
      <c r="D504" s="2"/>
      <c r="L504" s="3"/>
      <c r="N504" s="3"/>
      <c r="O504" s="8"/>
    </row>
    <row r="505" spans="3:15" x14ac:dyDescent="0.25">
      <c r="C505" s="2"/>
      <c r="D505" s="2"/>
      <c r="L505" s="3"/>
      <c r="N505" s="3"/>
      <c r="O505" s="8"/>
    </row>
    <row r="506" spans="3:15" x14ac:dyDescent="0.25">
      <c r="C506" s="2"/>
      <c r="D506" s="2"/>
      <c r="L506" s="3"/>
      <c r="N506" s="3"/>
      <c r="O506" s="8"/>
    </row>
    <row r="507" spans="3:15" x14ac:dyDescent="0.25">
      <c r="C507" s="2"/>
      <c r="D507" s="2"/>
      <c r="L507" s="3"/>
      <c r="N507" s="3"/>
      <c r="O507" s="8"/>
    </row>
    <row r="508" spans="3:15" x14ac:dyDescent="0.25">
      <c r="C508" s="2"/>
      <c r="D508" s="2"/>
      <c r="L508" s="3"/>
      <c r="N508" s="3"/>
      <c r="O508" s="8"/>
    </row>
    <row r="509" spans="3:15" x14ac:dyDescent="0.25">
      <c r="C509" s="2"/>
      <c r="D509" s="2"/>
      <c r="L509" s="3"/>
      <c r="N509" s="3"/>
      <c r="O509" s="8"/>
    </row>
    <row r="510" spans="3:15" x14ac:dyDescent="0.25">
      <c r="C510" s="2"/>
      <c r="D510" s="2"/>
      <c r="L510" s="3"/>
      <c r="N510" s="3"/>
      <c r="O510" s="8"/>
    </row>
    <row r="511" spans="3:15" x14ac:dyDescent="0.25">
      <c r="C511" s="2"/>
      <c r="D511" s="2"/>
      <c r="L511" s="3"/>
      <c r="N511" s="3"/>
      <c r="O511" s="8"/>
    </row>
    <row r="512" spans="3:15" x14ac:dyDescent="0.25">
      <c r="C512" s="2"/>
      <c r="D512" s="2"/>
      <c r="L512" s="3"/>
      <c r="N512" s="3"/>
      <c r="O512" s="8"/>
    </row>
    <row r="513" spans="3:15" x14ac:dyDescent="0.25">
      <c r="C513" s="2"/>
      <c r="D513" s="2"/>
      <c r="L513" s="3"/>
      <c r="N513" s="3"/>
      <c r="O513" s="8"/>
    </row>
    <row r="514" spans="3:15" x14ac:dyDescent="0.25">
      <c r="C514" s="2"/>
      <c r="D514" s="2"/>
      <c r="L514" s="3"/>
      <c r="N514" s="3"/>
      <c r="O514" s="8"/>
    </row>
    <row r="515" spans="3:15" x14ac:dyDescent="0.25">
      <c r="C515" s="2"/>
      <c r="D515" s="2"/>
      <c r="L515" s="3"/>
      <c r="N515" s="3"/>
      <c r="O515" s="8"/>
    </row>
    <row r="516" spans="3:15" x14ac:dyDescent="0.25">
      <c r="C516" s="2"/>
      <c r="D516" s="2"/>
      <c r="L516" s="3"/>
      <c r="N516" s="3"/>
      <c r="O516" s="8"/>
    </row>
    <row r="517" spans="3:15" x14ac:dyDescent="0.25">
      <c r="C517" s="2"/>
      <c r="D517" s="2"/>
      <c r="L517" s="3"/>
      <c r="N517" s="3"/>
      <c r="O517" s="8"/>
    </row>
    <row r="518" spans="3:15" x14ac:dyDescent="0.25">
      <c r="C518" s="2"/>
      <c r="D518" s="2"/>
      <c r="L518" s="3"/>
      <c r="N518" s="3"/>
      <c r="O518" s="8"/>
    </row>
    <row r="519" spans="3:15" x14ac:dyDescent="0.25">
      <c r="C519" s="2"/>
      <c r="D519" s="2"/>
      <c r="L519" s="3"/>
      <c r="N519" s="3"/>
      <c r="O519" s="8"/>
    </row>
    <row r="520" spans="3:15" x14ac:dyDescent="0.25">
      <c r="C520" s="2"/>
      <c r="D520" s="2"/>
      <c r="L520" s="3"/>
      <c r="N520" s="3"/>
      <c r="O520" s="8"/>
    </row>
    <row r="521" spans="3:15" x14ac:dyDescent="0.25">
      <c r="C521" s="2"/>
      <c r="D521" s="2"/>
      <c r="L521" s="3"/>
      <c r="N521" s="3"/>
      <c r="O521" s="8"/>
    </row>
    <row r="522" spans="3:15" x14ac:dyDescent="0.25">
      <c r="C522" s="2"/>
      <c r="D522" s="2"/>
      <c r="L522" s="3"/>
      <c r="N522" s="3"/>
      <c r="O522" s="8"/>
    </row>
    <row r="523" spans="3:15" x14ac:dyDescent="0.25">
      <c r="C523" s="2"/>
      <c r="D523" s="2"/>
      <c r="L523" s="3"/>
      <c r="N523" s="3"/>
      <c r="O523" s="8"/>
    </row>
    <row r="524" spans="3:15" x14ac:dyDescent="0.25">
      <c r="C524" s="2"/>
      <c r="D524" s="2"/>
      <c r="L524" s="3"/>
      <c r="N524" s="3"/>
      <c r="O524" s="8"/>
    </row>
    <row r="525" spans="3:15" x14ac:dyDescent="0.25">
      <c r="C525" s="2"/>
      <c r="D525" s="2"/>
      <c r="L525" s="3"/>
      <c r="N525" s="3"/>
      <c r="O525" s="8"/>
    </row>
    <row r="526" spans="3:15" x14ac:dyDescent="0.25">
      <c r="C526" s="2"/>
      <c r="D526" s="2"/>
      <c r="L526" s="3"/>
      <c r="N526" s="3"/>
      <c r="O526" s="8"/>
    </row>
    <row r="527" spans="3:15" x14ac:dyDescent="0.25">
      <c r="C527" s="2"/>
      <c r="D527" s="2"/>
      <c r="L527" s="3"/>
      <c r="N527" s="3"/>
      <c r="O527" s="8"/>
    </row>
    <row r="528" spans="3:15" x14ac:dyDescent="0.25">
      <c r="C528" s="2"/>
      <c r="D528" s="2"/>
      <c r="L528" s="3"/>
      <c r="N528" s="3"/>
      <c r="O528" s="8"/>
    </row>
    <row r="529" spans="3:15" x14ac:dyDescent="0.25">
      <c r="C529" s="2"/>
      <c r="D529" s="2"/>
      <c r="L529" s="3"/>
      <c r="N529" s="3"/>
      <c r="O529" s="8"/>
    </row>
    <row r="530" spans="3:15" x14ac:dyDescent="0.25">
      <c r="C530" s="2"/>
      <c r="D530" s="2"/>
      <c r="L530" s="3"/>
      <c r="N530" s="3"/>
      <c r="O530" s="8"/>
    </row>
    <row r="531" spans="3:15" x14ac:dyDescent="0.25">
      <c r="C531" s="2"/>
      <c r="D531" s="2"/>
      <c r="L531" s="3"/>
      <c r="N531" s="3"/>
      <c r="O531" s="8"/>
    </row>
    <row r="532" spans="3:15" x14ac:dyDescent="0.25">
      <c r="C532" s="2"/>
      <c r="D532" s="2"/>
      <c r="L532" s="3"/>
      <c r="N532" s="3"/>
      <c r="O532" s="8"/>
    </row>
    <row r="533" spans="3:15" x14ac:dyDescent="0.25">
      <c r="C533" s="2"/>
      <c r="D533" s="2"/>
      <c r="L533" s="3"/>
      <c r="N533" s="3"/>
      <c r="O533" s="8"/>
    </row>
    <row r="534" spans="3:15" x14ac:dyDescent="0.25">
      <c r="C534" s="2"/>
      <c r="D534" s="2"/>
      <c r="L534" s="3"/>
      <c r="N534" s="3"/>
      <c r="O534" s="8"/>
    </row>
    <row r="535" spans="3:15" x14ac:dyDescent="0.25">
      <c r="C535" s="2"/>
      <c r="D535" s="2"/>
      <c r="L535" s="3"/>
      <c r="N535" s="3"/>
      <c r="O535" s="8"/>
    </row>
    <row r="536" spans="3:15" x14ac:dyDescent="0.25">
      <c r="C536" s="2"/>
      <c r="D536" s="2"/>
      <c r="L536" s="3"/>
      <c r="N536" s="3"/>
      <c r="O536" s="8"/>
    </row>
    <row r="537" spans="3:15" x14ac:dyDescent="0.25">
      <c r="C537" s="2"/>
      <c r="D537" s="2"/>
      <c r="L537" s="3"/>
      <c r="N537" s="3"/>
      <c r="O537" s="8"/>
    </row>
    <row r="538" spans="3:15" x14ac:dyDescent="0.25">
      <c r="C538" s="2"/>
      <c r="D538" s="2"/>
      <c r="L538" s="3"/>
      <c r="N538" s="3"/>
      <c r="O538" s="8"/>
    </row>
    <row r="539" spans="3:15" x14ac:dyDescent="0.25">
      <c r="C539" s="2"/>
      <c r="D539" s="2"/>
      <c r="L539" s="3"/>
      <c r="N539" s="3"/>
      <c r="O539" s="8"/>
    </row>
    <row r="540" spans="3:15" x14ac:dyDescent="0.25">
      <c r="C540" s="2"/>
      <c r="D540" s="2"/>
      <c r="L540" s="3"/>
      <c r="N540" s="3"/>
      <c r="O540" s="8"/>
    </row>
    <row r="541" spans="3:15" x14ac:dyDescent="0.25">
      <c r="C541" s="2"/>
      <c r="D541" s="2"/>
      <c r="L541" s="3"/>
      <c r="N541" s="3"/>
      <c r="O541" s="8"/>
    </row>
    <row r="542" spans="3:15" x14ac:dyDescent="0.25">
      <c r="C542" s="2"/>
      <c r="D542" s="2"/>
      <c r="L542" s="3"/>
      <c r="N542" s="3"/>
      <c r="O542" s="8"/>
    </row>
    <row r="543" spans="3:15" x14ac:dyDescent="0.25">
      <c r="C543" s="2"/>
      <c r="D543" s="2"/>
      <c r="L543" s="3"/>
      <c r="N543" s="3"/>
      <c r="O543" s="8"/>
    </row>
    <row r="544" spans="3:15" x14ac:dyDescent="0.25">
      <c r="C544" s="2"/>
      <c r="D544" s="2"/>
      <c r="L544" s="3"/>
      <c r="N544" s="3"/>
      <c r="O544" s="8"/>
    </row>
    <row r="545" spans="3:15" x14ac:dyDescent="0.25">
      <c r="C545" s="2"/>
      <c r="D545" s="2"/>
      <c r="L545" s="3"/>
      <c r="N545" s="3"/>
      <c r="O545" s="8"/>
    </row>
    <row r="546" spans="3:15" x14ac:dyDescent="0.25">
      <c r="C546" s="2"/>
      <c r="D546" s="2"/>
      <c r="L546" s="3"/>
      <c r="N546" s="3"/>
      <c r="O546" s="8"/>
    </row>
    <row r="547" spans="3:15" x14ac:dyDescent="0.25">
      <c r="C547" s="2"/>
      <c r="D547" s="2"/>
      <c r="L547" s="3"/>
      <c r="N547" s="3"/>
      <c r="O547" s="8"/>
    </row>
    <row r="548" spans="3:15" x14ac:dyDescent="0.25">
      <c r="C548" s="2"/>
      <c r="D548" s="2"/>
      <c r="L548" s="3"/>
      <c r="N548" s="3"/>
      <c r="O548" s="8"/>
    </row>
    <row r="549" spans="3:15" x14ac:dyDescent="0.25">
      <c r="C549" s="2"/>
      <c r="D549" s="2"/>
      <c r="L549" s="3"/>
      <c r="N549" s="3"/>
      <c r="O549" s="8"/>
    </row>
    <row r="550" spans="3:15" x14ac:dyDescent="0.25">
      <c r="C550" s="2"/>
      <c r="D550" s="2"/>
      <c r="L550" s="3"/>
      <c r="N550" s="3"/>
      <c r="O550" s="8"/>
    </row>
    <row r="551" spans="3:15" x14ac:dyDescent="0.25">
      <c r="C551" s="2"/>
      <c r="D551" s="2"/>
      <c r="L551" s="3"/>
      <c r="N551" s="3"/>
      <c r="O551" s="8"/>
    </row>
    <row r="552" spans="3:15" x14ac:dyDescent="0.25">
      <c r="C552" s="2"/>
      <c r="D552" s="2"/>
      <c r="L552" s="3"/>
      <c r="N552" s="3"/>
      <c r="O552" s="8"/>
    </row>
    <row r="553" spans="3:15" x14ac:dyDescent="0.25">
      <c r="C553" s="2"/>
      <c r="D553" s="2"/>
      <c r="L553" s="3"/>
      <c r="N553" s="3"/>
      <c r="O553" s="8"/>
    </row>
    <row r="554" spans="3:15" x14ac:dyDescent="0.25">
      <c r="C554" s="2"/>
      <c r="D554" s="2"/>
      <c r="L554" s="3"/>
      <c r="N554" s="3"/>
      <c r="O554" s="8"/>
    </row>
    <row r="555" spans="3:15" x14ac:dyDescent="0.25">
      <c r="C555" s="2"/>
      <c r="D555" s="2"/>
      <c r="L555" s="3"/>
      <c r="N555" s="3"/>
      <c r="O555" s="8"/>
    </row>
    <row r="556" spans="3:15" x14ac:dyDescent="0.25">
      <c r="C556" s="2"/>
      <c r="D556" s="2"/>
      <c r="L556" s="3"/>
      <c r="N556" s="3"/>
      <c r="O556" s="8"/>
    </row>
    <row r="557" spans="3:15" x14ac:dyDescent="0.25">
      <c r="C557" s="2"/>
      <c r="D557" s="2"/>
      <c r="L557" s="3"/>
      <c r="N557" s="3"/>
      <c r="O557" s="8"/>
    </row>
    <row r="558" spans="3:15" x14ac:dyDescent="0.25">
      <c r="C558" s="2"/>
      <c r="D558" s="2"/>
      <c r="L558" s="3"/>
      <c r="N558" s="3"/>
      <c r="O558" s="8"/>
    </row>
    <row r="559" spans="3:15" x14ac:dyDescent="0.25">
      <c r="C559" s="2"/>
      <c r="D559" s="2"/>
      <c r="L559" s="3"/>
      <c r="N559" s="3"/>
      <c r="O559" s="8"/>
    </row>
    <row r="560" spans="3:15" x14ac:dyDescent="0.25">
      <c r="C560" s="2"/>
      <c r="D560" s="2"/>
      <c r="L560" s="3"/>
      <c r="N560" s="3"/>
      <c r="O560" s="8"/>
    </row>
    <row r="561" spans="3:15" x14ac:dyDescent="0.25">
      <c r="C561" s="2"/>
      <c r="D561" s="2"/>
      <c r="L561" s="3"/>
      <c r="N561" s="3"/>
      <c r="O561" s="8"/>
    </row>
    <row r="562" spans="3:15" x14ac:dyDescent="0.25">
      <c r="C562" s="2"/>
      <c r="D562" s="2"/>
      <c r="L562" s="3"/>
      <c r="N562" s="3"/>
      <c r="O562" s="8"/>
    </row>
    <row r="563" spans="3:15" x14ac:dyDescent="0.25">
      <c r="C563" s="2"/>
      <c r="D563" s="2"/>
      <c r="L563" s="3"/>
      <c r="N563" s="3"/>
      <c r="O563" s="8"/>
    </row>
    <row r="564" spans="3:15" x14ac:dyDescent="0.25">
      <c r="C564" s="2"/>
      <c r="D564" s="2"/>
      <c r="L564" s="3"/>
      <c r="N564" s="3"/>
      <c r="O564" s="8"/>
    </row>
    <row r="565" spans="3:15" x14ac:dyDescent="0.25">
      <c r="C565" s="2"/>
      <c r="D565" s="2"/>
      <c r="L565" s="3"/>
      <c r="N565" s="3"/>
      <c r="O565" s="8"/>
    </row>
    <row r="566" spans="3:15" x14ac:dyDescent="0.25">
      <c r="C566" s="2"/>
      <c r="D566" s="2"/>
      <c r="L566" s="3"/>
      <c r="N566" s="3"/>
      <c r="O566" s="8"/>
    </row>
    <row r="567" spans="3:15" x14ac:dyDescent="0.25">
      <c r="C567" s="2"/>
      <c r="D567" s="2"/>
      <c r="L567" s="3"/>
      <c r="N567" s="3"/>
      <c r="O567" s="8"/>
    </row>
    <row r="568" spans="3:15" x14ac:dyDescent="0.25">
      <c r="C568" s="2"/>
      <c r="D568" s="2"/>
      <c r="L568" s="3"/>
      <c r="N568" s="3"/>
      <c r="O568" s="8"/>
    </row>
    <row r="569" spans="3:15" x14ac:dyDescent="0.25">
      <c r="C569" s="2"/>
      <c r="D569" s="2"/>
      <c r="L569" s="3"/>
      <c r="N569" s="3"/>
      <c r="O569" s="8"/>
    </row>
    <row r="570" spans="3:15" x14ac:dyDescent="0.25">
      <c r="C570" s="2"/>
      <c r="D570" s="2"/>
      <c r="L570" s="3"/>
      <c r="N570" s="3"/>
      <c r="O570" s="8"/>
    </row>
    <row r="571" spans="3:15" x14ac:dyDescent="0.25">
      <c r="C571" s="2"/>
      <c r="D571" s="2"/>
      <c r="L571" s="3"/>
      <c r="N571" s="3"/>
      <c r="O571" s="8"/>
    </row>
    <row r="572" spans="3:15" x14ac:dyDescent="0.25">
      <c r="C572" s="2"/>
      <c r="D572" s="2"/>
      <c r="L572" s="3"/>
      <c r="N572" s="3"/>
      <c r="O572" s="8"/>
    </row>
    <row r="573" spans="3:15" x14ac:dyDescent="0.25">
      <c r="C573" s="2"/>
      <c r="D573" s="2"/>
      <c r="L573" s="3"/>
      <c r="N573" s="3"/>
      <c r="O573" s="8"/>
    </row>
    <row r="574" spans="3:15" x14ac:dyDescent="0.25">
      <c r="C574" s="2"/>
      <c r="D574" s="2"/>
      <c r="L574" s="3"/>
      <c r="N574" s="3"/>
      <c r="O574" s="8"/>
    </row>
    <row r="575" spans="3:15" x14ac:dyDescent="0.25">
      <c r="C575" s="2"/>
      <c r="D575" s="2"/>
      <c r="L575" s="3"/>
      <c r="N575" s="3"/>
      <c r="O575" s="8"/>
    </row>
    <row r="576" spans="3:15" x14ac:dyDescent="0.25">
      <c r="C576" s="2"/>
      <c r="D576" s="2"/>
      <c r="L576" s="3"/>
      <c r="N576" s="3"/>
      <c r="O576" s="8"/>
    </row>
    <row r="577" spans="3:15" x14ac:dyDescent="0.25">
      <c r="C577" s="2"/>
      <c r="D577" s="2"/>
      <c r="L577" s="3"/>
      <c r="N577" s="3"/>
      <c r="O577" s="8"/>
    </row>
    <row r="578" spans="3:15" x14ac:dyDescent="0.25">
      <c r="C578" s="2"/>
      <c r="D578" s="2"/>
      <c r="L578" s="3"/>
      <c r="N578" s="3"/>
      <c r="O578" s="8"/>
    </row>
    <row r="579" spans="3:15" x14ac:dyDescent="0.25">
      <c r="C579" s="2"/>
      <c r="D579" s="2"/>
      <c r="L579" s="3"/>
      <c r="N579" s="3"/>
      <c r="O579" s="8"/>
    </row>
    <row r="580" spans="3:15" x14ac:dyDescent="0.25">
      <c r="C580" s="2"/>
      <c r="D580" s="2"/>
      <c r="L580" s="3"/>
      <c r="N580" s="3"/>
      <c r="O580" s="8"/>
    </row>
    <row r="581" spans="3:15" x14ac:dyDescent="0.25">
      <c r="C581" s="2"/>
      <c r="D581" s="2"/>
      <c r="L581" s="3"/>
      <c r="N581" s="3"/>
      <c r="O581" s="8"/>
    </row>
    <row r="582" spans="3:15" x14ac:dyDescent="0.25">
      <c r="C582" s="2"/>
      <c r="D582" s="2"/>
      <c r="L582" s="3"/>
      <c r="N582" s="3"/>
      <c r="O582" s="8"/>
    </row>
    <row r="583" spans="3:15" x14ac:dyDescent="0.25">
      <c r="C583" s="2"/>
      <c r="D583" s="2"/>
      <c r="L583" s="3"/>
      <c r="N583" s="3"/>
      <c r="O583" s="8"/>
    </row>
    <row r="584" spans="3:15" x14ac:dyDescent="0.25">
      <c r="C584" s="2"/>
      <c r="D584" s="2"/>
      <c r="L584" s="3"/>
      <c r="N584" s="3"/>
      <c r="O584" s="8"/>
    </row>
    <row r="585" spans="3:15" x14ac:dyDescent="0.25">
      <c r="C585" s="2"/>
      <c r="D585" s="2"/>
      <c r="L585" s="3"/>
      <c r="N585" s="3"/>
      <c r="O585" s="8"/>
    </row>
    <row r="586" spans="3:15" x14ac:dyDescent="0.25">
      <c r="C586" s="2"/>
      <c r="D586" s="2"/>
      <c r="L586" s="3"/>
      <c r="N586" s="3"/>
      <c r="O586" s="8"/>
    </row>
    <row r="587" spans="3:15" x14ac:dyDescent="0.25">
      <c r="C587" s="2"/>
      <c r="D587" s="2"/>
      <c r="L587" s="3"/>
      <c r="N587" s="3"/>
      <c r="O587" s="8"/>
    </row>
    <row r="588" spans="3:15" x14ac:dyDescent="0.25">
      <c r="C588" s="2"/>
      <c r="D588" s="2"/>
      <c r="L588" s="3"/>
      <c r="N588" s="3"/>
      <c r="O588" s="8"/>
    </row>
    <row r="589" spans="3:15" x14ac:dyDescent="0.25">
      <c r="C589" s="2"/>
      <c r="D589" s="2"/>
      <c r="L589" s="3"/>
      <c r="N589" s="3"/>
      <c r="O589" s="8"/>
    </row>
    <row r="590" spans="3:15" x14ac:dyDescent="0.25">
      <c r="C590" s="2"/>
      <c r="D590" s="2"/>
      <c r="L590" s="3"/>
      <c r="N590" s="3"/>
      <c r="O590" s="8"/>
    </row>
    <row r="591" spans="3:15" x14ac:dyDescent="0.25">
      <c r="C591" s="2"/>
      <c r="D591" s="2"/>
      <c r="L591" s="3"/>
      <c r="N591" s="3"/>
      <c r="O591" s="8"/>
    </row>
    <row r="592" spans="3:15" x14ac:dyDescent="0.25">
      <c r="C592" s="2"/>
      <c r="D592" s="2"/>
      <c r="L592" s="3"/>
      <c r="N592" s="3"/>
      <c r="O592" s="8"/>
    </row>
    <row r="593" spans="3:15" x14ac:dyDescent="0.25">
      <c r="C593" s="2"/>
      <c r="D593" s="2"/>
      <c r="L593" s="3"/>
      <c r="N593" s="3"/>
      <c r="O593" s="8"/>
    </row>
    <row r="594" spans="3:15" x14ac:dyDescent="0.25">
      <c r="C594" s="2"/>
      <c r="D594" s="2"/>
      <c r="L594" s="3"/>
      <c r="N594" s="3"/>
      <c r="O594" s="8"/>
    </row>
    <row r="595" spans="3:15" x14ac:dyDescent="0.25">
      <c r="C595" s="2"/>
      <c r="D595" s="2"/>
      <c r="L595" s="3"/>
      <c r="N595" s="3"/>
      <c r="O595" s="8"/>
    </row>
    <row r="596" spans="3:15" x14ac:dyDescent="0.25">
      <c r="C596" s="2"/>
      <c r="D596" s="2"/>
      <c r="L596" s="3"/>
      <c r="N596" s="3"/>
      <c r="O596" s="8"/>
    </row>
    <row r="597" spans="3:15" x14ac:dyDescent="0.25">
      <c r="C597" s="2"/>
      <c r="D597" s="2"/>
      <c r="L597" s="3"/>
      <c r="N597" s="3"/>
      <c r="O597" s="8"/>
    </row>
    <row r="598" spans="3:15" x14ac:dyDescent="0.25">
      <c r="C598" s="2"/>
      <c r="D598" s="2"/>
      <c r="L598" s="3"/>
      <c r="N598" s="3"/>
      <c r="O598" s="8"/>
    </row>
    <row r="599" spans="3:15" x14ac:dyDescent="0.25">
      <c r="C599" s="2"/>
      <c r="D599" s="2"/>
      <c r="L599" s="3"/>
      <c r="N599" s="3"/>
      <c r="O599" s="8"/>
    </row>
    <row r="600" spans="3:15" x14ac:dyDescent="0.25">
      <c r="C600" s="2"/>
      <c r="D600" s="2"/>
      <c r="L600" s="3"/>
      <c r="N600" s="3"/>
      <c r="O600" s="8"/>
    </row>
    <row r="601" spans="3:15" x14ac:dyDescent="0.25">
      <c r="C601" s="2"/>
      <c r="D601" s="2"/>
      <c r="L601" s="3"/>
      <c r="N601" s="3"/>
      <c r="O601" s="8"/>
    </row>
    <row r="602" spans="3:15" x14ac:dyDescent="0.25">
      <c r="C602" s="2"/>
      <c r="D602" s="2"/>
      <c r="L602" s="3"/>
      <c r="N602" s="3"/>
      <c r="O602" s="8"/>
    </row>
    <row r="603" spans="3:15" x14ac:dyDescent="0.25">
      <c r="C603" s="2"/>
      <c r="D603" s="2"/>
      <c r="L603" s="3"/>
      <c r="N603" s="3"/>
      <c r="O603" s="8"/>
    </row>
    <row r="604" spans="3:15" x14ac:dyDescent="0.25">
      <c r="C604" s="2"/>
      <c r="D604" s="2"/>
      <c r="L604" s="3"/>
      <c r="N604" s="3"/>
      <c r="O604" s="8"/>
    </row>
    <row r="605" spans="3:15" x14ac:dyDescent="0.25">
      <c r="C605" s="2"/>
      <c r="D605" s="2"/>
      <c r="L605" s="3"/>
      <c r="N605" s="3"/>
      <c r="O605" s="8"/>
    </row>
    <row r="606" spans="3:15" x14ac:dyDescent="0.25">
      <c r="C606" s="2"/>
      <c r="D606" s="2"/>
      <c r="L606" s="3"/>
      <c r="N606" s="3"/>
      <c r="O606" s="8"/>
    </row>
    <row r="607" spans="3:15" x14ac:dyDescent="0.25">
      <c r="C607" s="2"/>
      <c r="D607" s="2"/>
      <c r="L607" s="3"/>
      <c r="N607" s="3"/>
      <c r="O607" s="8"/>
    </row>
    <row r="608" spans="3:15" x14ac:dyDescent="0.25">
      <c r="C608" s="2"/>
      <c r="D608" s="2"/>
      <c r="L608" s="3"/>
      <c r="N608" s="3"/>
      <c r="O608" s="8"/>
    </row>
    <row r="609" spans="3:15" x14ac:dyDescent="0.25">
      <c r="C609" s="2"/>
      <c r="D609" s="2"/>
      <c r="L609" s="3"/>
      <c r="N609" s="3"/>
      <c r="O609" s="8"/>
    </row>
    <row r="610" spans="3:15" x14ac:dyDescent="0.25">
      <c r="C610" s="2"/>
      <c r="D610" s="2"/>
      <c r="L610" s="3"/>
      <c r="N610" s="3"/>
      <c r="O610" s="8"/>
    </row>
    <row r="611" spans="3:15" x14ac:dyDescent="0.25">
      <c r="C611" s="2"/>
      <c r="D611" s="2"/>
      <c r="L611" s="3"/>
      <c r="N611" s="3"/>
      <c r="O611" s="8"/>
    </row>
    <row r="612" spans="3:15" x14ac:dyDescent="0.25">
      <c r="C612" s="2"/>
      <c r="D612" s="2"/>
      <c r="L612" s="3"/>
      <c r="N612" s="3"/>
      <c r="O612" s="8"/>
    </row>
    <row r="613" spans="3:15" x14ac:dyDescent="0.25">
      <c r="C613" s="2"/>
      <c r="D613" s="2"/>
      <c r="L613" s="3"/>
      <c r="N613" s="3"/>
      <c r="O613" s="8"/>
    </row>
    <row r="614" spans="3:15" x14ac:dyDescent="0.25">
      <c r="C614" s="2"/>
      <c r="D614" s="2"/>
      <c r="L614" s="3"/>
      <c r="N614" s="3"/>
      <c r="O614" s="8"/>
    </row>
    <row r="615" spans="3:15" x14ac:dyDescent="0.25">
      <c r="C615" s="2"/>
      <c r="D615" s="2"/>
      <c r="L615" s="3"/>
      <c r="N615" s="3"/>
      <c r="O615" s="8"/>
    </row>
    <row r="616" spans="3:15" x14ac:dyDescent="0.25">
      <c r="C616" s="2"/>
      <c r="D616" s="2"/>
      <c r="L616" s="3"/>
      <c r="N616" s="3"/>
      <c r="O616" s="8"/>
    </row>
    <row r="617" spans="3:15" x14ac:dyDescent="0.25">
      <c r="C617" s="2"/>
      <c r="D617" s="2"/>
      <c r="L617" s="3"/>
      <c r="N617" s="3"/>
      <c r="O617" s="8"/>
    </row>
    <row r="618" spans="3:15" x14ac:dyDescent="0.25">
      <c r="C618" s="2"/>
      <c r="D618" s="2"/>
      <c r="L618" s="3"/>
      <c r="N618" s="3"/>
      <c r="O618" s="8"/>
    </row>
    <row r="619" spans="3:15" x14ac:dyDescent="0.25">
      <c r="C619" s="2"/>
      <c r="D619" s="2"/>
      <c r="L619" s="3"/>
      <c r="N619" s="3"/>
      <c r="O619" s="8"/>
    </row>
    <row r="620" spans="3:15" x14ac:dyDescent="0.25">
      <c r="C620" s="2"/>
      <c r="D620" s="2"/>
      <c r="L620" s="3"/>
      <c r="N620" s="3"/>
      <c r="O620" s="8"/>
    </row>
    <row r="621" spans="3:15" x14ac:dyDescent="0.25">
      <c r="C621" s="2"/>
      <c r="D621" s="2"/>
      <c r="L621" s="3"/>
      <c r="N621" s="3"/>
      <c r="O621" s="8"/>
    </row>
    <row r="622" spans="3:15" x14ac:dyDescent="0.25">
      <c r="C622" s="2"/>
      <c r="D622" s="2"/>
      <c r="L622" s="3"/>
      <c r="N622" s="3"/>
      <c r="O622" s="8"/>
    </row>
    <row r="623" spans="3:15" x14ac:dyDescent="0.25">
      <c r="C623" s="2"/>
      <c r="D623" s="2"/>
      <c r="L623" s="3"/>
      <c r="N623" s="3"/>
      <c r="O623" s="8"/>
    </row>
    <row r="624" spans="3:15" x14ac:dyDescent="0.25">
      <c r="C624" s="2"/>
      <c r="D624" s="2"/>
      <c r="L624" s="3"/>
      <c r="N624" s="3"/>
      <c r="O624" s="8"/>
    </row>
    <row r="625" spans="3:15" x14ac:dyDescent="0.25">
      <c r="C625" s="2"/>
      <c r="D625" s="2"/>
      <c r="L625" s="3"/>
      <c r="N625" s="3"/>
      <c r="O625" s="8"/>
    </row>
    <row r="626" spans="3:15" x14ac:dyDescent="0.25">
      <c r="C626" s="2"/>
      <c r="D626" s="2"/>
      <c r="L626" s="3"/>
      <c r="N626" s="3"/>
      <c r="O626" s="8"/>
    </row>
    <row r="627" spans="3:15" x14ac:dyDescent="0.25">
      <c r="C627" s="2"/>
      <c r="D627" s="2"/>
      <c r="L627" s="3"/>
      <c r="N627" s="3"/>
      <c r="O627" s="8"/>
    </row>
    <row r="628" spans="3:15" x14ac:dyDescent="0.25">
      <c r="C628" s="2"/>
      <c r="D628" s="2"/>
      <c r="L628" s="3"/>
      <c r="N628" s="3"/>
      <c r="O628" s="8"/>
    </row>
    <row r="629" spans="3:15" x14ac:dyDescent="0.25">
      <c r="C629" s="2"/>
      <c r="D629" s="2"/>
      <c r="L629" s="3"/>
      <c r="N629" s="3"/>
      <c r="O629" s="8"/>
    </row>
    <row r="630" spans="3:15" x14ac:dyDescent="0.25">
      <c r="C630" s="2"/>
      <c r="D630" s="2"/>
      <c r="L630" s="3"/>
      <c r="N630" s="3"/>
      <c r="O630" s="8"/>
    </row>
    <row r="631" spans="3:15" x14ac:dyDescent="0.25">
      <c r="C631" s="2"/>
      <c r="D631" s="2"/>
      <c r="L631" s="3"/>
      <c r="N631" s="3"/>
      <c r="O631" s="8"/>
    </row>
    <row r="632" spans="3:15" x14ac:dyDescent="0.25">
      <c r="C632" s="2"/>
      <c r="D632" s="2"/>
      <c r="L632" s="3"/>
      <c r="N632" s="3"/>
      <c r="O632" s="8"/>
    </row>
    <row r="633" spans="3:15" x14ac:dyDescent="0.25">
      <c r="C633" s="2"/>
      <c r="D633" s="2"/>
      <c r="L633" s="3"/>
      <c r="N633" s="3"/>
      <c r="O633" s="8"/>
    </row>
    <row r="634" spans="3:15" x14ac:dyDescent="0.25">
      <c r="C634" s="2"/>
      <c r="D634" s="2"/>
      <c r="L634" s="3"/>
      <c r="N634" s="3"/>
      <c r="O634" s="8"/>
    </row>
    <row r="635" spans="3:15" x14ac:dyDescent="0.25">
      <c r="C635" s="2"/>
      <c r="D635" s="2"/>
      <c r="L635" s="3"/>
      <c r="N635" s="3"/>
      <c r="O635" s="8"/>
    </row>
    <row r="636" spans="3:15" x14ac:dyDescent="0.25">
      <c r="C636" s="2"/>
      <c r="D636" s="2"/>
      <c r="L636" s="3"/>
      <c r="N636" s="3"/>
      <c r="O636" s="8"/>
    </row>
    <row r="637" spans="3:15" x14ac:dyDescent="0.25">
      <c r="C637" s="2"/>
      <c r="D637" s="2"/>
      <c r="L637" s="3"/>
      <c r="N637" s="3"/>
      <c r="O637" s="8"/>
    </row>
    <row r="638" spans="3:15" x14ac:dyDescent="0.25">
      <c r="C638" s="2"/>
      <c r="D638" s="2"/>
      <c r="L638" s="3"/>
      <c r="N638" s="3"/>
      <c r="O638" s="8"/>
    </row>
    <row r="639" spans="3:15" x14ac:dyDescent="0.25">
      <c r="C639" s="2"/>
      <c r="D639" s="2"/>
      <c r="L639" s="3"/>
      <c r="N639" s="3"/>
      <c r="O639" s="8"/>
    </row>
    <row r="640" spans="3:15" x14ac:dyDescent="0.25">
      <c r="C640" s="2"/>
      <c r="D640" s="2"/>
      <c r="L640" s="3"/>
      <c r="N640" s="3"/>
      <c r="O640" s="8"/>
    </row>
    <row r="641" spans="3:15" x14ac:dyDescent="0.25">
      <c r="C641" s="2"/>
      <c r="D641" s="2"/>
      <c r="L641" s="3"/>
      <c r="N641" s="3"/>
      <c r="O641" s="8"/>
    </row>
    <row r="642" spans="3:15" x14ac:dyDescent="0.25">
      <c r="C642" s="2"/>
      <c r="D642" s="2"/>
      <c r="L642" s="3"/>
      <c r="N642" s="3"/>
      <c r="O642" s="8"/>
    </row>
    <row r="643" spans="3:15" x14ac:dyDescent="0.25">
      <c r="C643" s="2"/>
      <c r="D643" s="2"/>
      <c r="L643" s="3"/>
      <c r="N643" s="3"/>
      <c r="O643" s="8"/>
    </row>
    <row r="644" spans="3:15" x14ac:dyDescent="0.25">
      <c r="C644" s="2"/>
      <c r="D644" s="2"/>
      <c r="L644" s="3"/>
      <c r="N644" s="3"/>
      <c r="O644" s="8"/>
    </row>
    <row r="645" spans="3:15" x14ac:dyDescent="0.25">
      <c r="C645" s="2"/>
      <c r="D645" s="2"/>
      <c r="L645" s="3"/>
      <c r="N645" s="3"/>
      <c r="O645" s="8"/>
    </row>
    <row r="646" spans="3:15" x14ac:dyDescent="0.25">
      <c r="C646" s="2"/>
      <c r="D646" s="2"/>
      <c r="L646" s="3"/>
      <c r="N646" s="3"/>
      <c r="O646" s="8"/>
    </row>
    <row r="647" spans="3:15" x14ac:dyDescent="0.25">
      <c r="C647" s="2"/>
      <c r="D647" s="2"/>
      <c r="L647" s="3"/>
      <c r="N647" s="3"/>
      <c r="O647" s="8"/>
    </row>
    <row r="648" spans="3:15" x14ac:dyDescent="0.25">
      <c r="C648" s="2"/>
      <c r="D648" s="2"/>
      <c r="L648" s="3"/>
      <c r="N648" s="3"/>
      <c r="O648" s="8"/>
    </row>
    <row r="649" spans="3:15" x14ac:dyDescent="0.25">
      <c r="C649" s="2"/>
      <c r="D649" s="2"/>
      <c r="L649" s="3"/>
      <c r="N649" s="3"/>
      <c r="O649" s="8"/>
    </row>
    <row r="650" spans="3:15" x14ac:dyDescent="0.25">
      <c r="C650" s="2"/>
      <c r="D650" s="2"/>
      <c r="L650" s="3"/>
      <c r="N650" s="3"/>
      <c r="O650" s="8"/>
    </row>
    <row r="651" spans="3:15" x14ac:dyDescent="0.25">
      <c r="C651" s="2"/>
      <c r="D651" s="2"/>
      <c r="L651" s="3"/>
      <c r="N651" s="3"/>
      <c r="O651" s="8"/>
    </row>
    <row r="652" spans="3:15" x14ac:dyDescent="0.25">
      <c r="C652" s="2"/>
      <c r="D652" s="2"/>
      <c r="L652" s="3"/>
      <c r="N652" s="3"/>
      <c r="O652" s="8"/>
    </row>
    <row r="653" spans="3:15" x14ac:dyDescent="0.25">
      <c r="C653" s="2"/>
      <c r="D653" s="2"/>
      <c r="L653" s="3"/>
      <c r="N653" s="3"/>
      <c r="O653" s="8"/>
    </row>
    <row r="654" spans="3:15" x14ac:dyDescent="0.25">
      <c r="C654" s="2"/>
      <c r="D654" s="2"/>
      <c r="L654" s="3"/>
      <c r="N654" s="3"/>
      <c r="O654" s="8"/>
    </row>
    <row r="655" spans="3:15" x14ac:dyDescent="0.25">
      <c r="C655" s="2"/>
      <c r="D655" s="2"/>
      <c r="L655" s="3"/>
      <c r="N655" s="3"/>
      <c r="O655" s="8"/>
    </row>
    <row r="656" spans="3:15" x14ac:dyDescent="0.25">
      <c r="C656" s="2"/>
      <c r="D656" s="2"/>
      <c r="L656" s="3"/>
      <c r="N656" s="3"/>
      <c r="O656" s="8"/>
    </row>
    <row r="657" spans="3:15" x14ac:dyDescent="0.25">
      <c r="C657" s="2"/>
      <c r="D657" s="2"/>
      <c r="L657" s="3"/>
      <c r="N657" s="3"/>
      <c r="O657" s="8"/>
    </row>
    <row r="658" spans="3:15" x14ac:dyDescent="0.25">
      <c r="C658" s="2"/>
      <c r="D658" s="2"/>
      <c r="L658" s="3"/>
      <c r="N658" s="3"/>
      <c r="O658" s="8"/>
    </row>
    <row r="659" spans="3:15" x14ac:dyDescent="0.25">
      <c r="C659" s="2"/>
      <c r="D659" s="2"/>
      <c r="L659" s="3"/>
      <c r="N659" s="3"/>
      <c r="O659" s="8"/>
    </row>
    <row r="660" spans="3:15" x14ac:dyDescent="0.25">
      <c r="C660" s="2"/>
      <c r="D660" s="2"/>
      <c r="L660" s="3"/>
      <c r="N660" s="3"/>
      <c r="O660" s="8"/>
    </row>
    <row r="661" spans="3:15" x14ac:dyDescent="0.25">
      <c r="C661" s="2"/>
      <c r="D661" s="2"/>
      <c r="L661" s="3"/>
      <c r="N661" s="3"/>
      <c r="O661" s="8"/>
    </row>
    <row r="662" spans="3:15" x14ac:dyDescent="0.25">
      <c r="C662" s="2"/>
      <c r="D662" s="2"/>
      <c r="L662" s="3"/>
      <c r="N662" s="3"/>
      <c r="O662" s="8"/>
    </row>
    <row r="663" spans="3:15" x14ac:dyDescent="0.25">
      <c r="C663" s="2"/>
      <c r="D663" s="2"/>
      <c r="L663" s="3"/>
      <c r="N663" s="3"/>
      <c r="O663" s="8"/>
    </row>
    <row r="664" spans="3:15" x14ac:dyDescent="0.25">
      <c r="C664" s="2"/>
      <c r="D664" s="2"/>
      <c r="L664" s="3"/>
      <c r="N664" s="3"/>
      <c r="O664" s="8"/>
    </row>
    <row r="665" spans="3:15" x14ac:dyDescent="0.25">
      <c r="C665" s="2"/>
      <c r="D665" s="2"/>
      <c r="L665" s="3"/>
      <c r="N665" s="3"/>
      <c r="O665" s="8"/>
    </row>
    <row r="666" spans="3:15" x14ac:dyDescent="0.25">
      <c r="C666" s="2"/>
      <c r="D666" s="2"/>
      <c r="L666" s="3"/>
      <c r="N666" s="3"/>
      <c r="O666" s="8"/>
    </row>
    <row r="667" spans="3:15" x14ac:dyDescent="0.25">
      <c r="C667" s="2"/>
      <c r="D667" s="2"/>
      <c r="L667" s="3"/>
      <c r="N667" s="3"/>
      <c r="O667" s="8"/>
    </row>
    <row r="668" spans="3:15" x14ac:dyDescent="0.25">
      <c r="C668" s="2"/>
      <c r="D668" s="2"/>
      <c r="L668" s="3"/>
      <c r="N668" s="3"/>
      <c r="O668" s="8"/>
    </row>
    <row r="669" spans="3:15" x14ac:dyDescent="0.25">
      <c r="C669" s="2"/>
      <c r="D669" s="2"/>
      <c r="L669" s="3"/>
      <c r="N669" s="3"/>
      <c r="O669" s="8"/>
    </row>
    <row r="670" spans="3:15" x14ac:dyDescent="0.25">
      <c r="C670" s="2"/>
      <c r="D670" s="2"/>
      <c r="L670" s="3"/>
      <c r="N670" s="3"/>
      <c r="O670" s="8"/>
    </row>
    <row r="671" spans="3:15" x14ac:dyDescent="0.25">
      <c r="C671" s="2"/>
      <c r="D671" s="2"/>
      <c r="L671" s="3"/>
      <c r="N671" s="3"/>
      <c r="O671" s="8"/>
    </row>
    <row r="672" spans="3:15" x14ac:dyDescent="0.25">
      <c r="C672" s="2"/>
      <c r="D672" s="2"/>
      <c r="L672" s="3"/>
      <c r="N672" s="3"/>
      <c r="O672" s="8"/>
    </row>
    <row r="673" spans="3:15" x14ac:dyDescent="0.25">
      <c r="C673" s="2"/>
      <c r="D673" s="2"/>
      <c r="L673" s="3"/>
      <c r="N673" s="3"/>
      <c r="O673" s="8"/>
    </row>
    <row r="674" spans="3:15" x14ac:dyDescent="0.25">
      <c r="C674" s="2"/>
      <c r="D674" s="2"/>
      <c r="L674" s="3"/>
      <c r="N674" s="3"/>
      <c r="O674" s="8"/>
    </row>
    <row r="675" spans="3:15" x14ac:dyDescent="0.25">
      <c r="C675" s="2"/>
      <c r="D675" s="2"/>
      <c r="L675" s="3"/>
      <c r="N675" s="3"/>
      <c r="O675" s="8"/>
    </row>
    <row r="676" spans="3:15" x14ac:dyDescent="0.25">
      <c r="C676" s="2"/>
      <c r="D676" s="2"/>
      <c r="L676" s="3"/>
      <c r="N676" s="3"/>
      <c r="O676" s="8"/>
    </row>
    <row r="677" spans="3:15" x14ac:dyDescent="0.25">
      <c r="C677" s="2"/>
      <c r="D677" s="2"/>
      <c r="L677" s="3"/>
      <c r="N677" s="3"/>
      <c r="O677" s="8"/>
    </row>
    <row r="678" spans="3:15" x14ac:dyDescent="0.25">
      <c r="C678" s="2"/>
      <c r="D678" s="2"/>
      <c r="L678" s="3"/>
      <c r="N678" s="3"/>
      <c r="O678" s="8"/>
    </row>
    <row r="679" spans="3:15" x14ac:dyDescent="0.25">
      <c r="C679" s="2"/>
      <c r="D679" s="2"/>
      <c r="L679" s="3"/>
      <c r="N679" s="3"/>
      <c r="O679" s="8"/>
    </row>
    <row r="680" spans="3:15" x14ac:dyDescent="0.25">
      <c r="C680" s="2"/>
      <c r="D680" s="2"/>
      <c r="L680" s="3"/>
      <c r="N680" s="3"/>
      <c r="O680" s="8"/>
    </row>
    <row r="681" spans="3:15" x14ac:dyDescent="0.25">
      <c r="C681" s="2"/>
      <c r="D681" s="2"/>
      <c r="L681" s="3"/>
      <c r="N681" s="3"/>
      <c r="O681" s="8"/>
    </row>
    <row r="682" spans="3:15" x14ac:dyDescent="0.25">
      <c r="C682" s="2"/>
      <c r="D682" s="2"/>
      <c r="L682" s="3"/>
      <c r="N682" s="3"/>
      <c r="O682" s="8"/>
    </row>
    <row r="683" spans="3:15" x14ac:dyDescent="0.25">
      <c r="C683" s="2"/>
      <c r="D683" s="2"/>
      <c r="L683" s="3"/>
      <c r="N683" s="3"/>
      <c r="O683" s="8"/>
    </row>
    <row r="684" spans="3:15" x14ac:dyDescent="0.25">
      <c r="C684" s="2"/>
      <c r="D684" s="2"/>
      <c r="L684" s="3"/>
      <c r="N684" s="3"/>
      <c r="O684" s="8"/>
    </row>
    <row r="685" spans="3:15" x14ac:dyDescent="0.25">
      <c r="C685" s="2"/>
      <c r="D685" s="2"/>
      <c r="L685" s="3"/>
      <c r="N685" s="3"/>
      <c r="O685" s="8"/>
    </row>
    <row r="686" spans="3:15" x14ac:dyDescent="0.25">
      <c r="C686" s="2"/>
      <c r="D686" s="2"/>
      <c r="L686" s="3"/>
      <c r="N686" s="3"/>
      <c r="O686" s="8"/>
    </row>
    <row r="687" spans="3:15" x14ac:dyDescent="0.25">
      <c r="C687" s="2"/>
      <c r="D687" s="2"/>
      <c r="L687" s="3"/>
      <c r="N687" s="3"/>
      <c r="O687" s="8"/>
    </row>
    <row r="688" spans="3:15" x14ac:dyDescent="0.25">
      <c r="C688" s="2"/>
      <c r="D688" s="2"/>
      <c r="L688" s="3"/>
      <c r="N688" s="3"/>
      <c r="O688" s="8"/>
    </row>
    <row r="689" spans="3:15" x14ac:dyDescent="0.25">
      <c r="C689" s="2"/>
      <c r="D689" s="2"/>
      <c r="L689" s="3"/>
      <c r="N689" s="3"/>
      <c r="O689" s="8"/>
    </row>
    <row r="690" spans="3:15" x14ac:dyDescent="0.25">
      <c r="C690" s="2"/>
      <c r="D690" s="2"/>
      <c r="L690" s="3"/>
      <c r="N690" s="3"/>
      <c r="O690" s="8"/>
    </row>
    <row r="691" spans="3:15" x14ac:dyDescent="0.25">
      <c r="C691" s="2"/>
      <c r="D691" s="2"/>
      <c r="L691" s="3"/>
      <c r="N691" s="3"/>
      <c r="O691" s="8"/>
    </row>
    <row r="692" spans="3:15" x14ac:dyDescent="0.25">
      <c r="C692" s="2"/>
      <c r="D692" s="2"/>
      <c r="L692" s="3"/>
      <c r="N692" s="3"/>
      <c r="O692" s="8"/>
    </row>
    <row r="693" spans="3:15" x14ac:dyDescent="0.25">
      <c r="C693" s="2"/>
      <c r="D693" s="2"/>
      <c r="L693" s="3"/>
      <c r="N693" s="3"/>
      <c r="O693" s="8"/>
    </row>
    <row r="694" spans="3:15" x14ac:dyDescent="0.25">
      <c r="C694" s="2"/>
      <c r="D694" s="2"/>
      <c r="L694" s="3"/>
      <c r="N694" s="3"/>
      <c r="O694" s="8"/>
    </row>
    <row r="695" spans="3:15" x14ac:dyDescent="0.25">
      <c r="C695" s="2"/>
      <c r="D695" s="2"/>
      <c r="L695" s="3"/>
      <c r="N695" s="3"/>
      <c r="O695" s="8"/>
    </row>
    <row r="696" spans="3:15" x14ac:dyDescent="0.25">
      <c r="C696" s="2"/>
      <c r="D696" s="2"/>
      <c r="L696" s="3"/>
      <c r="N696" s="3"/>
      <c r="O696" s="8"/>
    </row>
    <row r="697" spans="3:15" x14ac:dyDescent="0.25">
      <c r="C697" s="2"/>
      <c r="D697" s="2"/>
      <c r="L697" s="3"/>
      <c r="N697" s="3"/>
      <c r="O697" s="8"/>
    </row>
    <row r="698" spans="3:15" x14ac:dyDescent="0.25">
      <c r="C698" s="2"/>
      <c r="D698" s="2"/>
      <c r="L698" s="3"/>
      <c r="N698" s="3"/>
      <c r="O698" s="8"/>
    </row>
    <row r="699" spans="3:15" x14ac:dyDescent="0.25">
      <c r="C699" s="2"/>
      <c r="D699" s="2"/>
      <c r="L699" s="3"/>
      <c r="N699" s="3"/>
      <c r="O699" s="8"/>
    </row>
    <row r="700" spans="3:15" x14ac:dyDescent="0.25">
      <c r="C700" s="2"/>
      <c r="D700" s="2"/>
      <c r="L700" s="3"/>
      <c r="N700" s="3"/>
      <c r="O700" s="8"/>
    </row>
    <row r="701" spans="3:15" x14ac:dyDescent="0.25">
      <c r="C701" s="2"/>
      <c r="D701" s="2"/>
      <c r="L701" s="3"/>
      <c r="N701" s="3"/>
      <c r="O701" s="8"/>
    </row>
    <row r="702" spans="3:15" x14ac:dyDescent="0.25">
      <c r="C702" s="2"/>
      <c r="D702" s="2"/>
      <c r="L702" s="3"/>
      <c r="N702" s="3"/>
      <c r="O702" s="8"/>
    </row>
    <row r="703" spans="3:15" x14ac:dyDescent="0.25">
      <c r="C703" s="2"/>
      <c r="D703" s="2"/>
      <c r="L703" s="3"/>
      <c r="N703" s="3"/>
      <c r="O703" s="8"/>
    </row>
    <row r="704" spans="3:15" x14ac:dyDescent="0.25">
      <c r="C704" s="2"/>
      <c r="D704" s="2"/>
      <c r="L704" s="3"/>
      <c r="N704" s="3"/>
      <c r="O704" s="8"/>
    </row>
    <row r="705" spans="3:15" x14ac:dyDescent="0.25">
      <c r="C705" s="2"/>
      <c r="D705" s="2"/>
      <c r="L705" s="3"/>
      <c r="N705" s="3"/>
      <c r="O705" s="8"/>
    </row>
    <row r="706" spans="3:15" x14ac:dyDescent="0.25">
      <c r="C706" s="2"/>
      <c r="D706" s="2"/>
      <c r="L706" s="3"/>
      <c r="N706" s="3"/>
      <c r="O706" s="8"/>
    </row>
    <row r="707" spans="3:15" x14ac:dyDescent="0.25">
      <c r="C707" s="2"/>
      <c r="D707" s="2"/>
      <c r="L707" s="3"/>
      <c r="N707" s="3"/>
      <c r="O707" s="8"/>
    </row>
    <row r="708" spans="3:15" x14ac:dyDescent="0.25">
      <c r="C708" s="2"/>
      <c r="D708" s="2"/>
      <c r="L708" s="3"/>
      <c r="N708" s="3"/>
      <c r="O708" s="8"/>
    </row>
    <row r="709" spans="3:15" x14ac:dyDescent="0.25">
      <c r="C709" s="2"/>
      <c r="D709" s="2"/>
      <c r="L709" s="3"/>
      <c r="N709" s="3"/>
      <c r="O709" s="8"/>
    </row>
    <row r="710" spans="3:15" x14ac:dyDescent="0.25">
      <c r="C710" s="2"/>
      <c r="D710" s="2"/>
      <c r="L710" s="3"/>
      <c r="N710" s="3"/>
      <c r="O710" s="8"/>
    </row>
    <row r="711" spans="3:15" x14ac:dyDescent="0.25">
      <c r="C711" s="2"/>
      <c r="D711" s="2"/>
      <c r="L711" s="3"/>
      <c r="N711" s="3"/>
      <c r="O711" s="8"/>
    </row>
    <row r="712" spans="3:15" x14ac:dyDescent="0.25">
      <c r="C712" s="2"/>
      <c r="D712" s="2"/>
      <c r="L712" s="3"/>
      <c r="N712" s="3"/>
      <c r="O712" s="8"/>
    </row>
    <row r="713" spans="3:15" x14ac:dyDescent="0.25">
      <c r="C713" s="2"/>
      <c r="D713" s="2"/>
      <c r="L713" s="3"/>
      <c r="N713" s="3"/>
      <c r="O713" s="8"/>
    </row>
    <row r="714" spans="3:15" x14ac:dyDescent="0.25">
      <c r="C714" s="2"/>
      <c r="D714" s="2"/>
      <c r="L714" s="3"/>
      <c r="N714" s="3"/>
      <c r="O714" s="8"/>
    </row>
    <row r="715" spans="3:15" x14ac:dyDescent="0.25">
      <c r="C715" s="2"/>
      <c r="D715" s="2"/>
      <c r="L715" s="3"/>
      <c r="N715" s="3"/>
      <c r="O715" s="8"/>
    </row>
    <row r="716" spans="3:15" x14ac:dyDescent="0.25">
      <c r="C716" s="2"/>
      <c r="D716" s="2"/>
      <c r="L716" s="3"/>
      <c r="N716" s="3"/>
      <c r="O716" s="8"/>
    </row>
    <row r="717" spans="3:15" x14ac:dyDescent="0.25">
      <c r="C717" s="2"/>
      <c r="D717" s="2"/>
      <c r="L717" s="3"/>
      <c r="N717" s="3"/>
      <c r="O717" s="8"/>
    </row>
    <row r="718" spans="3:15" x14ac:dyDescent="0.25">
      <c r="C718" s="2"/>
      <c r="D718" s="2"/>
      <c r="L718" s="3"/>
      <c r="N718" s="3"/>
      <c r="O718" s="8"/>
    </row>
    <row r="719" spans="3:15" x14ac:dyDescent="0.25">
      <c r="C719" s="2"/>
      <c r="D719" s="2"/>
      <c r="L719" s="3"/>
      <c r="N719" s="3"/>
      <c r="O719" s="8"/>
    </row>
    <row r="720" spans="3:15" x14ac:dyDescent="0.25">
      <c r="C720" s="2"/>
      <c r="D720" s="2"/>
      <c r="L720" s="3"/>
      <c r="N720" s="3"/>
      <c r="O720" s="8"/>
    </row>
    <row r="721" spans="3:15" x14ac:dyDescent="0.25">
      <c r="C721" s="2"/>
      <c r="D721" s="2"/>
      <c r="L721" s="3"/>
      <c r="N721" s="3"/>
      <c r="O721" s="8"/>
    </row>
    <row r="722" spans="3:15" x14ac:dyDescent="0.25">
      <c r="C722" s="2"/>
      <c r="D722" s="2"/>
      <c r="L722" s="3"/>
      <c r="N722" s="3"/>
      <c r="O722" s="8"/>
    </row>
    <row r="723" spans="3:15" x14ac:dyDescent="0.25">
      <c r="C723" s="2"/>
      <c r="D723" s="2"/>
      <c r="L723" s="3"/>
      <c r="N723" s="3"/>
      <c r="O723" s="8"/>
    </row>
    <row r="724" spans="3:15" x14ac:dyDescent="0.25">
      <c r="C724" s="2"/>
      <c r="D724" s="2"/>
      <c r="L724" s="3"/>
      <c r="N724" s="3"/>
      <c r="O724" s="8"/>
    </row>
    <row r="725" spans="3:15" x14ac:dyDescent="0.25">
      <c r="C725" s="2"/>
      <c r="D725" s="2"/>
      <c r="L725" s="3"/>
      <c r="N725" s="3"/>
      <c r="O725" s="8"/>
    </row>
    <row r="726" spans="3:15" x14ac:dyDescent="0.25">
      <c r="C726" s="2"/>
      <c r="D726" s="2"/>
      <c r="L726" s="3"/>
      <c r="N726" s="3"/>
      <c r="O726" s="8"/>
    </row>
    <row r="727" spans="3:15" x14ac:dyDescent="0.25">
      <c r="C727" s="2"/>
      <c r="D727" s="2"/>
      <c r="L727" s="3"/>
      <c r="N727" s="3"/>
      <c r="O727" s="8"/>
    </row>
    <row r="728" spans="3:15" x14ac:dyDescent="0.25">
      <c r="C728" s="2"/>
      <c r="D728" s="2"/>
      <c r="L728" s="3"/>
      <c r="N728" s="3"/>
      <c r="O728" s="8"/>
    </row>
    <row r="729" spans="3:15" x14ac:dyDescent="0.25">
      <c r="C729" s="2"/>
      <c r="D729" s="2"/>
      <c r="L729" s="3"/>
      <c r="N729" s="3"/>
      <c r="O729" s="8"/>
    </row>
    <row r="730" spans="3:15" x14ac:dyDescent="0.25">
      <c r="C730" s="2"/>
      <c r="D730" s="2"/>
      <c r="L730" s="3"/>
      <c r="N730" s="3"/>
      <c r="O730" s="8"/>
    </row>
    <row r="731" spans="3:15" x14ac:dyDescent="0.25">
      <c r="C731" s="2"/>
      <c r="D731" s="2"/>
      <c r="L731" s="3"/>
      <c r="N731" s="3"/>
      <c r="O731" s="8"/>
    </row>
    <row r="732" spans="3:15" x14ac:dyDescent="0.25">
      <c r="C732" s="2"/>
      <c r="D732" s="2"/>
      <c r="L732" s="3"/>
      <c r="N732" s="3"/>
      <c r="O732" s="8"/>
    </row>
    <row r="733" spans="3:15" x14ac:dyDescent="0.25">
      <c r="C733" s="2"/>
      <c r="D733" s="2"/>
      <c r="L733" s="3"/>
      <c r="N733" s="3"/>
      <c r="O733" s="8"/>
    </row>
    <row r="734" spans="3:15" x14ac:dyDescent="0.25">
      <c r="C734" s="2"/>
      <c r="D734" s="2"/>
      <c r="L734" s="3"/>
      <c r="N734" s="3"/>
      <c r="O734" s="8"/>
    </row>
    <row r="735" spans="3:15" x14ac:dyDescent="0.25">
      <c r="C735" s="2"/>
      <c r="D735" s="2"/>
      <c r="L735" s="3"/>
      <c r="N735" s="3"/>
      <c r="O735" s="8"/>
    </row>
    <row r="736" spans="3:15" x14ac:dyDescent="0.25">
      <c r="C736" s="2"/>
      <c r="D736" s="2"/>
      <c r="L736" s="3"/>
      <c r="N736" s="3"/>
      <c r="O736" s="8"/>
    </row>
    <row r="737" spans="3:15" x14ac:dyDescent="0.25">
      <c r="C737" s="2"/>
      <c r="D737" s="2"/>
      <c r="L737" s="3"/>
      <c r="N737" s="3"/>
      <c r="O737" s="8"/>
    </row>
    <row r="738" spans="3:15" x14ac:dyDescent="0.25">
      <c r="C738" s="2"/>
      <c r="D738" s="2"/>
      <c r="L738" s="3"/>
      <c r="N738" s="3"/>
      <c r="O738" s="8"/>
    </row>
    <row r="739" spans="3:15" x14ac:dyDescent="0.25">
      <c r="C739" s="2"/>
      <c r="D739" s="2"/>
      <c r="L739" s="3"/>
      <c r="N739" s="3"/>
      <c r="O739" s="8"/>
    </row>
    <row r="740" spans="3:15" x14ac:dyDescent="0.25">
      <c r="C740" s="2"/>
      <c r="D740" s="2"/>
      <c r="L740" s="3"/>
      <c r="N740" s="3"/>
      <c r="O740" s="8"/>
    </row>
    <row r="741" spans="3:15" x14ac:dyDescent="0.25">
      <c r="C741" s="2"/>
      <c r="D741" s="2"/>
      <c r="L741" s="3"/>
      <c r="N741" s="3"/>
      <c r="O741" s="8"/>
    </row>
    <row r="742" spans="3:15" x14ac:dyDescent="0.25">
      <c r="C742" s="2"/>
      <c r="D742" s="2"/>
      <c r="L742" s="3"/>
      <c r="N742" s="3"/>
      <c r="O742" s="8"/>
    </row>
    <row r="743" spans="3:15" x14ac:dyDescent="0.25">
      <c r="C743" s="2"/>
      <c r="D743" s="2"/>
      <c r="L743" s="3"/>
      <c r="N743" s="3"/>
      <c r="O743" s="8"/>
    </row>
    <row r="744" spans="3:15" x14ac:dyDescent="0.25">
      <c r="C744" s="2"/>
      <c r="D744" s="2"/>
      <c r="L744" s="3"/>
      <c r="N744" s="3"/>
      <c r="O744" s="8"/>
    </row>
    <row r="745" spans="3:15" x14ac:dyDescent="0.25">
      <c r="C745" s="2"/>
      <c r="D745" s="2"/>
      <c r="L745" s="3"/>
      <c r="N745" s="3"/>
      <c r="O745" s="8"/>
    </row>
    <row r="746" spans="3:15" x14ac:dyDescent="0.25">
      <c r="C746" s="2"/>
      <c r="D746" s="2"/>
      <c r="L746" s="3"/>
      <c r="N746" s="3"/>
      <c r="O746" s="8"/>
    </row>
    <row r="747" spans="3:15" x14ac:dyDescent="0.25">
      <c r="C747" s="2"/>
      <c r="D747" s="2"/>
      <c r="L747" s="3"/>
      <c r="N747" s="3"/>
      <c r="O747" s="8"/>
    </row>
    <row r="748" spans="3:15" x14ac:dyDescent="0.25">
      <c r="C748" s="2"/>
      <c r="D748" s="2"/>
      <c r="L748" s="3"/>
      <c r="N748" s="3"/>
      <c r="O748" s="8"/>
    </row>
    <row r="749" spans="3:15" x14ac:dyDescent="0.25">
      <c r="C749" s="2"/>
      <c r="D749" s="2"/>
      <c r="L749" s="3"/>
      <c r="N749" s="3"/>
      <c r="O749" s="8"/>
    </row>
    <row r="750" spans="3:15" x14ac:dyDescent="0.25">
      <c r="C750" s="2"/>
      <c r="D750" s="2"/>
      <c r="L750" s="3"/>
      <c r="N750" s="3"/>
      <c r="O750" s="8"/>
    </row>
    <row r="751" spans="3:15" x14ac:dyDescent="0.25">
      <c r="C751" s="2"/>
      <c r="D751" s="2"/>
      <c r="L751" s="3"/>
      <c r="N751" s="3"/>
      <c r="O751" s="8"/>
    </row>
    <row r="752" spans="3:15" x14ac:dyDescent="0.25">
      <c r="C752" s="2"/>
      <c r="D752" s="2"/>
      <c r="L752" s="3"/>
      <c r="N752" s="3"/>
      <c r="O752" s="8"/>
    </row>
    <row r="753" spans="3:15" x14ac:dyDescent="0.25">
      <c r="C753" s="2"/>
      <c r="D753" s="2"/>
      <c r="L753" s="3"/>
      <c r="N753" s="3"/>
      <c r="O753" s="8"/>
    </row>
    <row r="754" spans="3:15" x14ac:dyDescent="0.25">
      <c r="C754" s="2"/>
      <c r="D754" s="2"/>
      <c r="L754" s="3"/>
      <c r="N754" s="3"/>
      <c r="O754" s="8"/>
    </row>
    <row r="755" spans="3:15" x14ac:dyDescent="0.25">
      <c r="C755" s="2"/>
      <c r="D755" s="2"/>
      <c r="L755" s="3"/>
      <c r="N755" s="3"/>
      <c r="O755" s="8"/>
    </row>
    <row r="756" spans="3:15" x14ac:dyDescent="0.25">
      <c r="C756" s="2"/>
      <c r="D756" s="2"/>
      <c r="L756" s="3"/>
      <c r="N756" s="3"/>
      <c r="O756" s="8"/>
    </row>
    <row r="757" spans="3:15" x14ac:dyDescent="0.25">
      <c r="C757" s="2"/>
      <c r="D757" s="2"/>
      <c r="L757" s="3"/>
      <c r="N757" s="3"/>
      <c r="O757" s="8"/>
    </row>
    <row r="758" spans="3:15" x14ac:dyDescent="0.25">
      <c r="C758" s="2"/>
      <c r="D758" s="2"/>
      <c r="L758" s="3"/>
      <c r="N758" s="3"/>
      <c r="O758" s="8"/>
    </row>
    <row r="759" spans="3:15" x14ac:dyDescent="0.25">
      <c r="C759" s="2"/>
      <c r="D759" s="2"/>
      <c r="L759" s="3"/>
      <c r="N759" s="3"/>
      <c r="O759" s="8"/>
    </row>
    <row r="760" spans="3:15" x14ac:dyDescent="0.25">
      <c r="C760" s="2"/>
      <c r="D760" s="2"/>
      <c r="L760" s="3"/>
      <c r="N760" s="3"/>
      <c r="O760" s="8"/>
    </row>
    <row r="761" spans="3:15" x14ac:dyDescent="0.25">
      <c r="C761" s="2"/>
      <c r="D761" s="2"/>
      <c r="L761" s="3"/>
      <c r="N761" s="3"/>
      <c r="O761" s="8"/>
    </row>
    <row r="762" spans="3:15" x14ac:dyDescent="0.25">
      <c r="C762" s="2"/>
      <c r="D762" s="2"/>
      <c r="L762" s="3"/>
      <c r="N762" s="3"/>
      <c r="O762" s="8"/>
    </row>
    <row r="763" spans="3:15" x14ac:dyDescent="0.25">
      <c r="C763" s="2"/>
      <c r="D763" s="2"/>
      <c r="L763" s="3"/>
      <c r="N763" s="3"/>
      <c r="O763" s="8"/>
    </row>
    <row r="764" spans="3:15" x14ac:dyDescent="0.25">
      <c r="C764" s="2"/>
      <c r="D764" s="2"/>
      <c r="L764" s="3"/>
      <c r="N764" s="3"/>
      <c r="O764" s="8"/>
    </row>
    <row r="765" spans="3:15" x14ac:dyDescent="0.25">
      <c r="C765" s="2"/>
      <c r="D765" s="2"/>
      <c r="L765" s="3"/>
      <c r="N765" s="3"/>
      <c r="O765" s="8"/>
    </row>
    <row r="766" spans="3:15" x14ac:dyDescent="0.25">
      <c r="C766" s="2"/>
      <c r="D766" s="2"/>
      <c r="L766" s="3"/>
      <c r="N766" s="3"/>
      <c r="O766" s="8"/>
    </row>
    <row r="767" spans="3:15" x14ac:dyDescent="0.25">
      <c r="C767" s="2"/>
      <c r="D767" s="2"/>
      <c r="L767" s="3"/>
      <c r="N767" s="3"/>
      <c r="O767" s="8"/>
    </row>
    <row r="768" spans="3:15" x14ac:dyDescent="0.25">
      <c r="C768" s="2"/>
      <c r="D768" s="2"/>
      <c r="L768" s="3"/>
      <c r="N768" s="3"/>
      <c r="O768" s="8"/>
    </row>
    <row r="769" spans="3:15" x14ac:dyDescent="0.25">
      <c r="C769" s="2"/>
      <c r="D769" s="2"/>
      <c r="L769" s="3"/>
      <c r="N769" s="3"/>
      <c r="O769" s="8"/>
    </row>
    <row r="770" spans="3:15" x14ac:dyDescent="0.25">
      <c r="C770" s="2"/>
      <c r="D770" s="2"/>
      <c r="L770" s="3"/>
      <c r="N770" s="3"/>
      <c r="O770" s="8"/>
    </row>
    <row r="771" spans="3:15" x14ac:dyDescent="0.25">
      <c r="C771" s="2"/>
      <c r="D771" s="2"/>
      <c r="L771" s="3"/>
      <c r="N771" s="3"/>
      <c r="O771" s="8"/>
    </row>
    <row r="772" spans="3:15" x14ac:dyDescent="0.25">
      <c r="C772" s="2"/>
      <c r="D772" s="2"/>
      <c r="L772" s="3"/>
      <c r="N772" s="3"/>
      <c r="O772" s="8"/>
    </row>
    <row r="773" spans="3:15" x14ac:dyDescent="0.25">
      <c r="C773" s="2"/>
      <c r="D773" s="2"/>
      <c r="L773" s="3"/>
      <c r="N773" s="3"/>
      <c r="O773" s="8"/>
    </row>
    <row r="774" spans="3:15" x14ac:dyDescent="0.25">
      <c r="C774" s="2"/>
      <c r="D774" s="2"/>
      <c r="L774" s="3"/>
      <c r="N774" s="3"/>
      <c r="O774" s="8"/>
    </row>
    <row r="775" spans="3:15" x14ac:dyDescent="0.25">
      <c r="C775" s="2"/>
      <c r="D775" s="2"/>
      <c r="L775" s="3"/>
      <c r="N775" s="3"/>
      <c r="O775" s="8"/>
    </row>
    <row r="776" spans="3:15" x14ac:dyDescent="0.25">
      <c r="C776" s="2"/>
      <c r="D776" s="2"/>
      <c r="L776" s="3"/>
      <c r="N776" s="3"/>
      <c r="O776" s="8"/>
    </row>
    <row r="777" spans="3:15" x14ac:dyDescent="0.25">
      <c r="C777" s="2"/>
      <c r="D777" s="2"/>
      <c r="L777" s="3"/>
      <c r="N777" s="3"/>
      <c r="O777" s="8"/>
    </row>
    <row r="778" spans="3:15" x14ac:dyDescent="0.25">
      <c r="C778" s="2"/>
      <c r="D778" s="2"/>
      <c r="L778" s="3"/>
      <c r="N778" s="3"/>
      <c r="O778" s="8"/>
    </row>
    <row r="779" spans="3:15" x14ac:dyDescent="0.25">
      <c r="C779" s="2"/>
      <c r="D779" s="2"/>
      <c r="L779" s="3"/>
      <c r="N779" s="3"/>
      <c r="O779" s="8"/>
    </row>
    <row r="780" spans="3:15" x14ac:dyDescent="0.25">
      <c r="C780" s="2"/>
      <c r="D780" s="2"/>
      <c r="L780" s="3"/>
      <c r="N780" s="3"/>
      <c r="O780" s="8"/>
    </row>
    <row r="781" spans="3:15" x14ac:dyDescent="0.25">
      <c r="C781" s="2"/>
      <c r="D781" s="2"/>
      <c r="L781" s="3"/>
      <c r="N781" s="3"/>
      <c r="O781" s="8"/>
    </row>
    <row r="782" spans="3:15" x14ac:dyDescent="0.25">
      <c r="C782" s="2"/>
      <c r="D782" s="2"/>
      <c r="L782" s="3"/>
      <c r="N782" s="3"/>
      <c r="O782" s="8"/>
    </row>
    <row r="783" spans="3:15" x14ac:dyDescent="0.25">
      <c r="C783" s="2"/>
      <c r="D783" s="2"/>
      <c r="L783" s="3"/>
      <c r="N783" s="3"/>
      <c r="O783" s="8"/>
    </row>
    <row r="784" spans="3:15" x14ac:dyDescent="0.25">
      <c r="C784" s="2"/>
      <c r="D784" s="2"/>
      <c r="L784" s="3"/>
      <c r="N784" s="3"/>
      <c r="O784" s="8"/>
    </row>
    <row r="785" spans="3:15" x14ac:dyDescent="0.25">
      <c r="C785" s="2"/>
      <c r="D785" s="2"/>
      <c r="L785" s="3"/>
      <c r="N785" s="3"/>
      <c r="O785" s="8"/>
    </row>
    <row r="786" spans="3:15" x14ac:dyDescent="0.25">
      <c r="C786" s="2"/>
      <c r="D786" s="2"/>
      <c r="L786" s="3"/>
      <c r="N786" s="3"/>
      <c r="O786" s="8"/>
    </row>
    <row r="787" spans="3:15" x14ac:dyDescent="0.25">
      <c r="C787" s="2"/>
      <c r="D787" s="2"/>
      <c r="L787" s="3"/>
      <c r="N787" s="3"/>
      <c r="O787" s="8"/>
    </row>
    <row r="788" spans="3:15" x14ac:dyDescent="0.25">
      <c r="C788" s="2"/>
      <c r="D788" s="2"/>
      <c r="L788" s="3"/>
      <c r="N788" s="3"/>
      <c r="O788" s="8"/>
    </row>
    <row r="789" spans="3:15" x14ac:dyDescent="0.25">
      <c r="C789" s="2"/>
      <c r="D789" s="2"/>
      <c r="L789" s="3"/>
      <c r="N789" s="3"/>
      <c r="O789" s="8"/>
    </row>
    <row r="790" spans="3:15" x14ac:dyDescent="0.25">
      <c r="C790" s="2"/>
      <c r="D790" s="2"/>
      <c r="L790" s="3"/>
      <c r="N790" s="3"/>
      <c r="O790" s="8"/>
    </row>
    <row r="791" spans="3:15" x14ac:dyDescent="0.25">
      <c r="C791" s="2"/>
      <c r="D791" s="2"/>
      <c r="L791" s="3"/>
      <c r="N791" s="3"/>
      <c r="O791" s="8"/>
    </row>
    <row r="792" spans="3:15" x14ac:dyDescent="0.25">
      <c r="C792" s="2"/>
      <c r="D792" s="2"/>
      <c r="L792" s="3"/>
      <c r="N792" s="3"/>
      <c r="O792" s="8"/>
    </row>
    <row r="793" spans="3:15" x14ac:dyDescent="0.25">
      <c r="C793" s="2"/>
      <c r="D793" s="2"/>
      <c r="L793" s="3"/>
      <c r="N793" s="3"/>
      <c r="O793" s="8"/>
    </row>
    <row r="794" spans="3:15" x14ac:dyDescent="0.25">
      <c r="C794" s="2"/>
      <c r="D794" s="2"/>
      <c r="L794" s="3"/>
      <c r="N794" s="3"/>
      <c r="O794" s="8"/>
    </row>
    <row r="795" spans="3:15" x14ac:dyDescent="0.25">
      <c r="C795" s="2"/>
      <c r="D795" s="2"/>
      <c r="L795" s="3"/>
      <c r="N795" s="3"/>
      <c r="O795" s="8"/>
    </row>
    <row r="796" spans="3:15" x14ac:dyDescent="0.25">
      <c r="C796" s="2"/>
      <c r="D796" s="2"/>
      <c r="L796" s="3"/>
      <c r="N796" s="3"/>
      <c r="O796" s="8"/>
    </row>
    <row r="797" spans="3:15" x14ac:dyDescent="0.25">
      <c r="C797" s="2"/>
      <c r="D797" s="2"/>
      <c r="L797" s="3"/>
      <c r="N797" s="3"/>
      <c r="O797" s="8"/>
    </row>
    <row r="798" spans="3:15" x14ac:dyDescent="0.25">
      <c r="C798" s="2"/>
      <c r="D798" s="2"/>
      <c r="L798" s="3"/>
      <c r="N798" s="3"/>
      <c r="O798" s="8"/>
    </row>
    <row r="799" spans="3:15" x14ac:dyDescent="0.25">
      <c r="C799" s="2"/>
      <c r="D799" s="2"/>
      <c r="L799" s="3"/>
      <c r="N799" s="3"/>
      <c r="O799" s="8"/>
    </row>
    <row r="800" spans="3:15" x14ac:dyDescent="0.25">
      <c r="C800" s="2"/>
      <c r="D800" s="2"/>
      <c r="L800" s="3"/>
      <c r="N800" s="3"/>
      <c r="O800" s="8"/>
    </row>
    <row r="801" spans="3:15" x14ac:dyDescent="0.25">
      <c r="C801" s="2"/>
      <c r="D801" s="2"/>
      <c r="L801" s="3"/>
      <c r="N801" s="3"/>
      <c r="O801" s="8"/>
    </row>
    <row r="802" spans="3:15" x14ac:dyDescent="0.25">
      <c r="C802" s="2"/>
      <c r="D802" s="2"/>
      <c r="L802" s="3"/>
      <c r="N802" s="3"/>
      <c r="O802" s="8"/>
    </row>
    <row r="803" spans="3:15" x14ac:dyDescent="0.25">
      <c r="C803" s="2"/>
      <c r="D803" s="2"/>
      <c r="L803" s="3"/>
      <c r="N803" s="3"/>
      <c r="O803" s="8"/>
    </row>
    <row r="804" spans="3:15" x14ac:dyDescent="0.25">
      <c r="C804" s="2"/>
      <c r="D804" s="2"/>
      <c r="L804" s="3"/>
      <c r="N804" s="3"/>
      <c r="O804" s="8"/>
    </row>
    <row r="805" spans="3:15" x14ac:dyDescent="0.25">
      <c r="C805" s="2"/>
      <c r="D805" s="2"/>
      <c r="L805" s="3"/>
      <c r="N805" s="3"/>
      <c r="O805" s="8"/>
    </row>
    <row r="806" spans="3:15" x14ac:dyDescent="0.25">
      <c r="C806" s="2"/>
      <c r="D806" s="2"/>
      <c r="L806" s="3"/>
      <c r="N806" s="3"/>
      <c r="O806" s="8"/>
    </row>
    <row r="807" spans="3:15" x14ac:dyDescent="0.25">
      <c r="C807" s="2"/>
      <c r="D807" s="2"/>
      <c r="L807" s="3"/>
      <c r="N807" s="3"/>
      <c r="O807" s="8"/>
    </row>
    <row r="808" spans="3:15" x14ac:dyDescent="0.25">
      <c r="C808" s="2"/>
      <c r="D808" s="2"/>
      <c r="L808" s="3"/>
      <c r="N808" s="3"/>
      <c r="O808" s="8"/>
    </row>
    <row r="809" spans="3:15" x14ac:dyDescent="0.25">
      <c r="C809" s="2"/>
      <c r="D809" s="2"/>
      <c r="L809" s="3"/>
      <c r="N809" s="3"/>
      <c r="O809" s="8"/>
    </row>
    <row r="810" spans="3:15" x14ac:dyDescent="0.25">
      <c r="C810" s="2"/>
      <c r="D810" s="2"/>
      <c r="L810" s="3"/>
      <c r="N810" s="3"/>
      <c r="O810" s="8"/>
    </row>
    <row r="811" spans="3:15" x14ac:dyDescent="0.25">
      <c r="C811" s="2"/>
      <c r="D811" s="2"/>
      <c r="L811" s="3"/>
      <c r="N811" s="3"/>
      <c r="O811" s="8"/>
    </row>
    <row r="812" spans="3:15" x14ac:dyDescent="0.25">
      <c r="C812" s="2"/>
      <c r="D812" s="2"/>
      <c r="L812" s="3"/>
      <c r="N812" s="3"/>
      <c r="O812" s="8"/>
    </row>
    <row r="813" spans="3:15" x14ac:dyDescent="0.25">
      <c r="C813" s="2"/>
      <c r="D813" s="2"/>
      <c r="L813" s="3"/>
      <c r="N813" s="3"/>
      <c r="O813" s="8"/>
    </row>
    <row r="814" spans="3:15" x14ac:dyDescent="0.25">
      <c r="C814" s="2"/>
      <c r="D814" s="2"/>
      <c r="L814" s="3"/>
      <c r="N814" s="3"/>
      <c r="O814" s="8"/>
    </row>
    <row r="815" spans="3:15" x14ac:dyDescent="0.25">
      <c r="C815" s="2"/>
      <c r="D815" s="2"/>
      <c r="L815" s="3"/>
      <c r="N815" s="3"/>
      <c r="O815" s="8"/>
    </row>
    <row r="816" spans="3:15" x14ac:dyDescent="0.25">
      <c r="C816" s="2"/>
      <c r="D816" s="2"/>
      <c r="L816" s="3"/>
      <c r="N816" s="3"/>
      <c r="O816" s="8"/>
    </row>
    <row r="817" spans="3:15" x14ac:dyDescent="0.25">
      <c r="C817" s="2"/>
      <c r="D817" s="2"/>
      <c r="L817" s="3"/>
      <c r="N817" s="3"/>
      <c r="O817" s="8"/>
    </row>
    <row r="818" spans="3:15" x14ac:dyDescent="0.25">
      <c r="C818" s="2"/>
      <c r="D818" s="2"/>
      <c r="L818" s="3"/>
      <c r="N818" s="3"/>
      <c r="O818" s="8"/>
    </row>
    <row r="819" spans="3:15" x14ac:dyDescent="0.25">
      <c r="C819" s="2"/>
      <c r="D819" s="2"/>
      <c r="L819" s="3"/>
      <c r="N819" s="3"/>
      <c r="O819" s="8"/>
    </row>
    <row r="820" spans="3:15" x14ac:dyDescent="0.25">
      <c r="C820" s="2"/>
      <c r="D820" s="2"/>
      <c r="L820" s="3"/>
      <c r="N820" s="3"/>
      <c r="O820" s="8"/>
    </row>
    <row r="821" spans="3:15" x14ac:dyDescent="0.25">
      <c r="C821" s="2"/>
      <c r="D821" s="2"/>
      <c r="L821" s="3"/>
      <c r="N821" s="3"/>
      <c r="O821" s="8"/>
    </row>
    <row r="822" spans="3:15" x14ac:dyDescent="0.25">
      <c r="C822" s="2"/>
      <c r="D822" s="2"/>
      <c r="L822" s="3"/>
      <c r="N822" s="3"/>
      <c r="O822" s="8"/>
    </row>
    <row r="823" spans="3:15" x14ac:dyDescent="0.25">
      <c r="C823" s="2"/>
      <c r="D823" s="2"/>
      <c r="L823" s="3"/>
      <c r="N823" s="3"/>
      <c r="O823" s="8"/>
    </row>
    <row r="824" spans="3:15" x14ac:dyDescent="0.25">
      <c r="C824" s="2"/>
      <c r="D824" s="2"/>
      <c r="L824" s="3"/>
      <c r="N824" s="3"/>
      <c r="O824" s="8"/>
    </row>
    <row r="825" spans="3:15" x14ac:dyDescent="0.25">
      <c r="C825" s="2"/>
      <c r="D825" s="2"/>
      <c r="L825" s="3"/>
      <c r="N825" s="3"/>
      <c r="O825" s="8"/>
    </row>
    <row r="826" spans="3:15" x14ac:dyDescent="0.25">
      <c r="C826" s="2"/>
      <c r="D826" s="2"/>
      <c r="L826" s="3"/>
      <c r="N826" s="3"/>
      <c r="O826" s="8"/>
    </row>
    <row r="827" spans="3:15" x14ac:dyDescent="0.25">
      <c r="C827" s="2"/>
      <c r="D827" s="2"/>
      <c r="L827" s="3"/>
      <c r="N827" s="3"/>
      <c r="O827" s="8"/>
    </row>
    <row r="828" spans="3:15" x14ac:dyDescent="0.25">
      <c r="C828" s="2"/>
      <c r="D828" s="2"/>
      <c r="L828" s="3"/>
      <c r="N828" s="3"/>
      <c r="O828" s="8"/>
    </row>
    <row r="829" spans="3:15" x14ac:dyDescent="0.25">
      <c r="C829" s="2"/>
      <c r="D829" s="2"/>
      <c r="L829" s="3"/>
      <c r="N829" s="3"/>
      <c r="O829" s="8"/>
    </row>
    <row r="830" spans="3:15" x14ac:dyDescent="0.25">
      <c r="C830" s="2"/>
      <c r="D830" s="2"/>
      <c r="L830" s="3"/>
      <c r="N830" s="3"/>
      <c r="O830" s="8"/>
    </row>
  </sheetData>
  <mergeCells count="11">
    <mergeCell ref="S3:U3"/>
    <mergeCell ref="L2:U2"/>
    <mergeCell ref="E4:I4"/>
    <mergeCell ref="M3:N3"/>
    <mergeCell ref="L3:L4"/>
    <mergeCell ref="J2:K3"/>
    <mergeCell ref="D2:D4"/>
    <mergeCell ref="C2:C4"/>
    <mergeCell ref="B2:B4"/>
    <mergeCell ref="O3:P3"/>
    <mergeCell ref="Q3:R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30"/>
  <sheetViews>
    <sheetView workbookViewId="0"/>
  </sheetViews>
  <sheetFormatPr defaultRowHeight="15" x14ac:dyDescent="0.25"/>
  <cols>
    <col min="2" max="2" width="9.140625" hidden="1" customWidth="1"/>
    <col min="3" max="3" width="9.140625" style="6"/>
    <col min="4" max="4" width="18" style="6" hidden="1" customWidth="1"/>
    <col min="5" max="9" width="9.140625" hidden="1" customWidth="1"/>
    <col min="10" max="10" width="11.42578125" style="5" hidden="1" customWidth="1"/>
    <col min="11" max="11" width="0" style="5" hidden="1" customWidth="1"/>
    <col min="12" max="12" width="15.7109375" style="6" customWidth="1"/>
    <col min="13" max="13" width="14.5703125" style="3" hidden="1" customWidth="1"/>
    <col min="14" max="14" width="0" style="6" hidden="1" customWidth="1"/>
    <col min="15" max="16" width="0" hidden="1" customWidth="1"/>
  </cols>
  <sheetData>
    <row r="2" spans="2:16" hidden="1" x14ac:dyDescent="0.25">
      <c r="L2" s="30" t="s">
        <v>10</v>
      </c>
      <c r="M2" s="30"/>
    </row>
    <row r="3" spans="2:16" x14ac:dyDescent="0.25">
      <c r="J3" s="31" t="s">
        <v>8</v>
      </c>
      <c r="K3" s="31"/>
      <c r="L3" s="32" t="s">
        <v>6</v>
      </c>
      <c r="M3" s="30" t="s">
        <v>12</v>
      </c>
      <c r="N3" s="30"/>
    </row>
    <row r="4" spans="2:16" x14ac:dyDescent="0.25">
      <c r="B4" s="6" t="s">
        <v>3</v>
      </c>
      <c r="C4" s="6" t="s">
        <v>0</v>
      </c>
      <c r="D4" s="6" t="s">
        <v>2</v>
      </c>
      <c r="E4" s="30" t="s">
        <v>1</v>
      </c>
      <c r="F4" s="30"/>
      <c r="G4" s="30"/>
      <c r="H4" s="30"/>
      <c r="I4" s="30"/>
      <c r="J4" s="4" t="s">
        <v>5</v>
      </c>
      <c r="K4" s="7" t="s">
        <v>4</v>
      </c>
      <c r="L4" s="32"/>
      <c r="M4" s="3" t="s">
        <v>7</v>
      </c>
      <c r="N4" s="6" t="s">
        <v>9</v>
      </c>
      <c r="O4" s="9" t="s">
        <v>11</v>
      </c>
      <c r="P4" s="6" t="s">
        <v>9</v>
      </c>
    </row>
    <row r="5" spans="2:16" x14ac:dyDescent="0.25">
      <c r="B5">
        <f t="shared" ref="B5:B68" si="0">5/9*(C5-32)</f>
        <v>-17.777777777777779</v>
      </c>
      <c r="C5" s="6">
        <v>0</v>
      </c>
      <c r="D5" s="6">
        <f>ROUND((0.0375+0.2103*E5+0.28665*F5+0.17595*G5+0.04615417*H5+0.00452083*I5),4)</f>
        <v>3.7499999999999999E-2</v>
      </c>
      <c r="E5">
        <f>C5/40</f>
        <v>0</v>
      </c>
      <c r="F5">
        <f>E5*(E5-1)</f>
        <v>0</v>
      </c>
      <c r="G5">
        <f>F5*(E5-2)</f>
        <v>0</v>
      </c>
      <c r="H5">
        <f>G5*(E5-3)</f>
        <v>0</v>
      </c>
      <c r="I5">
        <f>H5*(E5-4)</f>
        <v>0</v>
      </c>
      <c r="J5" s="5">
        <f>0.1804*10^((4.1667*C5-133.3)/(5/9*C5+219.9))</f>
        <v>4.467369798296128E-2</v>
      </c>
      <c r="K5" s="5">
        <f>0.1804*10^((7.5*B5)/(237.7+B5))</f>
        <v>4.4664408562405278E-2</v>
      </c>
      <c r="L5" s="3">
        <f t="shared" ref="L5:L68" si="1">D5/28.82</f>
        <v>1.30117973629424E-3</v>
      </c>
      <c r="M5" s="3">
        <f t="shared" ref="M5:M68" si="2">J5/28.82</f>
        <v>1.550093614953549E-3</v>
      </c>
      <c r="N5" s="3">
        <f>ABS(L5-M5)</f>
        <v>2.4891387865930907E-4</v>
      </c>
      <c r="O5" s="8">
        <f t="shared" ref="O5:O68" si="3">EXP(18.3036-(3816.44/(5/9*(C5-32)+273.15-46.13)))/25.4/28.82</f>
        <v>1.4567336077032156E-3</v>
      </c>
      <c r="P5" s="3">
        <f>ABS(L5-O5)</f>
        <v>1.5555387140897569E-4</v>
      </c>
    </row>
    <row r="6" spans="2:16" x14ac:dyDescent="0.25">
      <c r="B6">
        <f t="shared" si="0"/>
        <v>-17.222222222222221</v>
      </c>
      <c r="C6" s="6">
        <v>1</v>
      </c>
      <c r="D6" s="6">
        <f>ROUND((0.0375+0.2103*E6+0.28665*F6+0.17595*G6+0.04615417*H6+0.00452083*I6),4)</f>
        <v>4.02E-2</v>
      </c>
      <c r="E6">
        <f>C6/40</f>
        <v>2.5000000000000001E-2</v>
      </c>
      <c r="F6">
        <f>E6*(E6-1)</f>
        <v>-2.4375000000000001E-2</v>
      </c>
      <c r="G6">
        <f>F6*(E6-2)</f>
        <v>4.8140625000000006E-2</v>
      </c>
      <c r="H6">
        <f>G6*(E6-3)</f>
        <v>-0.14321835937500002</v>
      </c>
      <c r="I6">
        <f>H6*(E6-4)</f>
        <v>0.5692929785156251</v>
      </c>
      <c r="J6" s="5">
        <f t="shared" ref="J6:J69" si="4">0.1804*10^((4.1667*C6-133.3)/(5/9*C6+219.9))</f>
        <v>4.6825229877111678E-2</v>
      </c>
      <c r="K6" s="5">
        <f t="shared" ref="K6:K69" si="5">0.1804*10^((7.5*B6)/(237.7+B6))</f>
        <v>4.6815279354026809E-2</v>
      </c>
      <c r="L6" s="3">
        <f t="shared" si="1"/>
        <v>1.3948646773074254E-3</v>
      </c>
      <c r="M6" s="3">
        <f t="shared" si="2"/>
        <v>1.6247477403577959E-3</v>
      </c>
      <c r="N6" s="3">
        <f t="shared" ref="N6:N69" si="6">ABS(L6-M6)</f>
        <v>2.2988306305037043E-4</v>
      </c>
      <c r="O6" s="8">
        <f t="shared" si="3"/>
        <v>1.5288187922373672E-3</v>
      </c>
      <c r="P6" s="3">
        <f t="shared" ref="P6:P69" si="7">ABS(L6-O6)</f>
        <v>1.339541149299418E-4</v>
      </c>
    </row>
    <row r="7" spans="2:16" x14ac:dyDescent="0.25">
      <c r="B7">
        <f t="shared" si="0"/>
        <v>-16.666666666666668</v>
      </c>
      <c r="C7" s="6">
        <v>2</v>
      </c>
      <c r="D7" s="6">
        <f t="shared" ref="D7:D70" si="8">ROUND((0.0375+0.2103*E7+0.28665*F7+0.17595*G7+0.04615417*H7+0.00452083*I7),4)</f>
        <v>4.2999999999999997E-2</v>
      </c>
      <c r="E7">
        <f t="shared" ref="E7:E12" si="9">C7/40</f>
        <v>0.05</v>
      </c>
      <c r="F7">
        <f t="shared" ref="F7:F12" si="10">E7*(E7-1)</f>
        <v>-4.7500000000000001E-2</v>
      </c>
      <c r="G7">
        <f t="shared" ref="G7:G12" si="11">F7*(E7-2)</f>
        <v>9.2624999999999999E-2</v>
      </c>
      <c r="H7">
        <f t="shared" ref="H7:H12" si="12">G7*(E7-3)</f>
        <v>-0.27324375000000001</v>
      </c>
      <c r="I7">
        <f t="shared" ref="I7:I12" si="13">H7*(E7-4)</f>
        <v>1.0793128125</v>
      </c>
      <c r="J7" s="5">
        <f t="shared" si="4"/>
        <v>4.9068776880725182E-2</v>
      </c>
      <c r="K7" s="5">
        <f t="shared" si="5"/>
        <v>4.9058127935217737E-2</v>
      </c>
      <c r="L7" s="3">
        <f t="shared" si="1"/>
        <v>1.4920194309507285E-3</v>
      </c>
      <c r="M7" s="3">
        <f t="shared" si="2"/>
        <v>1.7025946176518105E-3</v>
      </c>
      <c r="N7" s="3">
        <f t="shared" si="6"/>
        <v>2.1057518670108207E-4</v>
      </c>
      <c r="O7" s="8">
        <f t="shared" si="3"/>
        <v>1.6040617690893182E-3</v>
      </c>
      <c r="P7" s="3">
        <f t="shared" si="7"/>
        <v>1.1204233813858974E-4</v>
      </c>
    </row>
    <row r="8" spans="2:16" x14ac:dyDescent="0.25">
      <c r="B8">
        <f t="shared" si="0"/>
        <v>-16.111111111111111</v>
      </c>
      <c r="C8" s="6">
        <v>3</v>
      </c>
      <c r="D8" s="6">
        <f t="shared" si="8"/>
        <v>4.58E-2</v>
      </c>
      <c r="E8">
        <f t="shared" si="9"/>
        <v>7.4999999999999997E-2</v>
      </c>
      <c r="F8">
        <f t="shared" si="10"/>
        <v>-6.9375000000000006E-2</v>
      </c>
      <c r="G8">
        <f t="shared" si="11"/>
        <v>0.13354687500000001</v>
      </c>
      <c r="H8">
        <f t="shared" si="12"/>
        <v>-0.39062460937499999</v>
      </c>
      <c r="I8">
        <f t="shared" si="13"/>
        <v>1.5332015917968749</v>
      </c>
      <c r="J8" s="5">
        <f t="shared" si="4"/>
        <v>5.1407752800388548E-2</v>
      </c>
      <c r="K8" s="5">
        <f t="shared" si="5"/>
        <v>5.1396366396724763E-2</v>
      </c>
      <c r="L8" s="3">
        <f t="shared" si="1"/>
        <v>1.589174184594032E-3</v>
      </c>
      <c r="M8" s="3">
        <f t="shared" si="2"/>
        <v>1.7837526995277081E-3</v>
      </c>
      <c r="N8" s="3">
        <f t="shared" si="6"/>
        <v>1.9457851493367615E-4</v>
      </c>
      <c r="O8" s="8">
        <f t="shared" si="3"/>
        <v>1.6825820139527482E-3</v>
      </c>
      <c r="P8" s="3">
        <f t="shared" si="7"/>
        <v>9.3407829358716247E-5</v>
      </c>
    </row>
    <row r="9" spans="2:16" x14ac:dyDescent="0.25">
      <c r="B9">
        <f t="shared" si="0"/>
        <v>-15.555555555555557</v>
      </c>
      <c r="C9" s="6">
        <v>4</v>
      </c>
      <c r="D9" s="6">
        <f t="shared" si="8"/>
        <v>4.87E-2</v>
      </c>
      <c r="E9">
        <f t="shared" si="9"/>
        <v>0.1</v>
      </c>
      <c r="F9">
        <f t="shared" si="10"/>
        <v>-9.0000000000000011E-2</v>
      </c>
      <c r="G9">
        <f t="shared" si="11"/>
        <v>0.17100000000000001</v>
      </c>
      <c r="H9">
        <f t="shared" si="12"/>
        <v>-0.49590000000000001</v>
      </c>
      <c r="I9">
        <f t="shared" si="13"/>
        <v>1.93401</v>
      </c>
      <c r="J9" s="5">
        <f t="shared" si="4"/>
        <v>5.3845677364951133E-2</v>
      </c>
      <c r="K9" s="5">
        <f t="shared" si="5"/>
        <v>5.3833512688230049E-2</v>
      </c>
      <c r="L9" s="3">
        <f t="shared" si="1"/>
        <v>1.6897987508674532E-3</v>
      </c>
      <c r="M9" s="3">
        <f t="shared" si="2"/>
        <v>1.8683441139816493E-3</v>
      </c>
      <c r="N9" s="3">
        <f t="shared" si="6"/>
        <v>1.7854536311419605E-4</v>
      </c>
      <c r="O9" s="8">
        <f t="shared" si="3"/>
        <v>1.7645027567180964E-3</v>
      </c>
      <c r="P9" s="3">
        <f t="shared" si="7"/>
        <v>7.4704005850643193E-5</v>
      </c>
    </row>
    <row r="10" spans="2:16" x14ac:dyDescent="0.25">
      <c r="B10">
        <f t="shared" si="0"/>
        <v>-15</v>
      </c>
      <c r="C10" s="6">
        <v>5</v>
      </c>
      <c r="D10" s="6">
        <f t="shared" si="8"/>
        <v>5.16E-2</v>
      </c>
      <c r="E10">
        <f t="shared" si="9"/>
        <v>0.125</v>
      </c>
      <c r="F10">
        <f t="shared" si="10"/>
        <v>-0.109375</v>
      </c>
      <c r="G10">
        <f t="shared" si="11"/>
        <v>0.205078125</v>
      </c>
      <c r="H10">
        <f t="shared" si="12"/>
        <v>-0.589599609375</v>
      </c>
      <c r="I10">
        <f t="shared" si="13"/>
        <v>2.284698486328125</v>
      </c>
      <c r="J10" s="5">
        <f t="shared" si="4"/>
        <v>5.6386178798116159E-2</v>
      </c>
      <c r="K10" s="5">
        <f t="shared" si="5"/>
        <v>5.6373193189167149E-2</v>
      </c>
      <c r="L10" s="3">
        <f t="shared" si="1"/>
        <v>1.7904233171408743E-3</v>
      </c>
      <c r="M10" s="3">
        <f t="shared" si="2"/>
        <v>1.9564947535779375E-3</v>
      </c>
      <c r="N10" s="3">
        <f t="shared" si="6"/>
        <v>1.660714364370632E-4</v>
      </c>
      <c r="O10" s="8">
        <f t="shared" si="3"/>
        <v>1.8499510725906512E-3</v>
      </c>
      <c r="P10" s="3">
        <f t="shared" si="7"/>
        <v>5.9527755449776927E-5</v>
      </c>
    </row>
    <row r="11" spans="2:16" x14ac:dyDescent="0.25">
      <c r="B11">
        <f t="shared" si="0"/>
        <v>-14.444444444444445</v>
      </c>
      <c r="C11" s="6">
        <v>6</v>
      </c>
      <c r="D11" s="6">
        <f t="shared" si="8"/>
        <v>5.4699999999999999E-2</v>
      </c>
      <c r="E11">
        <f t="shared" si="9"/>
        <v>0.15</v>
      </c>
      <c r="F11">
        <f t="shared" si="10"/>
        <v>-0.1275</v>
      </c>
      <c r="G11">
        <f t="shared" si="11"/>
        <v>0.23587500000000003</v>
      </c>
      <c r="H11">
        <f t="shared" si="12"/>
        <v>-0.67224375000000014</v>
      </c>
      <c r="I11">
        <f t="shared" si="13"/>
        <v>2.5881384375000005</v>
      </c>
      <c r="J11" s="5">
        <f t="shared" si="4"/>
        <v>5.9032996432823816E-2</v>
      </c>
      <c r="K11" s="5">
        <f t="shared" si="5"/>
        <v>5.9019145321296228E-2</v>
      </c>
      <c r="L11" s="3">
        <f t="shared" si="1"/>
        <v>1.8979875086745316E-3</v>
      </c>
      <c r="M11" s="3">
        <f t="shared" si="2"/>
        <v>2.0483343661632136E-3</v>
      </c>
      <c r="N11" s="3">
        <f t="shared" si="6"/>
        <v>1.5034685748868204E-4</v>
      </c>
      <c r="O11" s="8">
        <f t="shared" si="3"/>
        <v>1.9390579746330328E-3</v>
      </c>
      <c r="P11" s="3">
        <f t="shared" si="7"/>
        <v>4.1070465958501206E-5</v>
      </c>
    </row>
    <row r="12" spans="2:16" x14ac:dyDescent="0.25">
      <c r="B12">
        <f t="shared" si="0"/>
        <v>-13.888888888888889</v>
      </c>
      <c r="C12" s="6">
        <v>7</v>
      </c>
      <c r="D12" s="6">
        <f t="shared" si="8"/>
        <v>5.7799999999999997E-2</v>
      </c>
      <c r="E12">
        <f t="shared" si="9"/>
        <v>0.17499999999999999</v>
      </c>
      <c r="F12">
        <f t="shared" si="10"/>
        <v>-0.14437499999999998</v>
      </c>
      <c r="G12">
        <f t="shared" si="11"/>
        <v>0.26348437499999994</v>
      </c>
      <c r="H12">
        <f t="shared" si="12"/>
        <v>-0.74434335937499985</v>
      </c>
      <c r="I12">
        <f t="shared" si="13"/>
        <v>2.8471133496093746</v>
      </c>
      <c r="J12" s="5">
        <f t="shared" si="4"/>
        <v>6.1789983367616014E-2</v>
      </c>
      <c r="K12" s="5">
        <f t="shared" si="5"/>
        <v>6.1775220203228738E-2</v>
      </c>
      <c r="L12" s="3">
        <f t="shared" si="1"/>
        <v>2.0055517002081887E-3</v>
      </c>
      <c r="M12" s="3">
        <f t="shared" si="2"/>
        <v>2.1439966470373356E-3</v>
      </c>
      <c r="N12" s="3">
        <f t="shared" si="6"/>
        <v>1.3844494682914692E-4</v>
      </c>
      <c r="O12" s="8">
        <f t="shared" si="3"/>
        <v>2.031958507735715E-3</v>
      </c>
      <c r="P12" s="3">
        <f t="shared" si="7"/>
        <v>2.640680752752627E-5</v>
      </c>
    </row>
    <row r="13" spans="2:16" x14ac:dyDescent="0.25">
      <c r="B13">
        <f t="shared" si="0"/>
        <v>-13.333333333333334</v>
      </c>
      <c r="C13" s="6">
        <v>8</v>
      </c>
      <c r="D13" s="6">
        <f t="shared" si="8"/>
        <v>6.0999999999999999E-2</v>
      </c>
      <c r="E13">
        <f>C13/40</f>
        <v>0.2</v>
      </c>
      <c r="F13">
        <f>E13*(E13-1)</f>
        <v>-0.16000000000000003</v>
      </c>
      <c r="G13">
        <f>F13*(E13-2)</f>
        <v>0.28800000000000009</v>
      </c>
      <c r="H13">
        <f>G13*(E13-3)</f>
        <v>-0.80640000000000023</v>
      </c>
      <c r="I13">
        <f>H13*(E13-4)</f>
        <v>3.0643200000000008</v>
      </c>
      <c r="J13" s="5">
        <f t="shared" si="4"/>
        <v>6.4661109165164626E-2</v>
      </c>
      <c r="K13" s="5">
        <f t="shared" si="5"/>
        <v>6.4645385347082418E-2</v>
      </c>
      <c r="L13" s="3">
        <f t="shared" si="1"/>
        <v>2.1165857043719638E-3</v>
      </c>
      <c r="M13" s="3">
        <f t="shared" si="2"/>
        <v>2.243619332587253E-3</v>
      </c>
      <c r="N13" s="3">
        <f t="shared" si="6"/>
        <v>1.2703362821528917E-4</v>
      </c>
      <c r="O13" s="8">
        <f t="shared" si="3"/>
        <v>2.128791844018766E-3</v>
      </c>
      <c r="P13" s="3">
        <f t="shared" si="7"/>
        <v>1.2206139646802217E-5</v>
      </c>
    </row>
    <row r="14" spans="2:16" x14ac:dyDescent="0.25">
      <c r="B14">
        <f t="shared" si="0"/>
        <v>-12.777777777777779</v>
      </c>
      <c r="C14" s="6">
        <v>9</v>
      </c>
      <c r="D14" s="6">
        <f t="shared" si="8"/>
        <v>6.4299999999999996E-2</v>
      </c>
      <c r="E14">
        <f t="shared" ref="E14:E77" si="14">C14/40</f>
        <v>0.22500000000000001</v>
      </c>
      <c r="F14">
        <f t="shared" ref="F14:F77" si="15">E14*(E14-1)</f>
        <v>-0.174375</v>
      </c>
      <c r="G14">
        <f t="shared" ref="G14:G77" si="16">F14*(E14-2)</f>
        <v>0.30951562499999996</v>
      </c>
      <c r="H14">
        <f t="shared" ref="H14:H77" si="17">G14*(E14-3)</f>
        <v>-0.85890585937499986</v>
      </c>
      <c r="I14">
        <f t="shared" ref="I14:I77" si="18">H14*(E14-4)</f>
        <v>3.2423696191406246</v>
      </c>
      <c r="J14" s="5">
        <f t="shared" si="4"/>
        <v>6.7650462593134536E-2</v>
      </c>
      <c r="K14" s="5">
        <f t="shared" si="5"/>
        <v>6.7633727397438795E-2</v>
      </c>
      <c r="L14" s="3">
        <f t="shared" si="1"/>
        <v>2.2310895211658569E-3</v>
      </c>
      <c r="M14" s="3">
        <f t="shared" si="2"/>
        <v>2.3473442953898171E-3</v>
      </c>
      <c r="N14" s="3">
        <f t="shared" si="6"/>
        <v>1.1625477422396021E-4</v>
      </c>
      <c r="O14" s="8">
        <f t="shared" si="3"/>
        <v>2.2297013796675372E-3</v>
      </c>
      <c r="P14" s="3">
        <f t="shared" si="7"/>
        <v>1.3881414983197421E-6</v>
      </c>
    </row>
    <row r="15" spans="2:16" x14ac:dyDescent="0.25">
      <c r="B15">
        <f t="shared" si="0"/>
        <v>-12.222222222222223</v>
      </c>
      <c r="C15" s="6">
        <v>10</v>
      </c>
      <c r="D15" s="6">
        <f t="shared" si="8"/>
        <v>6.7699999999999996E-2</v>
      </c>
      <c r="E15">
        <f t="shared" si="14"/>
        <v>0.25</v>
      </c>
      <c r="F15">
        <f t="shared" si="15"/>
        <v>-0.1875</v>
      </c>
      <c r="G15">
        <f t="shared" si="16"/>
        <v>0.328125</v>
      </c>
      <c r="H15">
        <f t="shared" si="17"/>
        <v>-0.90234375</v>
      </c>
      <c r="I15">
        <f t="shared" si="18"/>
        <v>3.3837890625</v>
      </c>
      <c r="J15" s="5">
        <f t="shared" si="4"/>
        <v>7.0762254407545175E-2</v>
      </c>
      <c r="K15" s="5">
        <f t="shared" si="5"/>
        <v>7.0744454912765986E-2</v>
      </c>
      <c r="L15" s="3">
        <f t="shared" si="1"/>
        <v>2.349063150589868E-3</v>
      </c>
      <c r="M15" s="3">
        <f t="shared" si="2"/>
        <v>2.4553176407892149E-3</v>
      </c>
      <c r="N15" s="3">
        <f t="shared" si="6"/>
        <v>1.062544901993469E-4</v>
      </c>
      <c r="O15" s="8">
        <f t="shared" si="3"/>
        <v>2.3348348332049634E-3</v>
      </c>
      <c r="P15" s="3">
        <f t="shared" si="7"/>
        <v>1.4228317384904626E-5</v>
      </c>
    </row>
    <row r="16" spans="2:16" x14ac:dyDescent="0.25">
      <c r="B16">
        <f t="shared" si="0"/>
        <v>-11.666666666666668</v>
      </c>
      <c r="C16" s="6">
        <v>11</v>
      </c>
      <c r="D16" s="6">
        <f t="shared" si="8"/>
        <v>7.1199999999999999E-2</v>
      </c>
      <c r="E16">
        <f t="shared" si="14"/>
        <v>0.27500000000000002</v>
      </c>
      <c r="F16">
        <f t="shared" si="15"/>
        <v>-0.199375</v>
      </c>
      <c r="G16">
        <f t="shared" si="16"/>
        <v>0.34392187499999999</v>
      </c>
      <c r="H16">
        <f t="shared" si="17"/>
        <v>-0.93718710937500005</v>
      </c>
      <c r="I16">
        <f t="shared" si="18"/>
        <v>3.4910219824218753</v>
      </c>
      <c r="J16" s="5">
        <f t="shared" si="4"/>
        <v>7.4000820178783858E-2</v>
      </c>
      <c r="K16" s="5">
        <f t="shared" si="5"/>
        <v>7.3981901189460061E-2</v>
      </c>
      <c r="L16" s="3">
        <f t="shared" si="1"/>
        <v>2.4705065926439972E-3</v>
      </c>
      <c r="M16" s="3">
        <f t="shared" si="2"/>
        <v>2.5676898049543321E-3</v>
      </c>
      <c r="N16" s="3">
        <f t="shared" si="6"/>
        <v>9.7183212310334929E-5</v>
      </c>
      <c r="O16" s="8">
        <f t="shared" si="3"/>
        <v>2.4443443452021175E-3</v>
      </c>
      <c r="P16" s="3">
        <f t="shared" si="7"/>
        <v>2.6162247441879633E-5</v>
      </c>
    </row>
    <row r="17" spans="2:16" x14ac:dyDescent="0.25">
      <c r="B17">
        <f t="shared" si="0"/>
        <v>-11.111111111111111</v>
      </c>
      <c r="C17" s="6">
        <v>12</v>
      </c>
      <c r="D17" s="6">
        <f t="shared" si="8"/>
        <v>7.4800000000000005E-2</v>
      </c>
      <c r="E17">
        <f t="shared" si="14"/>
        <v>0.3</v>
      </c>
      <c r="F17">
        <f t="shared" si="15"/>
        <v>-0.21</v>
      </c>
      <c r="G17">
        <f t="shared" si="16"/>
        <v>0.35699999999999998</v>
      </c>
      <c r="H17">
        <f t="shared" si="17"/>
        <v>-0.96389999999999998</v>
      </c>
      <c r="I17">
        <f t="shared" si="18"/>
        <v>3.56643</v>
      </c>
      <c r="J17" s="5">
        <f t="shared" si="4"/>
        <v>7.7370623160415222E-2</v>
      </c>
      <c r="K17" s="5">
        <f t="shared" si="5"/>
        <v>7.7350527128649885E-2</v>
      </c>
      <c r="L17" s="3">
        <f t="shared" si="1"/>
        <v>2.5954198473282443E-3</v>
      </c>
      <c r="M17" s="3">
        <f t="shared" si="2"/>
        <v>2.6846156544210694E-3</v>
      </c>
      <c r="N17" s="3">
        <f t="shared" si="6"/>
        <v>8.9195807092825111E-5</v>
      </c>
      <c r="O17" s="8">
        <f t="shared" si="3"/>
        <v>2.5583865794291242E-3</v>
      </c>
      <c r="P17" s="3">
        <f t="shared" si="7"/>
        <v>3.7033267899120106E-5</v>
      </c>
    </row>
    <row r="18" spans="2:16" x14ac:dyDescent="0.25">
      <c r="B18">
        <f t="shared" si="0"/>
        <v>-10.555555555555555</v>
      </c>
      <c r="C18" s="6">
        <v>13</v>
      </c>
      <c r="D18" s="6">
        <f t="shared" si="8"/>
        <v>7.8600000000000003E-2</v>
      </c>
      <c r="E18">
        <f t="shared" si="14"/>
        <v>0.32500000000000001</v>
      </c>
      <c r="F18">
        <f t="shared" si="15"/>
        <v>-0.21937500000000001</v>
      </c>
      <c r="G18">
        <f t="shared" si="16"/>
        <v>0.36745312500000005</v>
      </c>
      <c r="H18">
        <f t="shared" si="17"/>
        <v>-0.98293710937500001</v>
      </c>
      <c r="I18">
        <f t="shared" si="18"/>
        <v>3.612293876953125</v>
      </c>
      <c r="J18" s="5">
        <f t="shared" si="4"/>
        <v>8.0876257200921564E-2</v>
      </c>
      <c r="K18" s="5">
        <f t="shared" si="5"/>
        <v>8.0854924145899065E-2</v>
      </c>
      <c r="L18" s="3">
        <f t="shared" si="1"/>
        <v>2.7272727272727275E-3</v>
      </c>
      <c r="M18" s="3">
        <f t="shared" si="2"/>
        <v>2.8062545871242735E-3</v>
      </c>
      <c r="N18" s="3">
        <f t="shared" si="6"/>
        <v>7.8981859851545971E-5</v>
      </c>
      <c r="O18" s="8">
        <f t="shared" si="3"/>
        <v>2.6771228254472107E-3</v>
      </c>
      <c r="P18" s="3">
        <f t="shared" si="7"/>
        <v>5.0149901825516808E-5</v>
      </c>
    </row>
    <row r="19" spans="2:16" x14ac:dyDescent="0.25">
      <c r="B19">
        <f t="shared" si="0"/>
        <v>-10</v>
      </c>
      <c r="C19" s="6">
        <v>14</v>
      </c>
      <c r="D19" s="6">
        <f t="shared" si="8"/>
        <v>8.2400000000000001E-2</v>
      </c>
      <c r="E19">
        <f t="shared" si="14"/>
        <v>0.35</v>
      </c>
      <c r="F19">
        <f t="shared" si="15"/>
        <v>-0.22749999999999998</v>
      </c>
      <c r="G19">
        <f t="shared" si="16"/>
        <v>0.37537499999999996</v>
      </c>
      <c r="H19">
        <f t="shared" si="17"/>
        <v>-0.99474374999999982</v>
      </c>
      <c r="I19">
        <f t="shared" si="18"/>
        <v>3.6308146874999991</v>
      </c>
      <c r="J19" s="5">
        <f t="shared" si="4"/>
        <v>8.4522449698499202E-2</v>
      </c>
      <c r="K19" s="5">
        <f t="shared" si="5"/>
        <v>8.4499817123931134E-2</v>
      </c>
      <c r="L19" s="3">
        <f t="shared" si="1"/>
        <v>2.8591256072172102E-3</v>
      </c>
      <c r="M19" s="3">
        <f t="shared" si="2"/>
        <v>2.9327706349236366E-3</v>
      </c>
      <c r="N19" s="3">
        <f t="shared" si="6"/>
        <v>7.364502770642635E-5</v>
      </c>
      <c r="O19" s="8">
        <f t="shared" si="3"/>
        <v>2.800719102643269E-3</v>
      </c>
      <c r="P19" s="3">
        <f t="shared" si="7"/>
        <v>5.8406504573941219E-5</v>
      </c>
    </row>
    <row r="20" spans="2:16" x14ac:dyDescent="0.25">
      <c r="B20">
        <f t="shared" si="0"/>
        <v>-9.4444444444444446</v>
      </c>
      <c r="C20" s="6">
        <v>15</v>
      </c>
      <c r="D20" s="6">
        <f t="shared" si="8"/>
        <v>8.6400000000000005E-2</v>
      </c>
      <c r="E20">
        <f t="shared" si="14"/>
        <v>0.375</v>
      </c>
      <c r="F20">
        <f t="shared" si="15"/>
        <v>-0.234375</v>
      </c>
      <c r="G20">
        <f t="shared" si="16"/>
        <v>0.380859375</v>
      </c>
      <c r="H20">
        <f t="shared" si="17"/>
        <v>-0.999755859375</v>
      </c>
      <c r="I20">
        <f t="shared" si="18"/>
        <v>3.624114990234375</v>
      </c>
      <c r="J20" s="5">
        <f t="shared" si="4"/>
        <v>8.8314064599026618E-2</v>
      </c>
      <c r="K20" s="5">
        <f t="shared" si="5"/>
        <v>8.8290067408492476E-2</v>
      </c>
      <c r="L20" s="3">
        <f t="shared" si="1"/>
        <v>2.9979181124219294E-3</v>
      </c>
      <c r="M20" s="3">
        <f t="shared" si="2"/>
        <v>3.0643325676275716E-3</v>
      </c>
      <c r="N20" s="3">
        <f t="shared" si="6"/>
        <v>6.641445520564216E-5</v>
      </c>
      <c r="O20" s="8">
        <f t="shared" si="3"/>
        <v>2.929346265706915E-3</v>
      </c>
      <c r="P20" s="3">
        <f t="shared" si="7"/>
        <v>6.8571846715014418E-5</v>
      </c>
    </row>
    <row r="21" spans="2:16" x14ac:dyDescent="0.25">
      <c r="B21">
        <f t="shared" si="0"/>
        <v>-8.8888888888888893</v>
      </c>
      <c r="C21" s="6">
        <v>16</v>
      </c>
      <c r="D21" s="6">
        <f t="shared" si="8"/>
        <v>9.06E-2</v>
      </c>
      <c r="E21">
        <f t="shared" si="14"/>
        <v>0.4</v>
      </c>
      <c r="F21">
        <f t="shared" si="15"/>
        <v>-0.24</v>
      </c>
      <c r="G21">
        <f t="shared" si="16"/>
        <v>0.38400000000000001</v>
      </c>
      <c r="H21">
        <f t="shared" si="17"/>
        <v>-0.99840000000000007</v>
      </c>
      <c r="I21">
        <f t="shared" si="18"/>
        <v>3.5942400000000001</v>
      </c>
      <c r="J21" s="5">
        <f t="shared" si="4"/>
        <v>9.2256105437309374E-2</v>
      </c>
      <c r="K21" s="5">
        <f t="shared" si="5"/>
        <v>9.2230675847459281E-2</v>
      </c>
      <c r="L21" s="3">
        <f t="shared" si="1"/>
        <v>3.1436502428868842E-3</v>
      </c>
      <c r="M21" s="3">
        <f t="shared" si="2"/>
        <v>3.2011139985187154E-3</v>
      </c>
      <c r="N21" s="3">
        <f t="shared" si="6"/>
        <v>5.7463755631831197E-5</v>
      </c>
      <c r="O21" s="8">
        <f t="shared" si="3"/>
        <v>3.0631801115504047E-3</v>
      </c>
      <c r="P21" s="3">
        <f t="shared" si="7"/>
        <v>8.0470131336479473E-5</v>
      </c>
    </row>
    <row r="22" spans="2:16" x14ac:dyDescent="0.25">
      <c r="B22">
        <f t="shared" si="0"/>
        <v>-8.3333333333333339</v>
      </c>
      <c r="C22" s="6">
        <v>17</v>
      </c>
      <c r="D22" s="6">
        <f t="shared" si="8"/>
        <v>9.4799999999999995E-2</v>
      </c>
      <c r="E22">
        <f t="shared" si="14"/>
        <v>0.42499999999999999</v>
      </c>
      <c r="F22">
        <f t="shared" si="15"/>
        <v>-0.24437499999999998</v>
      </c>
      <c r="G22">
        <f t="shared" si="16"/>
        <v>0.38489062499999999</v>
      </c>
      <c r="H22">
        <f t="shared" si="17"/>
        <v>-0.99109335937499998</v>
      </c>
      <c r="I22">
        <f t="shared" si="18"/>
        <v>3.5431587597656251</v>
      </c>
      <c r="J22" s="5">
        <f t="shared" si="4"/>
        <v>9.63537184216985E-2</v>
      </c>
      <c r="K22" s="5">
        <f t="shared" si="5"/>
        <v>9.632678587328386E-2</v>
      </c>
      <c r="L22" s="3">
        <f t="shared" si="1"/>
        <v>3.289382373351839E-3</v>
      </c>
      <c r="M22" s="3">
        <f t="shared" si="2"/>
        <v>3.343293491384403E-3</v>
      </c>
      <c r="N22" s="3">
        <f t="shared" si="6"/>
        <v>5.3911118032563994E-5</v>
      </c>
      <c r="O22" s="8">
        <f t="shared" si="3"/>
        <v>3.2024014876710508E-3</v>
      </c>
      <c r="P22" s="3">
        <f t="shared" si="7"/>
        <v>8.6980885680788215E-5</v>
      </c>
    </row>
    <row r="23" spans="2:16" x14ac:dyDescent="0.25">
      <c r="B23">
        <f t="shared" si="0"/>
        <v>-7.7777777777777786</v>
      </c>
      <c r="C23" s="6">
        <v>18</v>
      </c>
      <c r="D23" s="6">
        <f t="shared" si="8"/>
        <v>9.9199999999999997E-2</v>
      </c>
      <c r="E23">
        <f t="shared" si="14"/>
        <v>0.45</v>
      </c>
      <c r="F23">
        <f t="shared" si="15"/>
        <v>-0.24750000000000003</v>
      </c>
      <c r="G23">
        <f t="shared" si="16"/>
        <v>0.38362500000000005</v>
      </c>
      <c r="H23">
        <f t="shared" si="17"/>
        <v>-0.97824375000000008</v>
      </c>
      <c r="I23">
        <f t="shared" si="18"/>
        <v>3.4727653125</v>
      </c>
      <c r="J23" s="5">
        <f t="shared" si="4"/>
        <v>0.10061219556216744</v>
      </c>
      <c r="K23" s="5">
        <f t="shared" si="5"/>
        <v>0.10058368662886634</v>
      </c>
      <c r="L23" s="3">
        <f t="shared" si="1"/>
        <v>3.4420541290770298E-3</v>
      </c>
      <c r="M23" s="3">
        <f t="shared" si="2"/>
        <v>3.4910546690550812E-3</v>
      </c>
      <c r="N23" s="3">
        <f t="shared" si="6"/>
        <v>4.900053997805142E-5</v>
      </c>
      <c r="O23" s="8">
        <f t="shared" si="3"/>
        <v>3.3471964019551412E-3</v>
      </c>
      <c r="P23" s="3">
        <f t="shared" si="7"/>
        <v>9.4857727121888582E-5</v>
      </c>
    </row>
    <row r="24" spans="2:16" x14ac:dyDescent="0.25">
      <c r="B24">
        <f t="shared" si="0"/>
        <v>-7.2222222222222223</v>
      </c>
      <c r="C24" s="6">
        <v>19</v>
      </c>
      <c r="D24" s="6">
        <f t="shared" si="8"/>
        <v>0.1038</v>
      </c>
      <c r="E24">
        <f t="shared" si="14"/>
        <v>0.47499999999999998</v>
      </c>
      <c r="F24">
        <f t="shared" si="15"/>
        <v>-0.24937499999999999</v>
      </c>
      <c r="G24">
        <f t="shared" si="16"/>
        <v>0.38029687499999998</v>
      </c>
      <c r="H24">
        <f t="shared" si="17"/>
        <v>-0.96024960937499992</v>
      </c>
      <c r="I24">
        <f t="shared" si="18"/>
        <v>3.3848798730468745</v>
      </c>
      <c r="J24" s="5">
        <f t="shared" si="4"/>
        <v>0.10503697784192406</v>
      </c>
      <c r="K24" s="5">
        <f t="shared" si="5"/>
        <v>0.10500681613692757</v>
      </c>
      <c r="L24" s="3">
        <f t="shared" si="1"/>
        <v>3.6016655100624567E-3</v>
      </c>
      <c r="M24" s="3">
        <f t="shared" si="2"/>
        <v>3.6445863234532984E-3</v>
      </c>
      <c r="N24" s="3">
        <f t="shared" si="6"/>
        <v>4.2920813390841771E-5</v>
      </c>
      <c r="O24" s="8">
        <f t="shared" si="3"/>
        <v>3.4977561339227387E-3</v>
      </c>
      <c r="P24" s="3">
        <f t="shared" si="7"/>
        <v>1.0390937613971802E-4</v>
      </c>
    </row>
    <row r="25" spans="2:16" x14ac:dyDescent="0.25">
      <c r="B25">
        <f t="shared" si="0"/>
        <v>-6.666666666666667</v>
      </c>
      <c r="C25" s="6">
        <v>20</v>
      </c>
      <c r="D25" s="6">
        <f t="shared" si="8"/>
        <v>0.1085</v>
      </c>
      <c r="E25">
        <f t="shared" si="14"/>
        <v>0.5</v>
      </c>
      <c r="F25">
        <f t="shared" si="15"/>
        <v>-0.25</v>
      </c>
      <c r="G25">
        <f t="shared" si="16"/>
        <v>0.375</v>
      </c>
      <c r="H25">
        <f t="shared" si="17"/>
        <v>-0.9375</v>
      </c>
      <c r="I25">
        <f t="shared" si="18"/>
        <v>3.28125</v>
      </c>
      <c r="J25" s="5">
        <f t="shared" si="4"/>
        <v>0.10963365843262275</v>
      </c>
      <c r="K25" s="5">
        <f t="shared" si="5"/>
        <v>0.10960176451294862</v>
      </c>
      <c r="L25" s="3">
        <f t="shared" si="1"/>
        <v>3.7647467036780015E-3</v>
      </c>
      <c r="M25" s="3">
        <f t="shared" si="2"/>
        <v>3.804082527155543E-3</v>
      </c>
      <c r="N25" s="3">
        <f t="shared" si="6"/>
        <v>3.9335823477541516E-5</v>
      </c>
      <c r="O25" s="8">
        <f t="shared" si="3"/>
        <v>3.6542773474111372E-3</v>
      </c>
      <c r="P25" s="3">
        <f t="shared" si="7"/>
        <v>1.1046935626686429E-4</v>
      </c>
    </row>
    <row r="26" spans="2:16" x14ac:dyDescent="0.25">
      <c r="B26">
        <f t="shared" si="0"/>
        <v>-6.1111111111111116</v>
      </c>
      <c r="C26" s="6">
        <v>21</v>
      </c>
      <c r="D26" s="6">
        <f t="shared" si="8"/>
        <v>0.1134</v>
      </c>
      <c r="E26">
        <f t="shared" si="14"/>
        <v>0.52500000000000002</v>
      </c>
      <c r="F26">
        <f t="shared" si="15"/>
        <v>-0.24937499999999999</v>
      </c>
      <c r="G26">
        <f t="shared" si="16"/>
        <v>0.36782812500000001</v>
      </c>
      <c r="H26">
        <f t="shared" si="17"/>
        <v>-0.91037460937500003</v>
      </c>
      <c r="I26">
        <f t="shared" si="18"/>
        <v>3.1635517675781251</v>
      </c>
      <c r="J26" s="5">
        <f t="shared" si="4"/>
        <v>0.11440798595323279</v>
      </c>
      <c r="K26" s="5">
        <f t="shared" si="5"/>
        <v>0.11437427722173296</v>
      </c>
      <c r="L26" s="3">
        <f t="shared" si="1"/>
        <v>3.934767522553782E-3</v>
      </c>
      <c r="M26" s="3">
        <f t="shared" si="2"/>
        <v>3.9697427464688686E-3</v>
      </c>
      <c r="N26" s="3">
        <f t="shared" si="6"/>
        <v>3.4975223915086583E-5</v>
      </c>
      <c r="O26" s="8">
        <f t="shared" si="3"/>
        <v>3.8169622046957358E-3</v>
      </c>
      <c r="P26" s="3">
        <f t="shared" si="7"/>
        <v>1.1780531785804621E-4</v>
      </c>
    </row>
    <row r="27" spans="2:16" x14ac:dyDescent="0.25">
      <c r="B27">
        <f t="shared" si="0"/>
        <v>-5.5555555555555554</v>
      </c>
      <c r="C27" s="6">
        <v>22</v>
      </c>
      <c r="D27" s="6">
        <f t="shared" si="8"/>
        <v>0.11849999999999999</v>
      </c>
      <c r="E27">
        <f t="shared" si="14"/>
        <v>0.55000000000000004</v>
      </c>
      <c r="F27">
        <f t="shared" si="15"/>
        <v>-0.2475</v>
      </c>
      <c r="G27">
        <f t="shared" si="16"/>
        <v>0.358875</v>
      </c>
      <c r="H27">
        <f t="shared" si="17"/>
        <v>-0.8792437500000001</v>
      </c>
      <c r="I27">
        <f t="shared" si="18"/>
        <v>3.0333909375000006</v>
      </c>
      <c r="J27" s="5">
        <f t="shared" si="4"/>
        <v>0.11936586777260798</v>
      </c>
      <c r="K27" s="5">
        <f t="shared" si="5"/>
        <v>0.11933025837763628</v>
      </c>
      <c r="L27" s="3">
        <f t="shared" si="1"/>
        <v>4.1117279666897984E-3</v>
      </c>
      <c r="M27" s="3">
        <f t="shared" si="2"/>
        <v>4.1417719560238719E-3</v>
      </c>
      <c r="N27" s="3">
        <f t="shared" si="6"/>
        <v>3.0043989334073429E-5</v>
      </c>
      <c r="O27" s="8">
        <f t="shared" si="3"/>
        <v>3.9860184820452779E-3</v>
      </c>
      <c r="P27" s="3">
        <f t="shared" si="7"/>
        <v>1.2570948464452059E-4</v>
      </c>
    </row>
    <row r="28" spans="2:16" x14ac:dyDescent="0.25">
      <c r="B28">
        <f t="shared" si="0"/>
        <v>-5</v>
      </c>
      <c r="C28" s="6">
        <v>23</v>
      </c>
      <c r="D28" s="6">
        <f t="shared" si="8"/>
        <v>0.1237</v>
      </c>
      <c r="E28">
        <f t="shared" si="14"/>
        <v>0.57499999999999996</v>
      </c>
      <c r="F28">
        <f t="shared" si="15"/>
        <v>-0.24437500000000001</v>
      </c>
      <c r="G28">
        <f t="shared" si="16"/>
        <v>0.34823437500000004</v>
      </c>
      <c r="H28">
        <f t="shared" si="17"/>
        <v>-0.84446835937500009</v>
      </c>
      <c r="I28">
        <f t="shared" si="18"/>
        <v>2.8923041308593751</v>
      </c>
      <c r="J28" s="5">
        <f t="shared" si="4"/>
        <v>0.1245133733557926</v>
      </c>
      <c r="K28" s="5">
        <f t="shared" si="5"/>
        <v>0.12447577408849855</v>
      </c>
      <c r="L28" s="3">
        <f t="shared" si="1"/>
        <v>4.2921582234559334E-3</v>
      </c>
      <c r="M28" s="3">
        <f t="shared" si="2"/>
        <v>4.3203807548852398E-3</v>
      </c>
      <c r="N28" s="3">
        <f t="shared" si="6"/>
        <v>2.8222531429306433E-5</v>
      </c>
      <c r="O28" s="8">
        <f t="shared" si="3"/>
        <v>4.1616596867093802E-3</v>
      </c>
      <c r="P28" s="3">
        <f t="shared" si="7"/>
        <v>1.3049853674655318E-4</v>
      </c>
    </row>
    <row r="29" spans="2:16" x14ac:dyDescent="0.25">
      <c r="B29">
        <f t="shared" si="0"/>
        <v>-4.4444444444444446</v>
      </c>
      <c r="C29" s="6">
        <v>24</v>
      </c>
      <c r="D29" s="6">
        <f t="shared" si="8"/>
        <v>0.12920000000000001</v>
      </c>
      <c r="E29">
        <f t="shared" si="14"/>
        <v>0.6</v>
      </c>
      <c r="F29">
        <f t="shared" si="15"/>
        <v>-0.24</v>
      </c>
      <c r="G29">
        <f t="shared" si="16"/>
        <v>0.33599999999999997</v>
      </c>
      <c r="H29">
        <f t="shared" si="17"/>
        <v>-0.80639999999999989</v>
      </c>
      <c r="I29">
        <f t="shared" si="18"/>
        <v>2.7417599999999998</v>
      </c>
      <c r="J29" s="5">
        <f t="shared" si="4"/>
        <v>0.12985673765408842</v>
      </c>
      <c r="K29" s="5">
        <f t="shared" si="5"/>
        <v>0.12981705584330447</v>
      </c>
      <c r="L29" s="3">
        <f t="shared" si="1"/>
        <v>4.4829979181124219E-3</v>
      </c>
      <c r="M29" s="3">
        <f t="shared" si="2"/>
        <v>4.5057854841807224E-3</v>
      </c>
      <c r="N29" s="3">
        <f t="shared" si="6"/>
        <v>2.2787566068300548E-5</v>
      </c>
      <c r="O29" s="8">
        <f t="shared" si="3"/>
        <v>4.3441051753345785E-3</v>
      </c>
      <c r="P29" s="3">
        <f t="shared" si="7"/>
        <v>1.3889274277784341E-4</v>
      </c>
    </row>
    <row r="30" spans="2:16" x14ac:dyDescent="0.25">
      <c r="B30">
        <f t="shared" si="0"/>
        <v>-3.8888888888888893</v>
      </c>
      <c r="C30" s="6">
        <v>25</v>
      </c>
      <c r="D30" s="6">
        <f t="shared" si="8"/>
        <v>0.1348</v>
      </c>
      <c r="E30">
        <f t="shared" si="14"/>
        <v>0.625</v>
      </c>
      <c r="F30">
        <f t="shared" si="15"/>
        <v>-0.234375</v>
      </c>
      <c r="G30">
        <f t="shared" si="16"/>
        <v>0.322265625</v>
      </c>
      <c r="H30">
        <f t="shared" si="17"/>
        <v>-0.765380859375</v>
      </c>
      <c r="I30">
        <f t="shared" si="18"/>
        <v>2.583160400390625</v>
      </c>
      <c r="J30" s="5">
        <f t="shared" si="4"/>
        <v>0.13540236453889701</v>
      </c>
      <c r="K30" s="5">
        <f t="shared" si="5"/>
        <v>0.13536050394358445</v>
      </c>
      <c r="L30" s="3">
        <f t="shared" si="1"/>
        <v>4.6773074253990288E-3</v>
      </c>
      <c r="M30" s="3">
        <f t="shared" si="2"/>
        <v>4.6982083462490283E-3</v>
      </c>
      <c r="N30" s="3">
        <f t="shared" si="6"/>
        <v>2.0900920849999463E-5</v>
      </c>
      <c r="O30" s="8">
        <f t="shared" si="3"/>
        <v>4.5335802738056957E-3</v>
      </c>
      <c r="P30" s="3">
        <f t="shared" si="7"/>
        <v>1.4372715159333312E-4</v>
      </c>
    </row>
    <row r="31" spans="2:16" x14ac:dyDescent="0.25">
      <c r="B31">
        <f t="shared" si="0"/>
        <v>-3.3333333333333335</v>
      </c>
      <c r="C31" s="6">
        <v>26</v>
      </c>
      <c r="D31" s="6">
        <f t="shared" si="8"/>
        <v>0.1406</v>
      </c>
      <c r="E31">
        <f t="shared" si="14"/>
        <v>0.65</v>
      </c>
      <c r="F31">
        <f t="shared" si="15"/>
        <v>-0.22749999999999998</v>
      </c>
      <c r="G31">
        <f t="shared" si="16"/>
        <v>0.30712499999999998</v>
      </c>
      <c r="H31">
        <f t="shared" si="17"/>
        <v>-0.72174375000000002</v>
      </c>
      <c r="I31">
        <f t="shared" si="18"/>
        <v>2.4178415625</v>
      </c>
      <c r="J31" s="5">
        <f t="shared" si="4"/>
        <v>0.14115683027934123</v>
      </c>
      <c r="K31" s="5">
        <f t="shared" si="5"/>
        <v>0.14111269097856224</v>
      </c>
      <c r="L31" s="3">
        <f t="shared" si="1"/>
        <v>4.878556557945871E-3</v>
      </c>
      <c r="M31" s="3">
        <f t="shared" si="2"/>
        <v>4.8978775253067739E-3</v>
      </c>
      <c r="N31" s="3">
        <f t="shared" si="6"/>
        <v>1.9320967360902941E-5</v>
      </c>
      <c r="O31" s="8">
        <f t="shared" si="3"/>
        <v>4.7303163985085135E-3</v>
      </c>
      <c r="P31" s="3">
        <f t="shared" si="7"/>
        <v>1.4824015943735742E-4</v>
      </c>
    </row>
    <row r="32" spans="2:16" x14ac:dyDescent="0.25">
      <c r="B32">
        <f t="shared" si="0"/>
        <v>-2.7777777777777777</v>
      </c>
      <c r="C32" s="6">
        <v>27</v>
      </c>
      <c r="D32" s="6">
        <f t="shared" si="8"/>
        <v>0.1467</v>
      </c>
      <c r="E32">
        <f t="shared" si="14"/>
        <v>0.67500000000000004</v>
      </c>
      <c r="F32">
        <f t="shared" si="15"/>
        <v>-0.21937499999999999</v>
      </c>
      <c r="G32">
        <f t="shared" si="16"/>
        <v>0.29067187499999997</v>
      </c>
      <c r="H32">
        <f t="shared" si="17"/>
        <v>-0.67581210937500003</v>
      </c>
      <c r="I32">
        <f t="shared" si="18"/>
        <v>2.2470752636718752</v>
      </c>
      <c r="J32" s="5">
        <f t="shared" si="4"/>
        <v>0.14712688706365903</v>
      </c>
      <c r="K32" s="5">
        <f t="shared" si="5"/>
        <v>0.14708036534404062</v>
      </c>
      <c r="L32" s="3">
        <f t="shared" si="1"/>
        <v>5.0902151283830676E-3</v>
      </c>
      <c r="M32" s="3">
        <f t="shared" si="2"/>
        <v>5.1050273096342478E-3</v>
      </c>
      <c r="N32" s="3">
        <f t="shared" si="6"/>
        <v>1.4812181251180195E-5</v>
      </c>
      <c r="O32" s="8">
        <f t="shared" si="3"/>
        <v>4.934551179008961E-3</v>
      </c>
      <c r="P32" s="3">
        <f t="shared" si="7"/>
        <v>1.5566394937410657E-4</v>
      </c>
    </row>
    <row r="33" spans="2:16" x14ac:dyDescent="0.25">
      <c r="B33">
        <f t="shared" si="0"/>
        <v>-2.2222222222222223</v>
      </c>
      <c r="C33" s="6">
        <v>28</v>
      </c>
      <c r="D33" s="6">
        <f t="shared" si="8"/>
        <v>0.15290000000000001</v>
      </c>
      <c r="E33">
        <f t="shared" si="14"/>
        <v>0.7</v>
      </c>
      <c r="F33">
        <f t="shared" si="15"/>
        <v>-0.21000000000000002</v>
      </c>
      <c r="G33">
        <f t="shared" si="16"/>
        <v>0.27300000000000002</v>
      </c>
      <c r="H33">
        <f t="shared" si="17"/>
        <v>-0.62790000000000001</v>
      </c>
      <c r="I33">
        <f t="shared" si="18"/>
        <v>2.0720700000000001</v>
      </c>
      <c r="J33" s="5">
        <f t="shared" si="4"/>
        <v>0.15331946656435255</v>
      </c>
      <c r="K33" s="5">
        <f t="shared" si="5"/>
        <v>0.15327045480500945</v>
      </c>
      <c r="L33" s="3">
        <f t="shared" si="1"/>
        <v>5.3053435114503817E-3</v>
      </c>
      <c r="M33" s="3">
        <f t="shared" si="2"/>
        <v>5.319898215279408E-3</v>
      </c>
      <c r="N33" s="3">
        <f t="shared" si="6"/>
        <v>1.4554703829026266E-5</v>
      </c>
      <c r="O33" s="8">
        <f t="shared" si="3"/>
        <v>5.1465285821447474E-3</v>
      </c>
      <c r="P33" s="3">
        <f t="shared" si="7"/>
        <v>1.5881492930563436E-4</v>
      </c>
    </row>
    <row r="34" spans="2:16" x14ac:dyDescent="0.25">
      <c r="B34">
        <f t="shared" si="0"/>
        <v>-1.6666666666666667</v>
      </c>
      <c r="C34" s="6">
        <v>29</v>
      </c>
      <c r="D34" s="6">
        <f t="shared" si="8"/>
        <v>0.15939999999999999</v>
      </c>
      <c r="E34">
        <f t="shared" si="14"/>
        <v>0.72499999999999998</v>
      </c>
      <c r="F34">
        <f t="shared" si="15"/>
        <v>-0.199375</v>
      </c>
      <c r="G34">
        <f t="shared" si="16"/>
        <v>0.25420312499999997</v>
      </c>
      <c r="H34">
        <f t="shared" si="17"/>
        <v>-0.57831210937499988</v>
      </c>
      <c r="I34">
        <f t="shared" si="18"/>
        <v>1.8939721582031246</v>
      </c>
      <c r="J34" s="5">
        <f t="shared" si="4"/>
        <v>0.15974168354706458</v>
      </c>
      <c r="K34" s="5">
        <f t="shared" si="5"/>
        <v>0.15969007010194761</v>
      </c>
      <c r="L34" s="3">
        <f t="shared" si="1"/>
        <v>5.5308813324080495E-3</v>
      </c>
      <c r="M34" s="3">
        <f t="shared" si="2"/>
        <v>5.5427371112791316E-3</v>
      </c>
      <c r="N34" s="3">
        <f t="shared" si="6"/>
        <v>1.1855778871082065E-5</v>
      </c>
      <c r="O34" s="8">
        <f t="shared" si="3"/>
        <v>5.3664990375235618E-3</v>
      </c>
      <c r="P34" s="3">
        <f t="shared" si="7"/>
        <v>1.6438229488448773E-4</v>
      </c>
    </row>
    <row r="35" spans="2:16" x14ac:dyDescent="0.25">
      <c r="B35">
        <f t="shared" si="0"/>
        <v>-1.1111111111111112</v>
      </c>
      <c r="C35" s="6">
        <v>30</v>
      </c>
      <c r="D35" s="6">
        <f t="shared" si="8"/>
        <v>0.1661</v>
      </c>
      <c r="E35">
        <f t="shared" si="14"/>
        <v>0.75</v>
      </c>
      <c r="F35">
        <f t="shared" si="15"/>
        <v>-0.1875</v>
      </c>
      <c r="G35">
        <f t="shared" si="16"/>
        <v>0.234375</v>
      </c>
      <c r="H35">
        <f t="shared" si="17"/>
        <v>-0.52734375</v>
      </c>
      <c r="I35">
        <f t="shared" si="18"/>
        <v>1.7138671875</v>
      </c>
      <c r="J35" s="5">
        <f t="shared" si="4"/>
        <v>0.16640083952314441</v>
      </c>
      <c r="K35" s="5">
        <f t="shared" si="5"/>
        <v>0.16634650860078048</v>
      </c>
      <c r="L35" s="3">
        <f t="shared" si="1"/>
        <v>5.7633587786259542E-3</v>
      </c>
      <c r="M35" s="3">
        <f t="shared" si="2"/>
        <v>5.7737973463964053E-3</v>
      </c>
      <c r="N35" s="3">
        <f t="shared" si="6"/>
        <v>1.0438567770451081E-5</v>
      </c>
      <c r="O35" s="8">
        <f t="shared" si="3"/>
        <v>5.594719564422492E-3</v>
      </c>
      <c r="P35" s="3">
        <f t="shared" si="7"/>
        <v>1.686392142034622E-4</v>
      </c>
    </row>
    <row r="36" spans="2:16" x14ac:dyDescent="0.25">
      <c r="B36">
        <f t="shared" si="0"/>
        <v>-0.55555555555555558</v>
      </c>
      <c r="C36" s="6">
        <v>31</v>
      </c>
      <c r="D36" s="6">
        <f t="shared" si="8"/>
        <v>0.1731</v>
      </c>
      <c r="E36">
        <f t="shared" si="14"/>
        <v>0.77500000000000002</v>
      </c>
      <c r="F36">
        <f t="shared" si="15"/>
        <v>-0.17437499999999997</v>
      </c>
      <c r="G36">
        <f t="shared" si="16"/>
        <v>0.21360937499999999</v>
      </c>
      <c r="H36">
        <f t="shared" si="17"/>
        <v>-0.47528085937499998</v>
      </c>
      <c r="I36">
        <f t="shared" si="18"/>
        <v>1.5327807714843749</v>
      </c>
      <c r="J36" s="5">
        <f t="shared" si="4"/>
        <v>0.17330442644585331</v>
      </c>
      <c r="K36" s="5">
        <f t="shared" si="5"/>
        <v>0.17324725798644472</v>
      </c>
      <c r="L36" s="3">
        <f t="shared" si="1"/>
        <v>6.0062456627342125E-3</v>
      </c>
      <c r="M36" s="3">
        <f t="shared" si="2"/>
        <v>6.0133388773717317E-3</v>
      </c>
      <c r="N36" s="3">
        <f t="shared" si="6"/>
        <v>7.0932146375192462E-6</v>
      </c>
      <c r="O36" s="8">
        <f t="shared" si="3"/>
        <v>5.8314539000827257E-3</v>
      </c>
      <c r="P36" s="3">
        <f t="shared" si="7"/>
        <v>1.7479176265148676E-4</v>
      </c>
    </row>
    <row r="37" spans="2:16" x14ac:dyDescent="0.25">
      <c r="B37">
        <f t="shared" si="0"/>
        <v>0</v>
      </c>
      <c r="C37" s="6">
        <v>32</v>
      </c>
      <c r="D37" s="6">
        <f t="shared" si="8"/>
        <v>0.18029999999999999</v>
      </c>
      <c r="E37">
        <f t="shared" si="14"/>
        <v>0.8</v>
      </c>
      <c r="F37">
        <f t="shared" si="15"/>
        <v>-0.15999999999999998</v>
      </c>
      <c r="G37">
        <f t="shared" si="16"/>
        <v>0.19199999999999998</v>
      </c>
      <c r="H37">
        <f t="shared" si="17"/>
        <v>-0.4224</v>
      </c>
      <c r="I37">
        <f t="shared" si="18"/>
        <v>1.35168</v>
      </c>
      <c r="J37" s="5">
        <f t="shared" si="4"/>
        <v>0.18046013045015091</v>
      </c>
      <c r="K37" s="5">
        <f t="shared" si="5"/>
        <v>0.1804</v>
      </c>
      <c r="L37" s="3">
        <f t="shared" si="1"/>
        <v>6.2560721721027059E-3</v>
      </c>
      <c r="M37" s="3">
        <f t="shared" si="2"/>
        <v>6.2616283986867078E-3</v>
      </c>
      <c r="N37" s="3">
        <f t="shared" si="6"/>
        <v>5.5562265840018721E-6</v>
      </c>
      <c r="O37" s="8">
        <f t="shared" si="3"/>
        <v>6.0769726293930142E-3</v>
      </c>
      <c r="P37" s="3">
        <f t="shared" si="7"/>
        <v>1.7909954270969169E-4</v>
      </c>
    </row>
    <row r="38" spans="2:16" x14ac:dyDescent="0.25">
      <c r="B38">
        <f t="shared" si="0"/>
        <v>0.55555555555555558</v>
      </c>
      <c r="C38" s="6">
        <v>33</v>
      </c>
      <c r="D38" s="6">
        <f t="shared" si="8"/>
        <v>0.18770000000000001</v>
      </c>
      <c r="E38">
        <f t="shared" si="14"/>
        <v>0.82499999999999996</v>
      </c>
      <c r="F38">
        <f t="shared" si="15"/>
        <v>-0.14437500000000003</v>
      </c>
      <c r="G38">
        <f t="shared" si="16"/>
        <v>0.16964062500000004</v>
      </c>
      <c r="H38">
        <f t="shared" si="17"/>
        <v>-0.36896835937500005</v>
      </c>
      <c r="I38">
        <f t="shared" si="18"/>
        <v>1.1714745410156251</v>
      </c>
      <c r="J38" s="5">
        <f t="shared" si="4"/>
        <v>0.1878758356359912</v>
      </c>
      <c r="K38" s="5">
        <f t="shared" si="5"/>
        <v>0.18781261421921824</v>
      </c>
      <c r="L38" s="3">
        <f t="shared" si="1"/>
        <v>6.5128383067314362E-3</v>
      </c>
      <c r="M38" s="3">
        <f t="shared" si="2"/>
        <v>6.5189394738373076E-3</v>
      </c>
      <c r="N38" s="3">
        <f t="shared" si="6"/>
        <v>6.101167105871351E-6</v>
      </c>
      <c r="O38" s="8">
        <f t="shared" si="3"/>
        <v>6.3315533159551355E-3</v>
      </c>
      <c r="P38" s="3">
        <f t="shared" si="7"/>
        <v>1.8128499077630072E-4</v>
      </c>
    </row>
    <row r="39" spans="2:16" x14ac:dyDescent="0.25">
      <c r="B39">
        <f t="shared" si="0"/>
        <v>1.1111111111111112</v>
      </c>
      <c r="C39" s="6">
        <v>34</v>
      </c>
      <c r="D39" s="6">
        <f t="shared" si="8"/>
        <v>0.19539999999999999</v>
      </c>
      <c r="E39">
        <f t="shared" si="14"/>
        <v>0.85</v>
      </c>
      <c r="F39">
        <f t="shared" si="15"/>
        <v>-0.1275</v>
      </c>
      <c r="G39">
        <f t="shared" si="16"/>
        <v>0.14662499999999998</v>
      </c>
      <c r="H39">
        <f t="shared" si="17"/>
        <v>-0.31524374999999993</v>
      </c>
      <c r="I39">
        <f t="shared" si="18"/>
        <v>0.99301781249999976</v>
      </c>
      <c r="J39" s="5">
        <f t="shared" si="4"/>
        <v>0.19555962789504858</v>
      </c>
      <c r="K39" s="5">
        <f t="shared" si="5"/>
        <v>0.19549318188256878</v>
      </c>
      <c r="L39" s="3">
        <f t="shared" si="1"/>
        <v>6.7800138792505201E-3</v>
      </c>
      <c r="M39" s="3">
        <f t="shared" si="2"/>
        <v>6.7855526681141077E-3</v>
      </c>
      <c r="N39" s="3">
        <f t="shared" si="6"/>
        <v>5.5387888635875446E-6</v>
      </c>
      <c r="O39" s="8">
        <f t="shared" si="3"/>
        <v>6.5954806345239663E-3</v>
      </c>
      <c r="P39" s="3">
        <f t="shared" si="7"/>
        <v>1.8453324472655387E-4</v>
      </c>
    </row>
    <row r="40" spans="2:16" x14ac:dyDescent="0.25">
      <c r="B40">
        <f t="shared" si="0"/>
        <v>1.6666666666666667</v>
      </c>
      <c r="C40" s="6">
        <v>35</v>
      </c>
      <c r="D40" s="6">
        <f t="shared" si="8"/>
        <v>0.2034</v>
      </c>
      <c r="E40">
        <f t="shared" si="14"/>
        <v>0.875</v>
      </c>
      <c r="F40">
        <f t="shared" si="15"/>
        <v>-0.109375</v>
      </c>
      <c r="G40">
        <f t="shared" si="16"/>
        <v>0.123046875</v>
      </c>
      <c r="H40">
        <f t="shared" si="17"/>
        <v>-0.261474609375</v>
      </c>
      <c r="I40">
        <f t="shared" si="18"/>
        <v>0.817108154296875</v>
      </c>
      <c r="J40" s="5">
        <f t="shared" si="4"/>
        <v>0.20351979878078019</v>
      </c>
      <c r="K40" s="5">
        <f t="shared" si="5"/>
        <v>0.20344998975650858</v>
      </c>
      <c r="L40" s="3">
        <f t="shared" si="1"/>
        <v>7.0575988896599585E-3</v>
      </c>
      <c r="M40" s="3">
        <f t="shared" si="2"/>
        <v>7.0617556828861967E-3</v>
      </c>
      <c r="N40" s="3">
        <f t="shared" si="6"/>
        <v>4.1567932262381174E-6</v>
      </c>
      <c r="O40" s="8">
        <f t="shared" si="3"/>
        <v>6.8690465048148325E-3</v>
      </c>
      <c r="P40" s="3">
        <f t="shared" si="7"/>
        <v>1.8855238484512607E-4</v>
      </c>
    </row>
    <row r="41" spans="2:16" x14ac:dyDescent="0.25">
      <c r="B41">
        <f t="shared" si="0"/>
        <v>2.2222222222222223</v>
      </c>
      <c r="C41" s="6">
        <v>36</v>
      </c>
      <c r="D41" s="6">
        <f t="shared" si="8"/>
        <v>0.2117</v>
      </c>
      <c r="E41">
        <f t="shared" si="14"/>
        <v>0.9</v>
      </c>
      <c r="F41">
        <f t="shared" si="15"/>
        <v>-8.9999999999999983E-2</v>
      </c>
      <c r="G41">
        <f t="shared" si="16"/>
        <v>9.8999999999999991E-2</v>
      </c>
      <c r="H41">
        <f t="shared" si="17"/>
        <v>-0.2079</v>
      </c>
      <c r="I41">
        <f t="shared" si="18"/>
        <v>0.64449000000000001</v>
      </c>
      <c r="J41" s="5">
        <f t="shared" si="4"/>
        <v>0.2117648494217248</v>
      </c>
      <c r="K41" s="5">
        <f t="shared" si="5"/>
        <v>0.21169153404597491</v>
      </c>
      <c r="L41" s="3">
        <f t="shared" si="1"/>
        <v>7.3455933379597497E-3</v>
      </c>
      <c r="M41" s="3">
        <f t="shared" si="2"/>
        <v>7.3478434913853159E-3</v>
      </c>
      <c r="N41" s="3">
        <f t="shared" si="6"/>
        <v>2.2501534255661704E-6</v>
      </c>
      <c r="O41" s="8">
        <f t="shared" si="3"/>
        <v>7.1525502266698042E-3</v>
      </c>
      <c r="P41" s="3">
        <f t="shared" si="7"/>
        <v>1.9304311128994552E-4</v>
      </c>
    </row>
    <row r="42" spans="2:16" x14ac:dyDescent="0.25">
      <c r="B42">
        <f t="shared" si="0"/>
        <v>2.7777777777777777</v>
      </c>
      <c r="C42" s="6">
        <v>37</v>
      </c>
      <c r="D42" s="6">
        <f t="shared" si="8"/>
        <v>0.2203</v>
      </c>
      <c r="E42">
        <f t="shared" si="14"/>
        <v>0.92500000000000004</v>
      </c>
      <c r="F42">
        <f t="shared" si="15"/>
        <v>-6.9374999999999964E-2</v>
      </c>
      <c r="G42">
        <f t="shared" si="16"/>
        <v>7.4578124999999953E-2</v>
      </c>
      <c r="H42">
        <f t="shared" si="17"/>
        <v>-0.15474960937499993</v>
      </c>
      <c r="I42">
        <f t="shared" si="18"/>
        <v>0.47585504882812479</v>
      </c>
      <c r="J42" s="5">
        <f t="shared" si="4"/>
        <v>0.22030349447792269</v>
      </c>
      <c r="K42" s="5">
        <f t="shared" si="5"/>
        <v>0.22022652434796777</v>
      </c>
      <c r="L42" s="3">
        <f t="shared" si="1"/>
        <v>7.6439972241498953E-3</v>
      </c>
      <c r="M42" s="3">
        <f t="shared" si="2"/>
        <v>7.6441184759862141E-3</v>
      </c>
      <c r="N42" s="3">
        <f t="shared" si="6"/>
        <v>1.2125183631878783E-7</v>
      </c>
      <c r="O42" s="8">
        <f t="shared" si="3"/>
        <v>7.4462986165749175E-3</v>
      </c>
      <c r="P42" s="3">
        <f t="shared" si="7"/>
        <v>1.976986075749778E-4</v>
      </c>
    </row>
    <row r="43" spans="2:16" x14ac:dyDescent="0.25">
      <c r="B43">
        <f t="shared" si="0"/>
        <v>3.3333333333333335</v>
      </c>
      <c r="C43" s="6">
        <v>38</v>
      </c>
      <c r="D43" s="6">
        <f t="shared" si="8"/>
        <v>0.2291</v>
      </c>
      <c r="E43">
        <f t="shared" si="14"/>
        <v>0.95</v>
      </c>
      <c r="F43">
        <f t="shared" si="15"/>
        <v>-4.7500000000000042E-2</v>
      </c>
      <c r="G43">
        <f t="shared" si="16"/>
        <v>4.9875000000000044E-2</v>
      </c>
      <c r="H43">
        <f t="shared" si="17"/>
        <v>-0.10224375000000008</v>
      </c>
      <c r="I43">
        <f t="shared" si="18"/>
        <v>0.31184343750000021</v>
      </c>
      <c r="J43" s="5">
        <f t="shared" si="4"/>
        <v>0.22914466614033518</v>
      </c>
      <c r="K43" s="5">
        <f t="shared" si="5"/>
        <v>0.22906388764809865</v>
      </c>
      <c r="L43" s="3">
        <f t="shared" si="1"/>
        <v>7.9493407356002778E-3</v>
      </c>
      <c r="M43" s="3">
        <f t="shared" si="2"/>
        <v>7.9508905669790145E-3</v>
      </c>
      <c r="N43" s="3">
        <f t="shared" si="6"/>
        <v>1.5498313787366824E-6</v>
      </c>
      <c r="O43" s="8">
        <f t="shared" si="3"/>
        <v>7.7506061455189816E-3</v>
      </c>
      <c r="P43" s="3">
        <f t="shared" si="7"/>
        <v>1.9873459008129622E-4</v>
      </c>
    </row>
    <row r="44" spans="2:16" x14ac:dyDescent="0.25">
      <c r="B44">
        <f t="shared" si="0"/>
        <v>3.8888888888888893</v>
      </c>
      <c r="C44" s="6">
        <v>39</v>
      </c>
      <c r="D44" s="6">
        <f t="shared" si="8"/>
        <v>0.23830000000000001</v>
      </c>
      <c r="E44">
        <f t="shared" si="14"/>
        <v>0.97499999999999998</v>
      </c>
      <c r="F44">
        <f t="shared" si="15"/>
        <v>-2.4375000000000022E-2</v>
      </c>
      <c r="G44">
        <f t="shared" si="16"/>
        <v>2.498437500000002E-2</v>
      </c>
      <c r="H44">
        <f t="shared" si="17"/>
        <v>-5.0593359375000042E-2</v>
      </c>
      <c r="I44">
        <f t="shared" si="18"/>
        <v>0.15304491210937513</v>
      </c>
      <c r="J44" s="5">
        <f t="shared" si="4"/>
        <v>0.23829751817312672</v>
      </c>
      <c r="K44" s="5">
        <f t="shared" si="5"/>
        <v>0.23821277235997093</v>
      </c>
      <c r="L44" s="3">
        <f t="shared" si="1"/>
        <v>8.2685634975711315E-3</v>
      </c>
      <c r="M44" s="3">
        <f t="shared" si="2"/>
        <v>8.268477382828824E-3</v>
      </c>
      <c r="N44" s="3">
        <f t="shared" si="6"/>
        <v>8.6114742307505376E-8</v>
      </c>
      <c r="O44" s="8">
        <f t="shared" si="3"/>
        <v>8.0657950781852835E-3</v>
      </c>
      <c r="P44" s="3">
        <f t="shared" si="7"/>
        <v>2.0276841938584797E-4</v>
      </c>
    </row>
    <row r="45" spans="2:16" x14ac:dyDescent="0.25">
      <c r="B45">
        <f t="shared" si="0"/>
        <v>4.4444444444444446</v>
      </c>
      <c r="C45" s="6">
        <v>40</v>
      </c>
      <c r="D45" s="6">
        <f t="shared" si="8"/>
        <v>0.24779999999999999</v>
      </c>
      <c r="E45">
        <f t="shared" si="14"/>
        <v>1</v>
      </c>
      <c r="F45">
        <f t="shared" si="15"/>
        <v>0</v>
      </c>
      <c r="G45">
        <f t="shared" si="16"/>
        <v>0</v>
      </c>
      <c r="H45">
        <f t="shared" si="17"/>
        <v>0</v>
      </c>
      <c r="I45">
        <f t="shared" si="18"/>
        <v>0</v>
      </c>
      <c r="J45" s="5">
        <f t="shared" si="4"/>
        <v>0.24777142999866789</v>
      </c>
      <c r="K45" s="5">
        <f t="shared" si="5"/>
        <v>0.24768255240724757</v>
      </c>
      <c r="L45" s="3">
        <f t="shared" si="1"/>
        <v>8.5981956974323388E-3</v>
      </c>
      <c r="M45" s="3">
        <f t="shared" si="2"/>
        <v>8.5972043719176917E-3</v>
      </c>
      <c r="N45" s="3">
        <f t="shared" si="6"/>
        <v>9.9132551464702068E-7</v>
      </c>
      <c r="O45" s="8">
        <f t="shared" si="3"/>
        <v>8.3921956134662464E-3</v>
      </c>
      <c r="P45" s="3">
        <f t="shared" si="7"/>
        <v>2.0600008396609235E-4</v>
      </c>
    </row>
    <row r="46" spans="2:16" x14ac:dyDescent="0.25">
      <c r="B46">
        <f t="shared" si="0"/>
        <v>5</v>
      </c>
      <c r="C46" s="6">
        <v>41</v>
      </c>
      <c r="D46" s="6">
        <f t="shared" si="8"/>
        <v>0.2576</v>
      </c>
      <c r="E46">
        <f t="shared" si="14"/>
        <v>1.0249999999999999</v>
      </c>
      <c r="F46">
        <f t="shared" si="15"/>
        <v>2.5624999999999908E-2</v>
      </c>
      <c r="G46">
        <f t="shared" si="16"/>
        <v>-2.4984374999999913E-2</v>
      </c>
      <c r="H46">
        <f t="shared" si="17"/>
        <v>4.9344140624999831E-2</v>
      </c>
      <c r="I46">
        <f t="shared" si="18"/>
        <v>-0.1467988183593745</v>
      </c>
      <c r="J46" s="5">
        <f t="shared" si="4"/>
        <v>0.25757601082510034</v>
      </c>
      <c r="K46" s="5">
        <f t="shared" si="5"/>
        <v>0.25748283134825062</v>
      </c>
      <c r="L46" s="3">
        <f t="shared" si="1"/>
        <v>8.9382373351838997E-3</v>
      </c>
      <c r="M46" s="3">
        <f t="shared" si="2"/>
        <v>8.9374049557633707E-3</v>
      </c>
      <c r="N46" s="3">
        <f t="shared" si="6"/>
        <v>8.3237942052893921E-7</v>
      </c>
      <c r="O46" s="8">
        <f t="shared" si="3"/>
        <v>8.7301460262913209E-3</v>
      </c>
      <c r="P46" s="3">
        <f t="shared" si="7"/>
        <v>2.0809130889257871E-4</v>
      </c>
    </row>
    <row r="47" spans="2:16" x14ac:dyDescent="0.25">
      <c r="B47">
        <f t="shared" si="0"/>
        <v>5.5555555555555554</v>
      </c>
      <c r="C47" s="6">
        <v>42</v>
      </c>
      <c r="D47" s="6">
        <f t="shared" si="8"/>
        <v>0.26779999999999998</v>
      </c>
      <c r="E47">
        <f t="shared" si="14"/>
        <v>1.05</v>
      </c>
      <c r="F47">
        <f t="shared" si="15"/>
        <v>5.2500000000000047E-2</v>
      </c>
      <c r="G47">
        <f t="shared" si="16"/>
        <v>-4.9875000000000044E-2</v>
      </c>
      <c r="H47">
        <f t="shared" si="17"/>
        <v>9.7256250000000086E-2</v>
      </c>
      <c r="I47">
        <f t="shared" si="18"/>
        <v>-0.28690593750000026</v>
      </c>
      <c r="J47" s="5">
        <f t="shared" si="4"/>
        <v>0.26772110381629932</v>
      </c>
      <c r="K47" s="5">
        <f t="shared" si="5"/>
        <v>0.26762344654292608</v>
      </c>
      <c r="L47" s="3">
        <f t="shared" si="1"/>
        <v>9.2921582234559326E-3</v>
      </c>
      <c r="M47" s="3">
        <f t="shared" si="2"/>
        <v>9.2894206737092061E-3</v>
      </c>
      <c r="N47" s="3">
        <f t="shared" si="6"/>
        <v>2.737549746726492E-6</v>
      </c>
      <c r="O47" s="8">
        <f t="shared" si="3"/>
        <v>9.0799928107575898E-3</v>
      </c>
      <c r="P47" s="3">
        <f t="shared" si="7"/>
        <v>2.1216541269834278E-4</v>
      </c>
    </row>
    <row r="48" spans="2:16" x14ac:dyDescent="0.25">
      <c r="B48">
        <f t="shared" si="0"/>
        <v>6.1111111111111116</v>
      </c>
      <c r="C48" s="6">
        <v>43</v>
      </c>
      <c r="D48" s="6">
        <f t="shared" si="8"/>
        <v>0.27829999999999999</v>
      </c>
      <c r="E48">
        <f t="shared" si="14"/>
        <v>1.075</v>
      </c>
      <c r="F48">
        <f t="shared" si="15"/>
        <v>8.0624999999999947E-2</v>
      </c>
      <c r="G48">
        <f t="shared" si="16"/>
        <v>-7.4578124999999953E-2</v>
      </c>
      <c r="H48">
        <f t="shared" si="17"/>
        <v>0.14356289062499991</v>
      </c>
      <c r="I48">
        <f t="shared" si="18"/>
        <v>-0.41992145507812473</v>
      </c>
      <c r="J48" s="5">
        <f t="shared" si="4"/>
        <v>0.27821679030405666</v>
      </c>
      <c r="K48" s="5">
        <f t="shared" si="5"/>
        <v>0.27811447336199757</v>
      </c>
      <c r="L48" s="3">
        <f t="shared" si="1"/>
        <v>9.6564885496183209E-3</v>
      </c>
      <c r="M48" s="3">
        <f t="shared" si="2"/>
        <v>9.6536013290789962E-3</v>
      </c>
      <c r="N48" s="3">
        <f t="shared" si="6"/>
        <v>2.887220539324678E-6</v>
      </c>
      <c r="O48" s="8">
        <f t="shared" si="3"/>
        <v>9.4420908245523485E-3</v>
      </c>
      <c r="P48" s="3">
        <f t="shared" si="7"/>
        <v>2.1439772506597239E-4</v>
      </c>
    </row>
    <row r="49" spans="2:16" x14ac:dyDescent="0.25">
      <c r="B49">
        <f t="shared" si="0"/>
        <v>6.666666666666667</v>
      </c>
      <c r="C49" s="6">
        <v>44</v>
      </c>
      <c r="D49" s="6">
        <f t="shared" si="8"/>
        <v>0.28920000000000001</v>
      </c>
      <c r="E49">
        <f t="shared" si="14"/>
        <v>1.1000000000000001</v>
      </c>
      <c r="F49">
        <f t="shared" si="15"/>
        <v>0.11000000000000011</v>
      </c>
      <c r="G49">
        <f t="shared" si="16"/>
        <v>-9.9000000000000088E-2</v>
      </c>
      <c r="H49">
        <f t="shared" si="17"/>
        <v>0.18810000000000016</v>
      </c>
      <c r="I49">
        <f t="shared" si="18"/>
        <v>-0.54549000000000047</v>
      </c>
      <c r="J49" s="5">
        <f t="shared" si="4"/>
        <v>0.28907339404229621</v>
      </c>
      <c r="K49" s="5">
        <f t="shared" si="5"/>
        <v>0.28896622943812195</v>
      </c>
      <c r="L49" s="3">
        <f t="shared" si="1"/>
        <v>1.0034698126301179E-2</v>
      </c>
      <c r="M49" s="3">
        <f t="shared" si="2"/>
        <v>1.0030305136790292E-2</v>
      </c>
      <c r="N49" s="3">
        <f t="shared" si="6"/>
        <v>4.3929895108870548E-6</v>
      </c>
      <c r="O49" s="8">
        <f t="shared" si="3"/>
        <v>9.8168034346566915E-3</v>
      </c>
      <c r="P49" s="3">
        <f t="shared" si="7"/>
        <v>2.1789469164448794E-4</v>
      </c>
    </row>
    <row r="50" spans="2:16" x14ac:dyDescent="0.25">
      <c r="B50">
        <f t="shared" si="0"/>
        <v>7.2222222222222223</v>
      </c>
      <c r="C50" s="6">
        <v>45</v>
      </c>
      <c r="D50" s="6">
        <f t="shared" si="8"/>
        <v>0.3004</v>
      </c>
      <c r="E50">
        <f t="shared" si="14"/>
        <v>1.125</v>
      </c>
      <c r="F50">
        <f t="shared" si="15"/>
        <v>0.140625</v>
      </c>
      <c r="G50">
        <f t="shared" si="16"/>
        <v>-0.123046875</v>
      </c>
      <c r="H50">
        <f t="shared" si="17"/>
        <v>0.230712890625</v>
      </c>
      <c r="I50">
        <f t="shared" si="18"/>
        <v>-0.663299560546875</v>
      </c>
      <c r="J50" s="5">
        <f t="shared" si="4"/>
        <v>0.30030148550312408</v>
      </c>
      <c r="K50" s="5">
        <f t="shared" si="5"/>
        <v>0.30018927895884823</v>
      </c>
      <c r="L50" s="3">
        <f t="shared" si="1"/>
        <v>1.0423317140874393E-2</v>
      </c>
      <c r="M50" s="3">
        <f t="shared" si="2"/>
        <v>1.0419898872419295E-2</v>
      </c>
      <c r="N50" s="3">
        <f t="shared" si="6"/>
        <v>3.4182684550982528E-6</v>
      </c>
      <c r="O50" s="8">
        <f t="shared" si="3"/>
        <v>1.0204502664318283E-2</v>
      </c>
      <c r="P50" s="3">
        <f t="shared" si="7"/>
        <v>2.1881447655611001E-4</v>
      </c>
    </row>
    <row r="51" spans="2:16" x14ac:dyDescent="0.25">
      <c r="B51">
        <f t="shared" si="0"/>
        <v>7.7777777777777786</v>
      </c>
      <c r="C51" s="6">
        <v>46</v>
      </c>
      <c r="D51" s="6">
        <f t="shared" si="8"/>
        <v>0.312</v>
      </c>
      <c r="E51">
        <f t="shared" si="14"/>
        <v>1.1499999999999999</v>
      </c>
      <c r="F51">
        <f t="shared" si="15"/>
        <v>0.17249999999999988</v>
      </c>
      <c r="G51">
        <f t="shared" si="16"/>
        <v>-0.14662499999999992</v>
      </c>
      <c r="H51">
        <f t="shared" si="17"/>
        <v>0.27125624999999987</v>
      </c>
      <c r="I51">
        <f t="shared" si="18"/>
        <v>-0.77308031249999964</v>
      </c>
      <c r="J51" s="5">
        <f t="shared" si="4"/>
        <v>0.31191188621450455</v>
      </c>
      <c r="K51" s="5">
        <f t="shared" si="5"/>
        <v>0.31179443700117271</v>
      </c>
      <c r="L51" s="3">
        <f t="shared" si="1"/>
        <v>1.0825815405968078E-2</v>
      </c>
      <c r="M51" s="3">
        <f t="shared" si="2"/>
        <v>1.0822758022710082E-2</v>
      </c>
      <c r="N51" s="3">
        <f t="shared" si="6"/>
        <v>3.0573832579955385E-6</v>
      </c>
      <c r="O51" s="8">
        <f t="shared" si="3"/>
        <v>1.060556934128197E-2</v>
      </c>
      <c r="P51" s="3">
        <f t="shared" si="7"/>
        <v>2.202460646861075E-4</v>
      </c>
    </row>
    <row r="52" spans="2:16" x14ac:dyDescent="0.25">
      <c r="B52">
        <f t="shared" si="0"/>
        <v>8.3333333333333339</v>
      </c>
      <c r="C52" s="6">
        <v>47</v>
      </c>
      <c r="D52" s="6">
        <f t="shared" si="8"/>
        <v>0.32400000000000001</v>
      </c>
      <c r="E52">
        <f t="shared" si="14"/>
        <v>1.175</v>
      </c>
      <c r="F52">
        <f t="shared" si="15"/>
        <v>0.20562500000000006</v>
      </c>
      <c r="G52">
        <f t="shared" si="16"/>
        <v>-0.16964062500000004</v>
      </c>
      <c r="H52">
        <f t="shared" si="17"/>
        <v>0.30959414062500007</v>
      </c>
      <c r="I52">
        <f t="shared" si="18"/>
        <v>-0.87460344726562522</v>
      </c>
      <c r="J52" s="5">
        <f t="shared" si="4"/>
        <v>0.32391567313934466</v>
      </c>
      <c r="K52" s="5">
        <f t="shared" si="5"/>
        <v>0.32379277390747041</v>
      </c>
      <c r="L52" s="3">
        <f t="shared" si="1"/>
        <v>1.1242192921582234E-2</v>
      </c>
      <c r="M52" s="3">
        <f t="shared" si="2"/>
        <v>1.1239266937520634E-2</v>
      </c>
      <c r="N52" s="3">
        <f t="shared" si="6"/>
        <v>2.9259840616004118E-6</v>
      </c>
      <c r="O52" s="8">
        <f t="shared" si="3"/>
        <v>1.1020393247265644E-2</v>
      </c>
      <c r="P52" s="3">
        <f t="shared" si="7"/>
        <v>2.2179967431659037E-4</v>
      </c>
    </row>
    <row r="53" spans="2:16" x14ac:dyDescent="0.25">
      <c r="B53">
        <f t="shared" si="0"/>
        <v>8.8888888888888893</v>
      </c>
      <c r="C53" s="6">
        <v>48</v>
      </c>
      <c r="D53" s="6">
        <f t="shared" si="8"/>
        <v>0.33639999999999998</v>
      </c>
      <c r="E53">
        <f t="shared" si="14"/>
        <v>1.2</v>
      </c>
      <c r="F53">
        <f t="shared" si="15"/>
        <v>0.23999999999999994</v>
      </c>
      <c r="G53">
        <f t="shared" si="16"/>
        <v>-0.19199999999999995</v>
      </c>
      <c r="H53">
        <f t="shared" si="17"/>
        <v>0.34559999999999991</v>
      </c>
      <c r="I53">
        <f t="shared" si="18"/>
        <v>-0.96767999999999965</v>
      </c>
      <c r="J53" s="5">
        <f t="shared" si="4"/>
        <v>0.33632418309575535</v>
      </c>
      <c r="K53" s="5">
        <f t="shared" si="5"/>
        <v>0.33619561970257489</v>
      </c>
      <c r="L53" s="3">
        <f t="shared" si="1"/>
        <v>1.1672449687716862E-2</v>
      </c>
      <c r="M53" s="3">
        <f t="shared" si="2"/>
        <v>1.1669818983197617E-2</v>
      </c>
      <c r="N53" s="3">
        <f t="shared" si="6"/>
        <v>2.6307045192450196E-6</v>
      </c>
      <c r="O53" s="8">
        <f t="shared" si="3"/>
        <v>1.144937326866856E-2</v>
      </c>
      <c r="P53" s="3">
        <f t="shared" si="7"/>
        <v>2.2307641904830214E-4</v>
      </c>
    </row>
    <row r="54" spans="2:16" x14ac:dyDescent="0.25">
      <c r="B54">
        <f t="shared" si="0"/>
        <v>9.4444444444444446</v>
      </c>
      <c r="C54" s="6">
        <v>49</v>
      </c>
      <c r="D54" s="6">
        <f t="shared" si="8"/>
        <v>0.3493</v>
      </c>
      <c r="E54">
        <f t="shared" si="14"/>
        <v>1.2250000000000001</v>
      </c>
      <c r="F54">
        <f t="shared" si="15"/>
        <v>0.27562500000000012</v>
      </c>
      <c r="G54">
        <f t="shared" si="16"/>
        <v>-0.21360937500000007</v>
      </c>
      <c r="H54">
        <f t="shared" si="17"/>
        <v>0.3791566406250001</v>
      </c>
      <c r="I54">
        <f t="shared" si="18"/>
        <v>-1.0521596777343751</v>
      </c>
      <c r="J54" s="5">
        <f t="shared" si="4"/>
        <v>0.3491490172182507</v>
      </c>
      <c r="K54" s="5">
        <f t="shared" si="5"/>
        <v>0.34901456855176566</v>
      </c>
      <c r="L54" s="3">
        <f t="shared" si="1"/>
        <v>1.2120055517002081E-2</v>
      </c>
      <c r="M54" s="3">
        <f t="shared" si="2"/>
        <v>1.2114816697371642E-2</v>
      </c>
      <c r="N54" s="3">
        <f t="shared" si="6"/>
        <v>5.2388196304393314E-6</v>
      </c>
      <c r="O54" s="8">
        <f t="shared" si="3"/>
        <v>1.1892917548499714E-2</v>
      </c>
      <c r="P54" s="3">
        <f t="shared" si="7"/>
        <v>2.2713796850236737E-4</v>
      </c>
    </row>
    <row r="55" spans="2:16" x14ac:dyDescent="0.25">
      <c r="B55">
        <f t="shared" si="0"/>
        <v>10</v>
      </c>
      <c r="C55" s="6">
        <v>50</v>
      </c>
      <c r="D55" s="6">
        <f t="shared" si="8"/>
        <v>0.36249999999999999</v>
      </c>
      <c r="E55">
        <f t="shared" si="14"/>
        <v>1.25</v>
      </c>
      <c r="F55">
        <f t="shared" si="15"/>
        <v>0.3125</v>
      </c>
      <c r="G55">
        <f t="shared" si="16"/>
        <v>-0.234375</v>
      </c>
      <c r="H55">
        <f t="shared" si="17"/>
        <v>0.41015625</v>
      </c>
      <c r="I55">
        <f t="shared" si="18"/>
        <v>-1.1279296875</v>
      </c>
      <c r="J55" s="5">
        <f t="shared" si="4"/>
        <v>0.36240204545963667</v>
      </c>
      <c r="K55" s="5">
        <f t="shared" si="5"/>
        <v>0.36226148325941493</v>
      </c>
      <c r="L55" s="3">
        <f t="shared" si="1"/>
        <v>1.2578070784177654E-2</v>
      </c>
      <c r="M55" s="3">
        <f t="shared" si="2"/>
        <v>1.2574671945164354E-2</v>
      </c>
      <c r="N55" s="3">
        <f t="shared" si="6"/>
        <v>3.3988390132997509E-6</v>
      </c>
      <c r="O55" s="8">
        <f t="shared" si="3"/>
        <v>1.2351443639512603E-2</v>
      </c>
      <c r="P55" s="3">
        <f t="shared" si="7"/>
        <v>2.2662714466505085E-4</v>
      </c>
    </row>
    <row r="56" spans="2:16" x14ac:dyDescent="0.25">
      <c r="B56">
        <f t="shared" si="0"/>
        <v>10.555555555555555</v>
      </c>
      <c r="C56" s="6">
        <v>51</v>
      </c>
      <c r="D56" s="6">
        <f t="shared" si="8"/>
        <v>0.37619999999999998</v>
      </c>
      <c r="E56">
        <f t="shared" si="14"/>
        <v>1.2749999999999999</v>
      </c>
      <c r="F56">
        <f t="shared" si="15"/>
        <v>0.35062499999999985</v>
      </c>
      <c r="G56">
        <f t="shared" si="16"/>
        <v>-0.25420312499999992</v>
      </c>
      <c r="H56">
        <f t="shared" si="17"/>
        <v>0.4385003906249999</v>
      </c>
      <c r="I56">
        <f t="shared" si="18"/>
        <v>-1.1949135644531248</v>
      </c>
      <c r="J56" s="5">
        <f t="shared" si="4"/>
        <v>0.37609541113332567</v>
      </c>
      <c r="K56" s="5">
        <f t="shared" si="5"/>
        <v>0.3759484998080318</v>
      </c>
      <c r="L56" s="3">
        <f t="shared" si="1"/>
        <v>1.3053435114503817E-2</v>
      </c>
      <c r="M56" s="3">
        <f t="shared" si="2"/>
        <v>1.3049806076798254E-2</v>
      </c>
      <c r="N56" s="3">
        <f t="shared" si="6"/>
        <v>3.6290377055624157E-6</v>
      </c>
      <c r="O56" s="8">
        <f t="shared" si="3"/>
        <v>1.2825378658532687E-2</v>
      </c>
      <c r="P56" s="3">
        <f t="shared" si="7"/>
        <v>2.280564559711297E-4</v>
      </c>
    </row>
    <row r="57" spans="2:16" x14ac:dyDescent="0.25">
      <c r="B57">
        <f t="shared" si="0"/>
        <v>11.111111111111111</v>
      </c>
      <c r="C57" s="6">
        <v>52</v>
      </c>
      <c r="D57" s="6">
        <f t="shared" si="8"/>
        <v>0.39040000000000002</v>
      </c>
      <c r="E57">
        <f t="shared" si="14"/>
        <v>1.3</v>
      </c>
      <c r="F57">
        <f t="shared" si="15"/>
        <v>0.39000000000000007</v>
      </c>
      <c r="G57">
        <f t="shared" si="16"/>
        <v>-0.27300000000000002</v>
      </c>
      <c r="H57">
        <f t="shared" si="17"/>
        <v>0.46410000000000001</v>
      </c>
      <c r="I57">
        <f t="shared" si="18"/>
        <v>-1.2530700000000001</v>
      </c>
      <c r="J57" s="5">
        <f t="shared" si="4"/>
        <v>0.39024153549581025</v>
      </c>
      <c r="K57" s="5">
        <f t="shared" si="5"/>
        <v>0.39008803193743569</v>
      </c>
      <c r="L57" s="3">
        <f t="shared" si="1"/>
        <v>1.354614850798057E-2</v>
      </c>
      <c r="M57" s="3">
        <f t="shared" si="2"/>
        <v>1.3540650086599939E-2</v>
      </c>
      <c r="N57" s="3">
        <f t="shared" si="6"/>
        <v>5.4984213806313909E-6</v>
      </c>
      <c r="O57" s="8">
        <f t="shared" si="3"/>
        <v>1.3315159441963671E-2</v>
      </c>
      <c r="P57" s="3">
        <f t="shared" si="7"/>
        <v>2.3098906601689943E-4</v>
      </c>
    </row>
    <row r="58" spans="2:16" x14ac:dyDescent="0.25">
      <c r="B58">
        <f t="shared" si="0"/>
        <v>11.666666666666668</v>
      </c>
      <c r="C58" s="6">
        <v>53</v>
      </c>
      <c r="D58" s="6">
        <f t="shared" si="8"/>
        <v>0.40500000000000003</v>
      </c>
      <c r="E58">
        <f t="shared" si="14"/>
        <v>1.325</v>
      </c>
      <c r="F58">
        <f t="shared" si="15"/>
        <v>0.43062499999999992</v>
      </c>
      <c r="G58">
        <f t="shared" si="16"/>
        <v>-0.29067187499999997</v>
      </c>
      <c r="H58">
        <f t="shared" si="17"/>
        <v>0.48687539062499996</v>
      </c>
      <c r="I58">
        <f t="shared" si="18"/>
        <v>-1.3023916699218747</v>
      </c>
      <c r="J58" s="5">
        <f t="shared" si="4"/>
        <v>0.40485312236901133</v>
      </c>
      <c r="K58" s="5">
        <f t="shared" si="5"/>
        <v>0.40469277576377716</v>
      </c>
      <c r="L58" s="3">
        <f t="shared" si="1"/>
        <v>1.4052741151977794E-2</v>
      </c>
      <c r="M58" s="3">
        <f t="shared" si="2"/>
        <v>1.4047644773386931E-2</v>
      </c>
      <c r="N58" s="3">
        <f t="shared" si="6"/>
        <v>5.0963785908630932E-6</v>
      </c>
      <c r="O58" s="8">
        <f t="shared" si="3"/>
        <v>1.3821232702458296E-2</v>
      </c>
      <c r="P58" s="3">
        <f t="shared" si="7"/>
        <v>2.3150844951949807E-4</v>
      </c>
    </row>
    <row r="59" spans="2:16" x14ac:dyDescent="0.25">
      <c r="B59">
        <f t="shared" si="0"/>
        <v>12.222222222222223</v>
      </c>
      <c r="C59" s="6">
        <v>54</v>
      </c>
      <c r="D59" s="6">
        <f t="shared" si="8"/>
        <v>0.42009999999999997</v>
      </c>
      <c r="E59">
        <f t="shared" si="14"/>
        <v>1.35</v>
      </c>
      <c r="F59">
        <f t="shared" si="15"/>
        <v>0.47250000000000014</v>
      </c>
      <c r="G59">
        <f t="shared" si="16"/>
        <v>-0.30712500000000004</v>
      </c>
      <c r="H59">
        <f t="shared" si="17"/>
        <v>0.50675625000000002</v>
      </c>
      <c r="I59">
        <f t="shared" si="18"/>
        <v>-1.3429040624999999</v>
      </c>
      <c r="J59" s="5">
        <f t="shared" si="4"/>
        <v>0.41994316280221433</v>
      </c>
      <c r="K59" s="5">
        <f t="shared" si="5"/>
        <v>0.41977571443811618</v>
      </c>
      <c r="L59" s="3">
        <f t="shared" si="1"/>
        <v>1.4576682859125606E-2</v>
      </c>
      <c r="M59" s="3">
        <f t="shared" si="2"/>
        <v>1.4571240902228116E-2</v>
      </c>
      <c r="N59" s="3">
        <f t="shared" si="6"/>
        <v>5.4419568974901911E-6</v>
      </c>
      <c r="O59" s="8">
        <f t="shared" si="3"/>
        <v>1.4344055186738525E-2</v>
      </c>
      <c r="P59" s="3">
        <f t="shared" si="7"/>
        <v>2.3262767238708092E-4</v>
      </c>
    </row>
    <row r="60" spans="2:16" x14ac:dyDescent="0.25">
      <c r="B60">
        <f t="shared" si="0"/>
        <v>12.777777777777779</v>
      </c>
      <c r="C60" s="6">
        <v>55</v>
      </c>
      <c r="D60" s="6">
        <f t="shared" si="8"/>
        <v>0.43569999999999998</v>
      </c>
      <c r="E60">
        <f t="shared" si="14"/>
        <v>1.375</v>
      </c>
      <c r="F60">
        <f t="shared" si="15"/>
        <v>0.515625</v>
      </c>
      <c r="G60">
        <f t="shared" si="16"/>
        <v>-0.322265625</v>
      </c>
      <c r="H60">
        <f t="shared" si="17"/>
        <v>0.523681640625</v>
      </c>
      <c r="I60">
        <f t="shared" si="18"/>
        <v>-1.374664306640625</v>
      </c>
      <c r="J60" s="5">
        <f t="shared" si="4"/>
        <v>0.43552493977328838</v>
      </c>
      <c r="K60" s="5">
        <f t="shared" si="5"/>
        <v>0.43535012284425784</v>
      </c>
      <c r="L60" s="3">
        <f t="shared" si="1"/>
        <v>1.5117973629424009E-2</v>
      </c>
      <c r="M60" s="3">
        <f t="shared" si="2"/>
        <v>1.5111899367567258E-2</v>
      </c>
      <c r="N60" s="3">
        <f t="shared" si="6"/>
        <v>6.0742618567515699E-6</v>
      </c>
      <c r="O60" s="8">
        <f t="shared" si="3"/>
        <v>1.488409383455086E-2</v>
      </c>
      <c r="P60" s="3">
        <f t="shared" si="7"/>
        <v>2.3387979487314928E-4</v>
      </c>
    </row>
    <row r="61" spans="2:16" x14ac:dyDescent="0.25">
      <c r="B61">
        <f t="shared" si="0"/>
        <v>13.333333333333334</v>
      </c>
      <c r="C61" s="6">
        <v>56</v>
      </c>
      <c r="D61" s="6">
        <f t="shared" si="8"/>
        <v>0.45179999999999998</v>
      </c>
      <c r="E61">
        <f t="shared" si="14"/>
        <v>1.4</v>
      </c>
      <c r="F61">
        <f t="shared" si="15"/>
        <v>0.55999999999999983</v>
      </c>
      <c r="G61">
        <f t="shared" si="16"/>
        <v>-0.33599999999999997</v>
      </c>
      <c r="H61">
        <f t="shared" si="17"/>
        <v>0.53759999999999997</v>
      </c>
      <c r="I61">
        <f t="shared" si="18"/>
        <v>-1.3977599999999999</v>
      </c>
      <c r="J61" s="5">
        <f t="shared" si="4"/>
        <v>0.45161203292888186</v>
      </c>
      <c r="K61" s="5">
        <f t="shared" si="5"/>
        <v>0.45142957233553421</v>
      </c>
      <c r="L61" s="3">
        <f t="shared" si="1"/>
        <v>1.5676613462873003E-2</v>
      </c>
      <c r="M61" s="3">
        <f t="shared" si="2"/>
        <v>1.5670091357698885E-2</v>
      </c>
      <c r="N61" s="3">
        <f t="shared" si="6"/>
        <v>6.5221051741178038E-6</v>
      </c>
      <c r="O61" s="8">
        <f t="shared" si="3"/>
        <v>1.5441825938740585E-2</v>
      </c>
      <c r="P61" s="3">
        <f t="shared" si="7"/>
        <v>2.3478752413241821E-4</v>
      </c>
    </row>
    <row r="62" spans="2:16" x14ac:dyDescent="0.25">
      <c r="B62">
        <f t="shared" si="0"/>
        <v>13.888888888888889</v>
      </c>
      <c r="C62" s="6">
        <v>57</v>
      </c>
      <c r="D62" s="6">
        <f t="shared" si="8"/>
        <v>0.46839999999999998</v>
      </c>
      <c r="E62">
        <f t="shared" si="14"/>
        <v>1.425</v>
      </c>
      <c r="F62">
        <f t="shared" si="15"/>
        <v>0.60562500000000008</v>
      </c>
      <c r="G62">
        <f t="shared" si="16"/>
        <v>-0.34823437500000004</v>
      </c>
      <c r="H62">
        <f t="shared" si="17"/>
        <v>0.54846914062500007</v>
      </c>
      <c r="I62">
        <f t="shared" si="18"/>
        <v>-1.4123080371093752</v>
      </c>
      <c r="J62" s="5">
        <f t="shared" si="4"/>
        <v>0.46821832336326963</v>
      </c>
      <c r="K62" s="5">
        <f t="shared" si="5"/>
        <v>0.46802793551021343</v>
      </c>
      <c r="L62" s="3">
        <f t="shared" si="1"/>
        <v>1.6252602359472589E-2</v>
      </c>
      <c r="M62" s="3">
        <f t="shared" si="2"/>
        <v>1.6246298520585345E-2</v>
      </c>
      <c r="N62" s="3">
        <f t="shared" si="6"/>
        <v>6.3038388872435624E-6</v>
      </c>
      <c r="O62" s="8">
        <f t="shared" si="3"/>
        <v>1.6017739306429902E-2</v>
      </c>
      <c r="P62" s="3">
        <f t="shared" si="7"/>
        <v>2.3486305304268665E-4</v>
      </c>
    </row>
    <row r="63" spans="2:16" x14ac:dyDescent="0.25">
      <c r="B63">
        <f t="shared" si="0"/>
        <v>14.444444444444445</v>
      </c>
      <c r="C63" s="6">
        <v>58</v>
      </c>
      <c r="D63" s="6">
        <f t="shared" si="8"/>
        <v>0.48559999999999998</v>
      </c>
      <c r="E63">
        <f t="shared" si="14"/>
        <v>1.45</v>
      </c>
      <c r="F63">
        <f t="shared" si="15"/>
        <v>0.65249999999999997</v>
      </c>
      <c r="G63">
        <f t="shared" si="16"/>
        <v>-0.358875</v>
      </c>
      <c r="H63">
        <f t="shared" si="17"/>
        <v>0.55625625000000001</v>
      </c>
      <c r="I63">
        <f t="shared" si="18"/>
        <v>-1.4184534375</v>
      </c>
      <c r="J63" s="5">
        <f t="shared" si="4"/>
        <v>0.48535799843552602</v>
      </c>
      <c r="K63" s="5">
        <f t="shared" si="5"/>
        <v>0.48515939102520445</v>
      </c>
      <c r="L63" s="3">
        <f t="shared" si="1"/>
        <v>1.6849410131852878E-2</v>
      </c>
      <c r="M63" s="3">
        <f t="shared" si="2"/>
        <v>1.6841013131003679E-2</v>
      </c>
      <c r="N63" s="3">
        <f t="shared" si="6"/>
        <v>8.3970008491994486E-6</v>
      </c>
      <c r="O63" s="8">
        <f t="shared" si="3"/>
        <v>1.6612332421283245E-2</v>
      </c>
      <c r="P63" s="3">
        <f t="shared" si="7"/>
        <v>2.3707771056963312E-4</v>
      </c>
    </row>
    <row r="64" spans="2:16" x14ac:dyDescent="0.25">
      <c r="B64">
        <f t="shared" si="0"/>
        <v>15</v>
      </c>
      <c r="C64" s="6">
        <v>59</v>
      </c>
      <c r="D64" s="6">
        <f t="shared" si="8"/>
        <v>0.50329999999999997</v>
      </c>
      <c r="E64">
        <f t="shared" si="14"/>
        <v>1.4750000000000001</v>
      </c>
      <c r="F64">
        <f t="shared" si="15"/>
        <v>0.70062500000000016</v>
      </c>
      <c r="G64">
        <f t="shared" si="16"/>
        <v>-0.36782812500000001</v>
      </c>
      <c r="H64">
        <f t="shared" si="17"/>
        <v>0.56093789062499999</v>
      </c>
      <c r="I64">
        <f t="shared" si="18"/>
        <v>-1.4163681738281249</v>
      </c>
      <c r="J64" s="5">
        <f t="shared" si="4"/>
        <v>0.50304555662467976</v>
      </c>
      <c r="K64" s="5">
        <f t="shared" si="5"/>
        <v>0.50283842844771998</v>
      </c>
      <c r="L64" s="3">
        <f t="shared" si="1"/>
        <v>1.746356696738376E-2</v>
      </c>
      <c r="M64" s="3">
        <f t="shared" si="2"/>
        <v>1.7454738259010401E-2</v>
      </c>
      <c r="N64" s="3">
        <f t="shared" si="6"/>
        <v>8.82870837335889E-6</v>
      </c>
      <c r="O64" s="8">
        <f t="shared" si="3"/>
        <v>1.7226114606844534E-2</v>
      </c>
      <c r="P64" s="3">
        <f t="shared" si="7"/>
        <v>2.3745236053922605E-4</v>
      </c>
    </row>
    <row r="65" spans="2:16" x14ac:dyDescent="0.25">
      <c r="B65">
        <f t="shared" si="0"/>
        <v>15.555555555555557</v>
      </c>
      <c r="C65" s="6">
        <v>60</v>
      </c>
      <c r="D65" s="6">
        <f t="shared" si="8"/>
        <v>0.52159999999999995</v>
      </c>
      <c r="E65">
        <f t="shared" si="14"/>
        <v>1.5</v>
      </c>
      <c r="F65">
        <f t="shared" si="15"/>
        <v>0.75</v>
      </c>
      <c r="G65">
        <f t="shared" si="16"/>
        <v>-0.375</v>
      </c>
      <c r="H65">
        <f t="shared" si="17"/>
        <v>0.5625</v>
      </c>
      <c r="I65">
        <f t="shared" si="18"/>
        <v>-1.40625</v>
      </c>
      <c r="J65" s="5">
        <f t="shared" si="4"/>
        <v>0.52129581242250278</v>
      </c>
      <c r="K65" s="5">
        <f t="shared" si="5"/>
        <v>0.52107985314454563</v>
      </c>
      <c r="L65" s="3">
        <f t="shared" si="1"/>
        <v>1.8098542678695349E-2</v>
      </c>
      <c r="M65" s="3">
        <f t="shared" si="2"/>
        <v>1.8087987939712103E-2</v>
      </c>
      <c r="N65" s="3">
        <f t="shared" si="6"/>
        <v>1.0554738983245548E-5</v>
      </c>
      <c r="O65" s="8">
        <f t="shared" si="3"/>
        <v>1.7859606190928454E-2</v>
      </c>
      <c r="P65" s="3">
        <f t="shared" si="7"/>
        <v>2.3893648776689494E-4</v>
      </c>
    </row>
    <row r="66" spans="2:16" x14ac:dyDescent="0.25">
      <c r="B66">
        <f t="shared" si="0"/>
        <v>16.111111111111111</v>
      </c>
      <c r="C66" s="6">
        <v>61</v>
      </c>
      <c r="D66" s="6">
        <f t="shared" si="8"/>
        <v>0.54039999999999999</v>
      </c>
      <c r="E66">
        <f t="shared" si="14"/>
        <v>1.5249999999999999</v>
      </c>
      <c r="F66">
        <f t="shared" si="15"/>
        <v>0.80062499999999981</v>
      </c>
      <c r="G66">
        <f t="shared" si="16"/>
        <v>-0.38029687499999998</v>
      </c>
      <c r="H66">
        <f t="shared" si="17"/>
        <v>0.56093789062499999</v>
      </c>
      <c r="I66">
        <f t="shared" si="18"/>
        <v>-1.3883212792968751</v>
      </c>
      <c r="J66" s="5">
        <f t="shared" si="4"/>
        <v>0.54012390126357557</v>
      </c>
      <c r="K66" s="5">
        <f t="shared" si="5"/>
        <v>0.53989879120855921</v>
      </c>
      <c r="L66" s="3">
        <f t="shared" si="1"/>
        <v>1.875086745315753E-2</v>
      </c>
      <c r="M66" s="3">
        <f t="shared" si="2"/>
        <v>1.8741287344329477E-2</v>
      </c>
      <c r="N66" s="3">
        <f t="shared" si="6"/>
        <v>9.5801088280528246E-6</v>
      </c>
      <c r="O66" s="8">
        <f t="shared" si="3"/>
        <v>1.8513338671049588E-2</v>
      </c>
      <c r="P66" s="3">
        <f t="shared" si="7"/>
        <v>2.3752878210794165E-4</v>
      </c>
    </row>
    <row r="67" spans="2:16" x14ac:dyDescent="0.25">
      <c r="B67">
        <f t="shared" si="0"/>
        <v>16.666666666666668</v>
      </c>
      <c r="C67" s="6">
        <v>62</v>
      </c>
      <c r="D67" s="6">
        <f t="shared" si="8"/>
        <v>0.55979999999999996</v>
      </c>
      <c r="E67">
        <f t="shared" si="14"/>
        <v>1.55</v>
      </c>
      <c r="F67">
        <f t="shared" si="15"/>
        <v>0.85250000000000015</v>
      </c>
      <c r="G67">
        <f t="shared" si="16"/>
        <v>-0.38362500000000005</v>
      </c>
      <c r="H67">
        <f t="shared" si="17"/>
        <v>0.55625625000000001</v>
      </c>
      <c r="I67">
        <f t="shared" si="18"/>
        <v>-1.3628278125000002</v>
      </c>
      <c r="J67" s="5">
        <f t="shared" si="4"/>
        <v>0.55954528449225682</v>
      </c>
      <c r="K67" s="5">
        <f t="shared" si="5"/>
        <v>0.55931069442213066</v>
      </c>
      <c r="L67" s="3">
        <f t="shared" si="1"/>
        <v>1.9424011103400415E-2</v>
      </c>
      <c r="M67" s="3">
        <f t="shared" si="2"/>
        <v>1.9415172952541873E-2</v>
      </c>
      <c r="N67" s="3">
        <f t="shared" si="6"/>
        <v>8.8381508585415325E-6</v>
      </c>
      <c r="O67" s="8">
        <f t="shared" si="3"/>
        <v>1.9187854880872247E-2</v>
      </c>
      <c r="P67" s="3">
        <f t="shared" si="7"/>
        <v>2.3615622252816729E-4</v>
      </c>
    </row>
    <row r="68" spans="2:16" x14ac:dyDescent="0.25">
      <c r="B68">
        <f t="shared" si="0"/>
        <v>17.222222222222221</v>
      </c>
      <c r="C68" s="6">
        <v>63</v>
      </c>
      <c r="D68" s="6">
        <f t="shared" si="8"/>
        <v>0.57989999999999997</v>
      </c>
      <c r="E68">
        <f t="shared" si="14"/>
        <v>1.575</v>
      </c>
      <c r="F68">
        <f t="shared" si="15"/>
        <v>0.9056249999999999</v>
      </c>
      <c r="G68">
        <f t="shared" si="16"/>
        <v>-0.38489062499999999</v>
      </c>
      <c r="H68">
        <f t="shared" si="17"/>
        <v>0.54846914062499996</v>
      </c>
      <c r="I68">
        <f t="shared" si="18"/>
        <v>-1.3300376660156248</v>
      </c>
      <c r="J68" s="5">
        <f t="shared" si="4"/>
        <v>0.57957575436618092</v>
      </c>
      <c r="K68" s="5">
        <f t="shared" si="5"/>
        <v>0.57933134525702379</v>
      </c>
      <c r="L68" s="3">
        <f t="shared" si="1"/>
        <v>2.0121443442054129E-2</v>
      </c>
      <c r="M68" s="3">
        <f t="shared" si="2"/>
        <v>2.011019272609927E-2</v>
      </c>
      <c r="N68" s="3">
        <f t="shared" si="6"/>
        <v>1.1250715954858742E-5</v>
      </c>
      <c r="O68" s="8">
        <f t="shared" si="3"/>
        <v>1.9883709157662469E-2</v>
      </c>
      <c r="P68" s="3">
        <f t="shared" si="7"/>
        <v>2.3773428439165939E-4</v>
      </c>
    </row>
    <row r="69" spans="2:16" x14ac:dyDescent="0.25">
      <c r="B69">
        <f t="shared" ref="B69:B132" si="19">5/9*(C69-32)</f>
        <v>17.777777777777779</v>
      </c>
      <c r="C69" s="6">
        <v>64</v>
      </c>
      <c r="D69" s="6">
        <f t="shared" si="8"/>
        <v>0.60060000000000002</v>
      </c>
      <c r="E69">
        <f t="shared" si="14"/>
        <v>1.6</v>
      </c>
      <c r="F69">
        <f t="shared" si="15"/>
        <v>0.96000000000000019</v>
      </c>
      <c r="G69">
        <f t="shared" si="16"/>
        <v>-0.38400000000000001</v>
      </c>
      <c r="H69">
        <f t="shared" si="17"/>
        <v>0.53759999999999997</v>
      </c>
      <c r="I69">
        <f t="shared" si="18"/>
        <v>-1.2902399999999998</v>
      </c>
      <c r="J69" s="5">
        <f t="shared" si="4"/>
        <v>0.60023143909589982</v>
      </c>
      <c r="K69" s="5">
        <f t="shared" si="5"/>
        <v>0.59997686191041733</v>
      </c>
      <c r="L69" s="3">
        <f t="shared" ref="L69:L132" si="20">D69/28.82</f>
        <v>2.083969465648855E-2</v>
      </c>
      <c r="M69" s="3">
        <f t="shared" ref="M69:M132" si="21">J69/28.82</f>
        <v>2.0826906283688405E-2</v>
      </c>
      <c r="N69" s="3">
        <f t="shared" si="6"/>
        <v>1.278837280014461E-5</v>
      </c>
      <c r="O69" s="8">
        <f t="shared" ref="O69:O132" si="22">EXP(18.3036-(3816.44/(5/9*(C69-32)+273.15-46.13)))/25.4/28.82</f>
        <v>2.0601467510726012E-2</v>
      </c>
      <c r="P69" s="3">
        <f t="shared" si="7"/>
        <v>2.3822714576253803E-4</v>
      </c>
    </row>
    <row r="70" spans="2:16" x14ac:dyDescent="0.25">
      <c r="B70">
        <f t="shared" si="19"/>
        <v>18.333333333333336</v>
      </c>
      <c r="C70" s="6">
        <v>65</v>
      </c>
      <c r="D70" s="6">
        <f t="shared" si="8"/>
        <v>0.62190000000000001</v>
      </c>
      <c r="E70">
        <f t="shared" si="14"/>
        <v>1.625</v>
      </c>
      <c r="F70">
        <f t="shared" si="15"/>
        <v>1.015625</v>
      </c>
      <c r="G70">
        <f t="shared" si="16"/>
        <v>-0.380859375</v>
      </c>
      <c r="H70">
        <f t="shared" si="17"/>
        <v>0.523681640625</v>
      </c>
      <c r="I70">
        <f t="shared" si="18"/>
        <v>-1.243743896484375</v>
      </c>
      <c r="J70" s="5">
        <f t="shared" ref="J70:J133" si="23">0.1804*10^((4.1667*C70-133.3)/(5/9*C70+219.9))</f>
        <v>0.62152880792026666</v>
      </c>
      <c r="K70" s="5">
        <f t="shared" ref="K70:K133" si="24">0.1804*10^((7.5*B70)/(237.7+B70))</f>
        <v>0.62126370337664361</v>
      </c>
      <c r="L70" s="3">
        <f t="shared" si="20"/>
        <v>2.1578764746703678E-2</v>
      </c>
      <c r="M70" s="3">
        <f t="shared" si="21"/>
        <v>2.1565885077039094E-2</v>
      </c>
      <c r="N70" s="3">
        <f t="shared" ref="N70:N133" si="25">ABS(L70-M70)</f>
        <v>1.2879669664584564E-5</v>
      </c>
      <c r="O70" s="8">
        <f t="shared" si="22"/>
        <v>2.1341707790812521E-2</v>
      </c>
      <c r="P70" s="3">
        <f t="shared" ref="P70:P133" si="26">ABS(L70-O70)</f>
        <v>2.3705695589115727E-4</v>
      </c>
    </row>
    <row r="71" spans="2:16" x14ac:dyDescent="0.25">
      <c r="B71">
        <f t="shared" si="19"/>
        <v>18.888888888888889</v>
      </c>
      <c r="C71" s="6">
        <v>66</v>
      </c>
      <c r="D71" s="6">
        <f t="shared" ref="D71:D84" si="27">ROUND((0.0375+0.2103*E71+0.28665*F71+0.17595*G71+0.04615417*H71+0.00452083*I71),4)</f>
        <v>0.64390000000000003</v>
      </c>
      <c r="E71">
        <f t="shared" si="14"/>
        <v>1.65</v>
      </c>
      <c r="F71">
        <f t="shared" si="15"/>
        <v>1.0724999999999998</v>
      </c>
      <c r="G71">
        <f t="shared" si="16"/>
        <v>-0.37537500000000001</v>
      </c>
      <c r="H71">
        <f t="shared" si="17"/>
        <v>0.50675625000000002</v>
      </c>
      <c r="I71">
        <f t="shared" si="18"/>
        <v>-1.1908771875000002</v>
      </c>
      <c r="J71" s="5">
        <f t="shared" si="23"/>
        <v>0.64348467621715966</v>
      </c>
      <c r="K71" s="5">
        <f t="shared" si="24"/>
        <v>0.6432086745542448</v>
      </c>
      <c r="L71" s="3">
        <f t="shared" si="20"/>
        <v>2.2342123525329632E-2</v>
      </c>
      <c r="M71" s="3">
        <f t="shared" si="21"/>
        <v>2.2327712568256754E-2</v>
      </c>
      <c r="N71" s="3">
        <f t="shared" si="25"/>
        <v>1.4410957072878705E-5</v>
      </c>
      <c r="O71" s="8">
        <f t="shared" si="22"/>
        <v>2.2105019860468408E-2</v>
      </c>
      <c r="P71" s="3">
        <f t="shared" si="26"/>
        <v>2.3710366486122403E-4</v>
      </c>
    </row>
    <row r="72" spans="2:16" x14ac:dyDescent="0.25">
      <c r="B72">
        <f t="shared" si="19"/>
        <v>19.444444444444446</v>
      </c>
      <c r="C72" s="6">
        <v>67</v>
      </c>
      <c r="D72" s="6">
        <f t="shared" si="27"/>
        <v>0.66649999999999998</v>
      </c>
      <c r="E72">
        <f t="shared" si="14"/>
        <v>1.675</v>
      </c>
      <c r="F72">
        <f t="shared" si="15"/>
        <v>1.1306250000000002</v>
      </c>
      <c r="G72">
        <f t="shared" si="16"/>
        <v>-0.36745312499999999</v>
      </c>
      <c r="H72">
        <f t="shared" si="17"/>
        <v>0.48687539062499996</v>
      </c>
      <c r="I72">
        <f t="shared" si="18"/>
        <v>-1.131985283203125</v>
      </c>
      <c r="J72" s="5">
        <f t="shared" si="23"/>
        <v>0.66611621064913162</v>
      </c>
      <c r="K72" s="5">
        <f t="shared" si="24"/>
        <v>0.66582893138793198</v>
      </c>
      <c r="L72" s="3">
        <f t="shared" si="20"/>
        <v>2.3126301179736294E-2</v>
      </c>
      <c r="M72" s="3">
        <f t="shared" si="21"/>
        <v>2.3112984408366816E-2</v>
      </c>
      <c r="N72" s="3">
        <f t="shared" si="25"/>
        <v>1.3316771369478037E-5</v>
      </c>
      <c r="O72" s="8">
        <f t="shared" si="22"/>
        <v>2.2892005765319506E-2</v>
      </c>
      <c r="P72" s="3">
        <f t="shared" si="26"/>
        <v>2.3429541441678803E-4</v>
      </c>
    </row>
    <row r="73" spans="2:16" x14ac:dyDescent="0.25">
      <c r="B73">
        <f t="shared" si="19"/>
        <v>20</v>
      </c>
      <c r="C73" s="6">
        <v>68</v>
      </c>
      <c r="D73" s="6">
        <f t="shared" si="27"/>
        <v>0.68989999999999996</v>
      </c>
      <c r="E73">
        <f t="shared" si="14"/>
        <v>1.7</v>
      </c>
      <c r="F73">
        <f t="shared" si="15"/>
        <v>1.19</v>
      </c>
      <c r="G73">
        <f t="shared" si="16"/>
        <v>-0.35700000000000004</v>
      </c>
      <c r="H73">
        <f t="shared" si="17"/>
        <v>0.46410000000000007</v>
      </c>
      <c r="I73">
        <f t="shared" si="18"/>
        <v>-1.0674300000000001</v>
      </c>
      <c r="J73" s="5">
        <f t="shared" si="23"/>
        <v>0.68944093434356324</v>
      </c>
      <c r="K73" s="5">
        <f t="shared" si="24"/>
        <v>0.68914198604502053</v>
      </c>
      <c r="L73" s="3">
        <f t="shared" si="20"/>
        <v>2.3938237335183899E-2</v>
      </c>
      <c r="M73" s="3">
        <f t="shared" si="21"/>
        <v>2.3922308617056322E-2</v>
      </c>
      <c r="N73" s="3">
        <f t="shared" si="25"/>
        <v>1.5928718127576624E-5</v>
      </c>
      <c r="O73" s="8">
        <f t="shared" si="22"/>
        <v>2.3703279906264869E-2</v>
      </c>
      <c r="P73" s="3">
        <f t="shared" si="26"/>
        <v>2.3495742891902968E-4</v>
      </c>
    </row>
    <row r="74" spans="2:16" x14ac:dyDescent="0.25">
      <c r="B74">
        <f t="shared" si="19"/>
        <v>20.555555555555557</v>
      </c>
      <c r="C74" s="6">
        <v>69</v>
      </c>
      <c r="D74" s="6">
        <f t="shared" si="27"/>
        <v>0.71399999999999997</v>
      </c>
      <c r="E74">
        <f t="shared" si="14"/>
        <v>1.7250000000000001</v>
      </c>
      <c r="F74">
        <f t="shared" si="15"/>
        <v>1.2506250000000003</v>
      </c>
      <c r="G74">
        <f t="shared" si="16"/>
        <v>-0.34392187499999999</v>
      </c>
      <c r="H74">
        <f t="shared" si="17"/>
        <v>0.43850039062499996</v>
      </c>
      <c r="I74">
        <f t="shared" si="18"/>
        <v>-0.99758838867187483</v>
      </c>
      <c r="J74" s="5">
        <f t="shared" si="23"/>
        <v>0.71347673210688312</v>
      </c>
      <c r="K74" s="5">
        <f t="shared" si="24"/>
        <v>0.71316571212591695</v>
      </c>
      <c r="L74" s="3">
        <f t="shared" si="20"/>
        <v>2.477446217904233E-2</v>
      </c>
      <c r="M74" s="3">
        <f t="shared" si="21"/>
        <v>2.4756305763597608E-2</v>
      </c>
      <c r="N74" s="3">
        <f t="shared" si="25"/>
        <v>1.8156415444722102E-5</v>
      </c>
      <c r="O74" s="8">
        <f t="shared" si="22"/>
        <v>2.4539469212561737E-2</v>
      </c>
      <c r="P74" s="3">
        <f t="shared" si="26"/>
        <v>2.3499296648059331E-4</v>
      </c>
    </row>
    <row r="75" spans="2:16" x14ac:dyDescent="0.25">
      <c r="B75">
        <f t="shared" si="19"/>
        <v>21.111111111111111</v>
      </c>
      <c r="C75" s="6">
        <v>70</v>
      </c>
      <c r="D75" s="6">
        <f t="shared" si="27"/>
        <v>0.73880000000000001</v>
      </c>
      <c r="E75">
        <f t="shared" si="14"/>
        <v>1.75</v>
      </c>
      <c r="F75">
        <f t="shared" si="15"/>
        <v>1.3125</v>
      </c>
      <c r="G75">
        <f t="shared" si="16"/>
        <v>-0.328125</v>
      </c>
      <c r="H75">
        <f t="shared" si="17"/>
        <v>0.41015625</v>
      </c>
      <c r="I75">
        <f t="shared" si="18"/>
        <v>-0.9228515625</v>
      </c>
      <c r="J75" s="5">
        <f t="shared" si="23"/>
        <v>0.7382418556724224</v>
      </c>
      <c r="K75" s="5">
        <f t="shared" si="24"/>
        <v>0.73791834990821104</v>
      </c>
      <c r="L75" s="3">
        <f t="shared" si="20"/>
        <v>2.563497571131159E-2</v>
      </c>
      <c r="M75" s="3">
        <f t="shared" si="21"/>
        <v>2.5615609148939015E-2</v>
      </c>
      <c r="N75" s="3">
        <f t="shared" si="25"/>
        <v>1.9366562372575419E-5</v>
      </c>
      <c r="O75" s="8">
        <f t="shared" si="22"/>
        <v>2.5401213315783197E-2</v>
      </c>
      <c r="P75" s="3">
        <f t="shared" si="26"/>
        <v>2.3376239552839323E-4</v>
      </c>
    </row>
    <row r="76" spans="2:16" x14ac:dyDescent="0.25">
      <c r="B76">
        <f t="shared" si="19"/>
        <v>21.666666666666668</v>
      </c>
      <c r="C76" s="6">
        <v>71</v>
      </c>
      <c r="D76" s="6">
        <f t="shared" si="27"/>
        <v>0.76429999999999998</v>
      </c>
      <c r="E76">
        <f t="shared" si="14"/>
        <v>1.7749999999999999</v>
      </c>
      <c r="F76">
        <f t="shared" si="15"/>
        <v>1.3756249999999999</v>
      </c>
      <c r="G76">
        <f t="shared" si="16"/>
        <v>-0.30951562500000007</v>
      </c>
      <c r="H76">
        <f t="shared" si="17"/>
        <v>0.3791566406250001</v>
      </c>
      <c r="I76">
        <f t="shared" si="18"/>
        <v>-0.84362352539062524</v>
      </c>
      <c r="J76" s="5">
        <f t="shared" si="23"/>
        <v>0.76375492898144737</v>
      </c>
      <c r="K76" s="5">
        <f t="shared" si="24"/>
        <v>0.76341851162393004</v>
      </c>
      <c r="L76" s="3">
        <f t="shared" si="20"/>
        <v>2.6519777931991673E-2</v>
      </c>
      <c r="M76" s="3">
        <f t="shared" si="21"/>
        <v>2.6500864988946819E-2</v>
      </c>
      <c r="N76" s="3">
        <f t="shared" si="25"/>
        <v>1.8912943044853414E-5</v>
      </c>
      <c r="O76" s="8">
        <f t="shared" si="22"/>
        <v>2.6289164724628014E-2</v>
      </c>
      <c r="P76" s="3">
        <f t="shared" si="26"/>
        <v>2.3061320736365853E-4</v>
      </c>
    </row>
    <row r="77" spans="2:16" x14ac:dyDescent="0.25">
      <c r="B77">
        <f t="shared" si="19"/>
        <v>22.222222222222221</v>
      </c>
      <c r="C77" s="6">
        <v>72</v>
      </c>
      <c r="D77" s="6">
        <f t="shared" si="27"/>
        <v>0.79069999999999996</v>
      </c>
      <c r="E77">
        <f t="shared" si="14"/>
        <v>1.8</v>
      </c>
      <c r="F77">
        <f t="shared" si="15"/>
        <v>1.4400000000000002</v>
      </c>
      <c r="G77">
        <f t="shared" si="16"/>
        <v>-0.28799999999999998</v>
      </c>
      <c r="H77">
        <f t="shared" si="17"/>
        <v>0.34559999999999996</v>
      </c>
      <c r="I77">
        <f t="shared" si="18"/>
        <v>-0.76032</v>
      </c>
      <c r="J77" s="5">
        <f t="shared" si="23"/>
        <v>0.79003495349691844</v>
      </c>
      <c r="K77" s="5">
        <f t="shared" si="24"/>
        <v>0.78968518676949528</v>
      </c>
      <c r="L77" s="3">
        <f t="shared" si="20"/>
        <v>2.7435808466342814E-2</v>
      </c>
      <c r="M77" s="3">
        <f t="shared" si="21"/>
        <v>2.7412732598782734E-2</v>
      </c>
      <c r="N77" s="3">
        <f t="shared" si="25"/>
        <v>2.3075867560080204E-5</v>
      </c>
      <c r="O77" s="8">
        <f t="shared" si="22"/>
        <v>2.7203989000562652E-2</v>
      </c>
      <c r="P77" s="3">
        <f t="shared" si="26"/>
        <v>2.3181946578016213E-4</v>
      </c>
    </row>
    <row r="78" spans="2:16" x14ac:dyDescent="0.25">
      <c r="B78">
        <f t="shared" si="19"/>
        <v>22.777777777777779</v>
      </c>
      <c r="C78" s="6">
        <v>73</v>
      </c>
      <c r="D78" s="6">
        <f t="shared" si="27"/>
        <v>0.81779999999999997</v>
      </c>
      <c r="E78">
        <f t="shared" ref="E78:E141" si="28">C78/40</f>
        <v>1.825</v>
      </c>
      <c r="F78">
        <f t="shared" ref="F78:F141" si="29">E78*(E78-1)</f>
        <v>1.505625</v>
      </c>
      <c r="G78">
        <f t="shared" ref="G78:G141" si="30">F78*(E78-2)</f>
        <v>-0.26348437500000005</v>
      </c>
      <c r="H78">
        <f t="shared" ref="H78:H141" si="31">G78*(E78-3)</f>
        <v>0.30959414062500007</v>
      </c>
      <c r="I78">
        <f t="shared" ref="I78:I141" si="32">H78*(E78-4)</f>
        <v>-0.67336725585937507</v>
      </c>
      <c r="J78" s="5">
        <f t="shared" si="23"/>
        <v>0.81710131354950521</v>
      </c>
      <c r="K78" s="5">
        <f t="shared" si="24"/>
        <v>0.81673774744791594</v>
      </c>
      <c r="L78" s="3">
        <f t="shared" si="20"/>
        <v>2.8376127689104788E-2</v>
      </c>
      <c r="M78" s="3">
        <f t="shared" si="21"/>
        <v>2.8351884578400596E-2</v>
      </c>
      <c r="N78" s="3">
        <f t="shared" si="25"/>
        <v>2.4243110704192522E-5</v>
      </c>
      <c r="O78" s="8">
        <f t="shared" si="22"/>
        <v>2.814636493427634E-2</v>
      </c>
      <c r="P78" s="3">
        <f t="shared" si="26"/>
        <v>2.2976275482844769E-4</v>
      </c>
    </row>
    <row r="79" spans="2:16" x14ac:dyDescent="0.25">
      <c r="B79">
        <f t="shared" si="19"/>
        <v>23.333333333333336</v>
      </c>
      <c r="C79" s="6">
        <v>74</v>
      </c>
      <c r="D79" s="6">
        <f t="shared" si="27"/>
        <v>0.84570000000000001</v>
      </c>
      <c r="E79">
        <f t="shared" si="28"/>
        <v>1.85</v>
      </c>
      <c r="F79">
        <f t="shared" si="29"/>
        <v>1.5725000000000002</v>
      </c>
      <c r="G79">
        <f t="shared" si="30"/>
        <v>-0.23587499999999989</v>
      </c>
      <c r="H79">
        <f t="shared" si="31"/>
        <v>0.27125624999999987</v>
      </c>
      <c r="I79">
        <f t="shared" si="32"/>
        <v>-0.58320093749999968</v>
      </c>
      <c r="J79" s="5">
        <f t="shared" si="23"/>
        <v>0.84497378171538984</v>
      </c>
      <c r="K79" s="5">
        <f t="shared" si="24"/>
        <v>0.84459595374274798</v>
      </c>
      <c r="L79" s="3">
        <f t="shared" si="20"/>
        <v>2.9344205412907703E-2</v>
      </c>
      <c r="M79" s="3">
        <f t="shared" si="21"/>
        <v>2.9319006999146073E-2</v>
      </c>
      <c r="N79" s="3">
        <f t="shared" si="25"/>
        <v>2.5198413761629707E-5</v>
      </c>
      <c r="O79" s="8">
        <f t="shared" si="22"/>
        <v>2.9116984722927591E-2</v>
      </c>
      <c r="P79" s="3">
        <f t="shared" si="26"/>
        <v>2.2722068998011144E-4</v>
      </c>
    </row>
    <row r="80" spans="2:16" x14ac:dyDescent="0.25">
      <c r="B80">
        <f t="shared" si="19"/>
        <v>23.888888888888889</v>
      </c>
      <c r="C80" s="6">
        <v>75</v>
      </c>
      <c r="D80" s="6">
        <f t="shared" si="27"/>
        <v>0.87439999999999996</v>
      </c>
      <c r="E80">
        <f t="shared" si="28"/>
        <v>1.875</v>
      </c>
      <c r="F80">
        <f t="shared" si="29"/>
        <v>1.640625</v>
      </c>
      <c r="G80">
        <f t="shared" si="30"/>
        <v>-0.205078125</v>
      </c>
      <c r="H80">
        <f t="shared" si="31"/>
        <v>0.230712890625</v>
      </c>
      <c r="I80">
        <f t="shared" si="32"/>
        <v>-0.490264892578125</v>
      </c>
      <c r="J80" s="5">
        <f t="shared" si="23"/>
        <v>0.87367252422537212</v>
      </c>
      <c r="K80" s="5">
        <f t="shared" si="24"/>
        <v>0.87327995912333689</v>
      </c>
      <c r="L80" s="3">
        <f t="shared" si="20"/>
        <v>3.0340041637751558E-2</v>
      </c>
      <c r="M80" s="3">
        <f t="shared" si="21"/>
        <v>3.0314799591442475E-2</v>
      </c>
      <c r="N80" s="3">
        <f t="shared" si="25"/>
        <v>2.5242046309083277E-5</v>
      </c>
      <c r="O80" s="8">
        <f t="shared" si="22"/>
        <v>3.0116554148161612E-2</v>
      </c>
      <c r="P80" s="3">
        <f t="shared" si="26"/>
        <v>2.2348748958994635E-4</v>
      </c>
    </row>
    <row r="81" spans="2:16" x14ac:dyDescent="0.25">
      <c r="B81">
        <f t="shared" si="19"/>
        <v>24.444444444444446</v>
      </c>
      <c r="C81" s="6">
        <v>76</v>
      </c>
      <c r="D81" s="6">
        <f t="shared" si="27"/>
        <v>0.90400000000000003</v>
      </c>
      <c r="E81">
        <f t="shared" si="28"/>
        <v>1.9</v>
      </c>
      <c r="F81">
        <f t="shared" si="29"/>
        <v>1.7099999999999997</v>
      </c>
      <c r="G81">
        <f t="shared" si="30"/>
        <v>-0.17100000000000012</v>
      </c>
      <c r="H81">
        <f t="shared" si="31"/>
        <v>0.18810000000000016</v>
      </c>
      <c r="I81">
        <f t="shared" si="32"/>
        <v>-0.39501000000000036</v>
      </c>
      <c r="J81" s="5">
        <f t="shared" si="23"/>
        <v>0.90321810640478595</v>
      </c>
      <c r="K81" s="5">
        <f t="shared" si="24"/>
        <v>0.9028103158808598</v>
      </c>
      <c r="L81" s="3">
        <f t="shared" si="20"/>
        <v>3.1367106176266479E-2</v>
      </c>
      <c r="M81" s="3">
        <f t="shared" si="21"/>
        <v>3.1339975933545663E-2</v>
      </c>
      <c r="N81" s="3">
        <f t="shared" si="25"/>
        <v>2.7130242720815878E-5</v>
      </c>
      <c r="O81" s="8">
        <f t="shared" si="22"/>
        <v>3.114579275487811E-2</v>
      </c>
      <c r="P81" s="3">
        <f t="shared" si="26"/>
        <v>2.213134213883694E-4</v>
      </c>
    </row>
    <row r="82" spans="2:16" x14ac:dyDescent="0.25">
      <c r="B82">
        <f t="shared" si="19"/>
        <v>25</v>
      </c>
      <c r="C82" s="6">
        <v>77</v>
      </c>
      <c r="D82" s="6">
        <f t="shared" si="27"/>
        <v>0.9345</v>
      </c>
      <c r="E82">
        <f t="shared" si="28"/>
        <v>1.925</v>
      </c>
      <c r="F82">
        <f t="shared" si="29"/>
        <v>1.7806250000000001</v>
      </c>
      <c r="G82">
        <f t="shared" si="30"/>
        <v>-0.13354687499999993</v>
      </c>
      <c r="H82">
        <f t="shared" si="31"/>
        <v>0.14356289062499991</v>
      </c>
      <c r="I82">
        <f t="shared" si="32"/>
        <v>-0.29789299804687486</v>
      </c>
      <c r="J82" s="5">
        <f t="shared" si="23"/>
        <v>0.93363149814374047</v>
      </c>
      <c r="K82" s="5">
        <f t="shared" si="24"/>
        <v>0.93320798059465693</v>
      </c>
      <c r="L82" s="3">
        <f t="shared" si="20"/>
        <v>3.2425399028452463E-2</v>
      </c>
      <c r="M82" s="3">
        <f t="shared" si="21"/>
        <v>3.239526364135116E-2</v>
      </c>
      <c r="N82" s="3">
        <f t="shared" si="25"/>
        <v>3.0135387101302979E-5</v>
      </c>
      <c r="O82" s="8">
        <f t="shared" si="22"/>
        <v>3.2205434030728945E-2</v>
      </c>
      <c r="P82" s="3">
        <f t="shared" si="26"/>
        <v>2.1996499772351796E-4</v>
      </c>
    </row>
    <row r="83" spans="2:16" x14ac:dyDescent="0.25">
      <c r="B83">
        <f t="shared" si="19"/>
        <v>25.555555555555557</v>
      </c>
      <c r="C83" s="6">
        <v>78</v>
      </c>
      <c r="D83" s="6">
        <f t="shared" si="27"/>
        <v>0.96589999999999998</v>
      </c>
      <c r="E83">
        <f t="shared" si="28"/>
        <v>1.95</v>
      </c>
      <c r="F83">
        <f t="shared" si="29"/>
        <v>1.8524999999999998</v>
      </c>
      <c r="G83">
        <f t="shared" si="30"/>
        <v>-9.2625000000000068E-2</v>
      </c>
      <c r="H83">
        <f t="shared" si="31"/>
        <v>9.7256250000000072E-2</v>
      </c>
      <c r="I83">
        <f t="shared" si="32"/>
        <v>-0.19937531250000012</v>
      </c>
      <c r="J83" s="5">
        <f t="shared" si="23"/>
        <v>0.96493407939716569</v>
      </c>
      <c r="K83" s="5">
        <f t="shared" si="24"/>
        <v>0.9644943196283654</v>
      </c>
      <c r="L83" s="3">
        <f t="shared" si="20"/>
        <v>3.351492019430951E-2</v>
      </c>
      <c r="M83" s="3">
        <f t="shared" si="21"/>
        <v>3.3481404559235449E-2</v>
      </c>
      <c r="N83" s="3">
        <f t="shared" si="25"/>
        <v>3.3515635074060635E-5</v>
      </c>
      <c r="O83" s="8">
        <f t="shared" si="22"/>
        <v>3.3296225586322711E-2</v>
      </c>
      <c r="P83" s="3">
        <f t="shared" si="26"/>
        <v>2.1869460798679824E-4</v>
      </c>
    </row>
    <row r="84" spans="2:16" x14ac:dyDescent="0.25">
      <c r="B84">
        <f t="shared" si="19"/>
        <v>26.111111111111111</v>
      </c>
      <c r="C84" s="6">
        <v>79</v>
      </c>
      <c r="D84" s="6">
        <f t="shared" si="27"/>
        <v>0.99819999999999998</v>
      </c>
      <c r="E84">
        <f t="shared" si="28"/>
        <v>1.9750000000000001</v>
      </c>
      <c r="F84">
        <f t="shared" si="29"/>
        <v>1.9256250000000004</v>
      </c>
      <c r="G84">
        <f t="shared" si="30"/>
        <v>-4.814062499999984E-2</v>
      </c>
      <c r="H84">
        <f t="shared" si="31"/>
        <v>4.9344140624999831E-2</v>
      </c>
      <c r="I84">
        <f t="shared" si="32"/>
        <v>-9.9921884765624649E-2</v>
      </c>
      <c r="J84" s="5">
        <f t="shared" si="23"/>
        <v>0.99714764571416137</v>
      </c>
      <c r="K84" s="5">
        <f t="shared" si="24"/>
        <v>0.99669111465533133</v>
      </c>
      <c r="L84" s="3">
        <f t="shared" si="20"/>
        <v>3.4635669673837612E-2</v>
      </c>
      <c r="M84" s="3">
        <f t="shared" si="21"/>
        <v>3.4599154951913999E-2</v>
      </c>
      <c r="N84" s="3">
        <f t="shared" si="25"/>
        <v>3.6514721923612548E-5</v>
      </c>
      <c r="O84" s="8">
        <f t="shared" si="22"/>
        <v>3.4418929336116073E-2</v>
      </c>
      <c r="P84" s="3">
        <f t="shared" si="26"/>
        <v>2.1674033772153822E-4</v>
      </c>
    </row>
    <row r="85" spans="2:16" x14ac:dyDescent="0.25">
      <c r="B85">
        <f t="shared" si="19"/>
        <v>26.666666666666668</v>
      </c>
      <c r="C85" s="6">
        <v>80</v>
      </c>
      <c r="D85" s="6">
        <f t="shared" ref="D85:D148" si="33">ROUND((0.0375+0.2103*E85+0.28665*F85+0.17595*G85+0.04615417*H85+0.00452083*I85),3)</f>
        <v>1.0309999999999999</v>
      </c>
      <c r="E85">
        <f t="shared" si="28"/>
        <v>2</v>
      </c>
      <c r="F85">
        <f t="shared" si="29"/>
        <v>2</v>
      </c>
      <c r="G85">
        <f t="shared" si="30"/>
        <v>0</v>
      </c>
      <c r="H85">
        <f t="shared" si="31"/>
        <v>0</v>
      </c>
      <c r="I85">
        <f t="shared" si="32"/>
        <v>0</v>
      </c>
      <c r="J85" s="5">
        <f t="shared" si="23"/>
        <v>1.0302944137961254</v>
      </c>
      <c r="K85" s="5">
        <f t="shared" si="24"/>
        <v>1.0298205682127859</v>
      </c>
      <c r="L85" s="3">
        <f t="shared" si="20"/>
        <v>3.5773768216516302E-2</v>
      </c>
      <c r="M85" s="3">
        <f t="shared" si="21"/>
        <v>3.5749285697297899E-2</v>
      </c>
      <c r="N85" s="3">
        <f t="shared" si="25"/>
        <v>2.4482519218403664E-5</v>
      </c>
      <c r="O85" s="8">
        <f t="shared" si="22"/>
        <v>3.5574321679969982E-2</v>
      </c>
      <c r="P85" s="3">
        <f t="shared" si="26"/>
        <v>1.9944653654632022E-4</v>
      </c>
    </row>
    <row r="86" spans="2:16" x14ac:dyDescent="0.25">
      <c r="B86">
        <f t="shared" si="19"/>
        <v>27.222222222222225</v>
      </c>
      <c r="C86" s="6">
        <v>81</v>
      </c>
      <c r="D86" s="6">
        <f t="shared" si="33"/>
        <v>1.0660000000000001</v>
      </c>
      <c r="E86">
        <f t="shared" si="28"/>
        <v>2.0249999999999999</v>
      </c>
      <c r="F86">
        <f t="shared" si="29"/>
        <v>2.0756249999999996</v>
      </c>
      <c r="G86">
        <f t="shared" si="30"/>
        <v>5.1890624999999808E-2</v>
      </c>
      <c r="H86">
        <f t="shared" si="31"/>
        <v>-5.059335937499982E-2</v>
      </c>
      <c r="I86">
        <f t="shared" si="32"/>
        <v>9.9921884765624649E-2</v>
      </c>
      <c r="J86" s="5">
        <f t="shared" si="23"/>
        <v>1.0643970270831371</v>
      </c>
      <c r="K86" s="5">
        <f t="shared" si="24"/>
        <v>1.0639053092842616</v>
      </c>
      <c r="L86" s="3">
        <f t="shared" si="20"/>
        <v>3.6988202637057599E-2</v>
      </c>
      <c r="M86" s="3">
        <f t="shared" si="21"/>
        <v>3.6932582480330919E-2</v>
      </c>
      <c r="N86" s="3">
        <f t="shared" si="25"/>
        <v>5.5620156726679526E-5</v>
      </c>
      <c r="O86" s="8">
        <f t="shared" si="22"/>
        <v>3.6763193685347646E-2</v>
      </c>
      <c r="P86" s="3">
        <f t="shared" si="26"/>
        <v>2.2500895170995266E-4</v>
      </c>
    </row>
    <row r="87" spans="2:16" x14ac:dyDescent="0.25">
      <c r="B87">
        <f t="shared" si="19"/>
        <v>27.777777777777779</v>
      </c>
      <c r="C87" s="6">
        <v>82</v>
      </c>
      <c r="D87" s="6">
        <f t="shared" si="33"/>
        <v>1.101</v>
      </c>
      <c r="E87">
        <f t="shared" si="28"/>
        <v>2.0499999999999998</v>
      </c>
      <c r="F87">
        <f t="shared" si="29"/>
        <v>2.1524999999999994</v>
      </c>
      <c r="G87">
        <f t="shared" si="30"/>
        <v>0.10762499999999958</v>
      </c>
      <c r="H87">
        <f t="shared" si="31"/>
        <v>-0.10224374999999962</v>
      </c>
      <c r="I87">
        <f t="shared" si="32"/>
        <v>0.19937531249999926</v>
      </c>
      <c r="J87" s="5">
        <f t="shared" si="23"/>
        <v>1.0994785613680598</v>
      </c>
      <c r="K87" s="5">
        <f t="shared" si="24"/>
        <v>1.0989683989097032</v>
      </c>
      <c r="L87" s="3">
        <f t="shared" si="20"/>
        <v>3.8202637057598889E-2</v>
      </c>
      <c r="M87" s="3">
        <f t="shared" si="21"/>
        <v>3.8149845987788332E-2</v>
      </c>
      <c r="N87" s="3">
        <f t="shared" si="25"/>
        <v>5.279106981055659E-5</v>
      </c>
      <c r="O87" s="8">
        <f t="shared" si="22"/>
        <v>3.7986351270134652E-2</v>
      </c>
      <c r="P87" s="3">
        <f t="shared" si="26"/>
        <v>2.1628578746423627E-4</v>
      </c>
    </row>
    <row r="88" spans="2:16" x14ac:dyDescent="0.25">
      <c r="B88">
        <f t="shared" si="19"/>
        <v>28.333333333333336</v>
      </c>
      <c r="C88" s="6">
        <v>83</v>
      </c>
      <c r="D88" s="6">
        <f t="shared" si="33"/>
        <v>1.137</v>
      </c>
      <c r="E88">
        <f t="shared" si="28"/>
        <v>2.0750000000000002</v>
      </c>
      <c r="F88">
        <f t="shared" si="29"/>
        <v>2.2306250000000007</v>
      </c>
      <c r="G88">
        <f t="shared" si="30"/>
        <v>0.16729687500000046</v>
      </c>
      <c r="H88">
        <f t="shared" si="31"/>
        <v>-0.1547496093750004</v>
      </c>
      <c r="I88">
        <f t="shared" si="32"/>
        <v>0.29789299804687575</v>
      </c>
      <c r="J88" s="5">
        <f t="shared" si="23"/>
        <v>1.1355625304378187</v>
      </c>
      <c r="K88" s="5">
        <f t="shared" si="24"/>
        <v>1.1350333358227551</v>
      </c>
      <c r="L88" s="3">
        <f t="shared" si="20"/>
        <v>3.9451769604441363E-2</v>
      </c>
      <c r="M88" s="3">
        <f t="shared" si="21"/>
        <v>3.940189210401869E-2</v>
      </c>
      <c r="N88" s="3">
        <f t="shared" si="25"/>
        <v>4.9877500422672305E-5</v>
      </c>
      <c r="O88" s="8">
        <f t="shared" si="22"/>
        <v>3.9244615386056038E-2</v>
      </c>
      <c r="P88" s="3">
        <f t="shared" si="26"/>
        <v>2.0715421838532477E-4</v>
      </c>
    </row>
    <row r="89" spans="2:16" x14ac:dyDescent="0.25">
      <c r="B89">
        <f t="shared" si="19"/>
        <v>28.888888888888889</v>
      </c>
      <c r="C89" s="6">
        <v>84</v>
      </c>
      <c r="D89" s="6">
        <f t="shared" si="33"/>
        <v>1.1739999999999999</v>
      </c>
      <c r="E89">
        <f t="shared" si="28"/>
        <v>2.1</v>
      </c>
      <c r="F89">
        <f t="shared" si="29"/>
        <v>2.3100000000000005</v>
      </c>
      <c r="G89">
        <f t="shared" si="30"/>
        <v>0.23100000000000026</v>
      </c>
      <c r="H89">
        <f t="shared" si="31"/>
        <v>-0.20790000000000022</v>
      </c>
      <c r="I89">
        <f t="shared" si="32"/>
        <v>0.39501000000000042</v>
      </c>
      <c r="J89" s="5">
        <f t="shared" si="23"/>
        <v>1.1726728917413183</v>
      </c>
      <c r="K89" s="5">
        <f t="shared" si="24"/>
        <v>1.1721240621146511</v>
      </c>
      <c r="L89" s="3">
        <f t="shared" si="20"/>
        <v>4.0735600277585007E-2</v>
      </c>
      <c r="M89" s="3">
        <f t="shared" si="21"/>
        <v>4.0689552107609932E-2</v>
      </c>
      <c r="N89" s="3">
        <f t="shared" si="25"/>
        <v>4.6048169975075603E-5</v>
      </c>
      <c r="O89" s="8">
        <f t="shared" si="22"/>
        <v>4.0538822202670112E-2</v>
      </c>
      <c r="P89" s="3">
        <f t="shared" si="26"/>
        <v>1.9677807491489535E-4</v>
      </c>
    </row>
    <row r="90" spans="2:16" x14ac:dyDescent="0.25">
      <c r="B90">
        <f t="shared" si="19"/>
        <v>29.444444444444446</v>
      </c>
      <c r="C90" s="6">
        <v>85</v>
      </c>
      <c r="D90" s="6">
        <f t="shared" si="33"/>
        <v>1.212</v>
      </c>
      <c r="E90">
        <f t="shared" si="28"/>
        <v>2.125</v>
      </c>
      <c r="F90">
        <f t="shared" si="29"/>
        <v>2.390625</v>
      </c>
      <c r="G90">
        <f t="shared" si="30"/>
        <v>0.298828125</v>
      </c>
      <c r="H90">
        <f t="shared" si="31"/>
        <v>-0.261474609375</v>
      </c>
      <c r="I90">
        <f t="shared" si="32"/>
        <v>0.490264892578125</v>
      </c>
      <c r="J90" s="5">
        <f t="shared" si="23"/>
        <v>1.2108340520834262</v>
      </c>
      <c r="K90" s="5">
        <f t="shared" si="24"/>
        <v>1.210264968924182</v>
      </c>
      <c r="L90" s="3">
        <f t="shared" si="20"/>
        <v>4.2054129077029836E-2</v>
      </c>
      <c r="M90" s="3">
        <f t="shared" si="21"/>
        <v>4.2013672868959968E-2</v>
      </c>
      <c r="N90" s="3">
        <f t="shared" si="25"/>
        <v>4.0456208069868105E-5</v>
      </c>
      <c r="O90" s="8">
        <f t="shared" si="22"/>
        <v>4.1869823291914611E-2</v>
      </c>
      <c r="P90" s="3">
        <f t="shared" si="26"/>
        <v>1.843057851152255E-4</v>
      </c>
    </row>
    <row r="91" spans="2:16" x14ac:dyDescent="0.25">
      <c r="B91">
        <f t="shared" si="19"/>
        <v>30</v>
      </c>
      <c r="C91" s="6">
        <v>86</v>
      </c>
      <c r="D91" s="6">
        <f t="shared" si="33"/>
        <v>1.252</v>
      </c>
      <c r="E91">
        <f t="shared" si="28"/>
        <v>2.15</v>
      </c>
      <c r="F91">
        <f t="shared" si="29"/>
        <v>2.4724999999999997</v>
      </c>
      <c r="G91">
        <f t="shared" si="30"/>
        <v>0.37087499999999973</v>
      </c>
      <c r="H91">
        <f t="shared" si="31"/>
        <v>-0.31524374999999982</v>
      </c>
      <c r="I91">
        <f t="shared" si="32"/>
        <v>0.58320093749999968</v>
      </c>
      <c r="J91" s="5">
        <f t="shared" si="23"/>
        <v>1.2500708733444825</v>
      </c>
      <c r="K91" s="5">
        <f t="shared" si="24"/>
        <v>1.2494809021531501</v>
      </c>
      <c r="L91" s="3">
        <f t="shared" si="20"/>
        <v>4.3442054129077028E-2</v>
      </c>
      <c r="M91" s="3">
        <f t="shared" si="21"/>
        <v>4.3375117048732911E-2</v>
      </c>
      <c r="N91" s="3">
        <f t="shared" si="25"/>
        <v>6.6937080344116329E-5</v>
      </c>
      <c r="O91" s="8">
        <f t="shared" si="22"/>
        <v>4.3238485813185151E-2</v>
      </c>
      <c r="P91" s="3">
        <f t="shared" si="26"/>
        <v>2.0356831589187635E-4</v>
      </c>
    </row>
    <row r="92" spans="2:16" x14ac:dyDescent="0.25">
      <c r="B92">
        <f t="shared" si="19"/>
        <v>30.555555555555557</v>
      </c>
      <c r="C92" s="6">
        <v>87</v>
      </c>
      <c r="D92" s="6">
        <f t="shared" si="33"/>
        <v>1.292</v>
      </c>
      <c r="E92">
        <f t="shared" si="28"/>
        <v>2.1749999999999998</v>
      </c>
      <c r="F92">
        <f t="shared" si="29"/>
        <v>2.5556249999999996</v>
      </c>
      <c r="G92">
        <f t="shared" si="30"/>
        <v>0.44723437499999946</v>
      </c>
      <c r="H92">
        <f t="shared" si="31"/>
        <v>-0.36896835937499961</v>
      </c>
      <c r="I92">
        <f t="shared" si="32"/>
        <v>0.6733672558593744</v>
      </c>
      <c r="J92" s="5">
        <f t="shared" si="23"/>
        <v>1.2904086782247539</v>
      </c>
      <c r="K92" s="5">
        <f t="shared" si="24"/>
        <v>1.2897971682067719</v>
      </c>
      <c r="L92" s="3">
        <f t="shared" si="20"/>
        <v>4.4829979181124219E-2</v>
      </c>
      <c r="M92" s="3">
        <f t="shared" si="21"/>
        <v>4.4774763297180914E-2</v>
      </c>
      <c r="N92" s="3">
        <f t="shared" si="25"/>
        <v>5.5215883943304789E-5</v>
      </c>
      <c r="O92" s="8">
        <f t="shared" si="22"/>
        <v>4.4645692698919402E-2</v>
      </c>
      <c r="P92" s="3">
        <f t="shared" si="26"/>
        <v>1.8428648220481653E-4</v>
      </c>
    </row>
    <row r="93" spans="2:16" x14ac:dyDescent="0.25">
      <c r="B93">
        <f t="shared" si="19"/>
        <v>31.111111111111114</v>
      </c>
      <c r="C93" s="6">
        <v>88</v>
      </c>
      <c r="D93" s="6">
        <f t="shared" si="33"/>
        <v>1.3340000000000001</v>
      </c>
      <c r="E93">
        <f t="shared" si="28"/>
        <v>2.2000000000000002</v>
      </c>
      <c r="F93">
        <f t="shared" si="29"/>
        <v>2.6400000000000006</v>
      </c>
      <c r="G93">
        <f t="shared" si="30"/>
        <v>0.52800000000000058</v>
      </c>
      <c r="H93">
        <f t="shared" si="31"/>
        <v>-0.42240000000000039</v>
      </c>
      <c r="I93">
        <f t="shared" si="32"/>
        <v>0.76032000000000066</v>
      </c>
      <c r="J93" s="5">
        <f t="shared" si="23"/>
        <v>1.3318732560132638</v>
      </c>
      <c r="K93" s="5">
        <f t="shared" si="24"/>
        <v>1.3312395397584365</v>
      </c>
      <c r="L93" s="3">
        <f t="shared" si="20"/>
        <v>4.6287300485773772E-2</v>
      </c>
      <c r="M93" s="3">
        <f t="shared" si="21"/>
        <v>4.6213506454311722E-2</v>
      </c>
      <c r="N93" s="3">
        <f t="shared" si="25"/>
        <v>7.3794031462050269E-5</v>
      </c>
      <c r="O93" s="8">
        <f t="shared" si="22"/>
        <v>4.6092342840666677E-2</v>
      </c>
      <c r="P93" s="3">
        <f t="shared" si="26"/>
        <v>1.9495764510709529E-4</v>
      </c>
    </row>
    <row r="94" spans="2:16" x14ac:dyDescent="0.25">
      <c r="B94">
        <f t="shared" si="19"/>
        <v>31.666666666666668</v>
      </c>
      <c r="C94" s="6">
        <v>89</v>
      </c>
      <c r="D94" s="6">
        <f t="shared" si="33"/>
        <v>1.3759999999999999</v>
      </c>
      <c r="E94">
        <f t="shared" si="28"/>
        <v>2.2250000000000001</v>
      </c>
      <c r="F94">
        <f t="shared" si="29"/>
        <v>2.7256250000000004</v>
      </c>
      <c r="G94">
        <f t="shared" si="30"/>
        <v>0.61326562500000037</v>
      </c>
      <c r="H94">
        <f t="shared" si="31"/>
        <v>-0.47528085937500025</v>
      </c>
      <c r="I94">
        <f t="shared" si="32"/>
        <v>0.84362352539062546</v>
      </c>
      <c r="J94" s="5">
        <f t="shared" si="23"/>
        <v>1.374490868380422</v>
      </c>
      <c r="K94" s="5">
        <f t="shared" si="24"/>
        <v>1.3738342615382537</v>
      </c>
      <c r="L94" s="3">
        <f t="shared" si="20"/>
        <v>4.7744621790423311E-2</v>
      </c>
      <c r="M94" s="3">
        <f t="shared" si="21"/>
        <v>4.7692257750882094E-2</v>
      </c>
      <c r="N94" s="3">
        <f t="shared" si="25"/>
        <v>5.2364039541216711E-5</v>
      </c>
      <c r="O94" s="8">
        <f t="shared" si="22"/>
        <v>4.7579351275619519E-2</v>
      </c>
      <c r="P94" s="3">
        <f t="shared" si="26"/>
        <v>1.6527051480379196E-4</v>
      </c>
    </row>
    <row r="95" spans="2:16" x14ac:dyDescent="0.25">
      <c r="B95">
        <f t="shared" si="19"/>
        <v>32.222222222222221</v>
      </c>
      <c r="C95" s="6">
        <v>90</v>
      </c>
      <c r="D95" s="6">
        <f t="shared" si="33"/>
        <v>1.42</v>
      </c>
      <c r="E95">
        <f t="shared" si="28"/>
        <v>2.25</v>
      </c>
      <c r="F95">
        <f t="shared" si="29"/>
        <v>2.8125</v>
      </c>
      <c r="G95">
        <f t="shared" si="30"/>
        <v>0.703125</v>
      </c>
      <c r="H95">
        <f t="shared" si="31"/>
        <v>-0.52734375</v>
      </c>
      <c r="I95">
        <f t="shared" si="32"/>
        <v>0.9228515625</v>
      </c>
      <c r="J95" s="5">
        <f t="shared" si="23"/>
        <v>1.4182882551938583</v>
      </c>
      <c r="K95" s="5">
        <f t="shared" si="24"/>
        <v>1.4176080561447999</v>
      </c>
      <c r="L95" s="3">
        <f t="shared" si="20"/>
        <v>4.9271339347675219E-2</v>
      </c>
      <c r="M95" s="3">
        <f t="shared" si="21"/>
        <v>4.921194501019633E-2</v>
      </c>
      <c r="N95" s="3">
        <f t="shared" si="25"/>
        <v>5.9394337478889392E-5</v>
      </c>
      <c r="O95" s="8">
        <f t="shared" si="22"/>
        <v>4.9107649373581384E-2</v>
      </c>
      <c r="P95" s="3">
        <f t="shared" si="26"/>
        <v>1.6368997409383496E-4</v>
      </c>
    </row>
    <row r="96" spans="2:16" x14ac:dyDescent="0.25">
      <c r="B96">
        <f t="shared" si="19"/>
        <v>32.777777777777779</v>
      </c>
      <c r="C96" s="6">
        <v>91</v>
      </c>
      <c r="D96" s="6">
        <f t="shared" si="33"/>
        <v>1.466</v>
      </c>
      <c r="E96">
        <f t="shared" si="28"/>
        <v>2.2749999999999999</v>
      </c>
      <c r="F96">
        <f t="shared" si="29"/>
        <v>2.9006249999999998</v>
      </c>
      <c r="G96">
        <f t="shared" si="30"/>
        <v>0.7976718749999997</v>
      </c>
      <c r="H96">
        <f t="shared" si="31"/>
        <v>-0.57831210937499988</v>
      </c>
      <c r="I96">
        <f t="shared" si="32"/>
        <v>0.99758838867187483</v>
      </c>
      <c r="J96" s="5">
        <f t="shared" si="23"/>
        <v>1.4632926403568878</v>
      </c>
      <c r="K96" s="5">
        <f t="shared" si="24"/>
        <v>1.4625881298794701</v>
      </c>
      <c r="L96" s="3">
        <f t="shared" si="20"/>
        <v>5.0867453157529489E-2</v>
      </c>
      <c r="M96" s="3">
        <f t="shared" si="21"/>
        <v>5.0773512850690067E-2</v>
      </c>
      <c r="N96" s="3">
        <f t="shared" si="25"/>
        <v>9.3940306839422616E-5</v>
      </c>
      <c r="O96" s="8">
        <f t="shared" si="22"/>
        <v>5.0678185024351396E-2</v>
      </c>
      <c r="P96" s="3">
        <f t="shared" si="26"/>
        <v>1.8926813317809293E-4</v>
      </c>
    </row>
    <row r="97" spans="2:16" x14ac:dyDescent="0.25">
      <c r="B97">
        <f t="shared" si="19"/>
        <v>33.333333333333336</v>
      </c>
      <c r="C97" s="6">
        <v>92</v>
      </c>
      <c r="D97" s="6">
        <f t="shared" si="33"/>
        <v>1.512</v>
      </c>
      <c r="E97">
        <f t="shared" si="28"/>
        <v>2.2999999999999998</v>
      </c>
      <c r="F97">
        <f t="shared" si="29"/>
        <v>2.9899999999999993</v>
      </c>
      <c r="G97">
        <f t="shared" si="30"/>
        <v>0.89699999999999924</v>
      </c>
      <c r="H97">
        <f t="shared" si="31"/>
        <v>-0.62789999999999968</v>
      </c>
      <c r="I97">
        <f t="shared" si="32"/>
        <v>1.0674299999999997</v>
      </c>
      <c r="J97" s="5">
        <f t="shared" si="23"/>
        <v>1.5095317376689923</v>
      </c>
      <c r="K97" s="5">
        <f t="shared" si="24"/>
        <v>1.5088021786028456</v>
      </c>
      <c r="L97" s="3">
        <f t="shared" si="20"/>
        <v>5.246356696738376E-2</v>
      </c>
      <c r="M97" s="3">
        <f t="shared" si="21"/>
        <v>5.2377922889278013E-2</v>
      </c>
      <c r="N97" s="3">
        <f t="shared" si="25"/>
        <v>8.5644078105746868E-5</v>
      </c>
      <c r="O97" s="8">
        <f t="shared" si="22"/>
        <v>5.2291922825497807E-2</v>
      </c>
      <c r="P97" s="3">
        <f t="shared" si="26"/>
        <v>1.7164414188595295E-4</v>
      </c>
    </row>
    <row r="98" spans="2:16" x14ac:dyDescent="0.25">
      <c r="B98">
        <f t="shared" si="19"/>
        <v>33.888888888888893</v>
      </c>
      <c r="C98" s="6">
        <v>93</v>
      </c>
      <c r="D98" s="6">
        <f t="shared" si="33"/>
        <v>1.56</v>
      </c>
      <c r="E98">
        <f t="shared" si="28"/>
        <v>2.3250000000000002</v>
      </c>
      <c r="F98">
        <f t="shared" si="29"/>
        <v>3.0806250000000008</v>
      </c>
      <c r="G98">
        <f t="shared" si="30"/>
        <v>1.0012031250000009</v>
      </c>
      <c r="H98">
        <f t="shared" si="31"/>
        <v>-0.67581210937500036</v>
      </c>
      <c r="I98">
        <f t="shared" si="32"/>
        <v>1.1319852832031254</v>
      </c>
      <c r="J98" s="5">
        <f t="shared" si="23"/>
        <v>1.5570337567077215</v>
      </c>
      <c r="K98" s="5">
        <f t="shared" si="24"/>
        <v>1.5562783936124773</v>
      </c>
      <c r="L98" s="3">
        <f t="shared" si="20"/>
        <v>5.4129077029840392E-2</v>
      </c>
      <c r="M98" s="3">
        <f t="shared" si="21"/>
        <v>5.4026153945444882E-2</v>
      </c>
      <c r="N98" s="3">
        <f t="shared" si="25"/>
        <v>1.0292308439550923E-4</v>
      </c>
      <c r="O98" s="8">
        <f t="shared" si="22"/>
        <v>5.3949844270500598E-2</v>
      </c>
      <c r="P98" s="3">
        <f t="shared" si="26"/>
        <v>1.7923275933979382E-4</v>
      </c>
    </row>
    <row r="99" spans="2:16" x14ac:dyDescent="0.25">
      <c r="B99">
        <f t="shared" si="19"/>
        <v>34.444444444444443</v>
      </c>
      <c r="C99" s="6">
        <v>94</v>
      </c>
      <c r="D99" s="6">
        <f t="shared" si="33"/>
        <v>1.609</v>
      </c>
      <c r="E99">
        <f t="shared" si="28"/>
        <v>2.35</v>
      </c>
      <c r="F99">
        <f t="shared" si="29"/>
        <v>3.1725000000000003</v>
      </c>
      <c r="G99">
        <f t="shared" si="30"/>
        <v>1.1103750000000003</v>
      </c>
      <c r="H99">
        <f t="shared" si="31"/>
        <v>-0.72174375000000013</v>
      </c>
      <c r="I99">
        <f t="shared" si="32"/>
        <v>1.1908771875000002</v>
      </c>
      <c r="J99" s="5">
        <f t="shared" si="23"/>
        <v>1.6058274087314111</v>
      </c>
      <c r="K99" s="5">
        <f t="shared" si="24"/>
        <v>1.6050454675414689</v>
      </c>
      <c r="L99" s="3">
        <f t="shared" si="20"/>
        <v>5.5829285218598194E-2</v>
      </c>
      <c r="M99" s="3">
        <f t="shared" si="21"/>
        <v>5.5719202246058676E-2</v>
      </c>
      <c r="N99" s="3">
        <f t="shared" si="25"/>
        <v>1.100829725395186E-4</v>
      </c>
      <c r="O99" s="8">
        <f t="shared" si="22"/>
        <v>5.5652947937235346E-2</v>
      </c>
      <c r="P99" s="3">
        <f t="shared" si="26"/>
        <v>1.7633728136284832E-4</v>
      </c>
    </row>
    <row r="100" spans="2:16" x14ac:dyDescent="0.25">
      <c r="B100">
        <f t="shared" si="19"/>
        <v>35</v>
      </c>
      <c r="C100" s="6">
        <v>95</v>
      </c>
      <c r="D100" s="6">
        <f t="shared" si="33"/>
        <v>1.659</v>
      </c>
      <c r="E100">
        <f t="shared" si="28"/>
        <v>2.375</v>
      </c>
      <c r="F100">
        <f t="shared" si="29"/>
        <v>3.265625</v>
      </c>
      <c r="G100">
        <f t="shared" si="30"/>
        <v>1.224609375</v>
      </c>
      <c r="H100">
        <f t="shared" si="31"/>
        <v>-0.765380859375</v>
      </c>
      <c r="I100">
        <f t="shared" si="32"/>
        <v>1.243743896484375</v>
      </c>
      <c r="J100" s="5">
        <f t="shared" si="23"/>
        <v>1.6559419126021055</v>
      </c>
      <c r="K100" s="5">
        <f t="shared" si="24"/>
        <v>1.6551326002772513</v>
      </c>
      <c r="L100" s="3">
        <f t="shared" si="20"/>
        <v>5.7564191533657182E-2</v>
      </c>
      <c r="M100" s="3">
        <f t="shared" si="21"/>
        <v>5.7458081630884991E-2</v>
      </c>
      <c r="N100" s="3">
        <f t="shared" si="25"/>
        <v>1.061099027721904E-4</v>
      </c>
      <c r="O100" s="8">
        <f t="shared" si="22"/>
        <v>5.7402249676779281E-2</v>
      </c>
      <c r="P100" s="3">
        <f t="shared" si="26"/>
        <v>1.6194185687790075E-4</v>
      </c>
    </row>
    <row r="101" spans="2:16" x14ac:dyDescent="0.25">
      <c r="B101">
        <f t="shared" si="19"/>
        <v>35.555555555555557</v>
      </c>
      <c r="C101" s="6">
        <v>96</v>
      </c>
      <c r="D101" s="6">
        <f t="shared" si="33"/>
        <v>1.71</v>
      </c>
      <c r="E101">
        <f t="shared" si="28"/>
        <v>2.4</v>
      </c>
      <c r="F101">
        <f t="shared" si="29"/>
        <v>3.36</v>
      </c>
      <c r="G101">
        <f t="shared" si="30"/>
        <v>1.3439999999999996</v>
      </c>
      <c r="H101">
        <f t="shared" si="31"/>
        <v>-0.80639999999999989</v>
      </c>
      <c r="I101">
        <f t="shared" si="32"/>
        <v>1.2902399999999998</v>
      </c>
      <c r="J101" s="5">
        <f t="shared" si="23"/>
        <v>1.7074070007280624</v>
      </c>
      <c r="K101" s="5">
        <f t="shared" si="24"/>
        <v>1.7065695048999374</v>
      </c>
      <c r="L101" s="3">
        <f t="shared" si="20"/>
        <v>5.9333795975017346E-2</v>
      </c>
      <c r="M101" s="3">
        <f t="shared" si="21"/>
        <v>5.9243823758780789E-2</v>
      </c>
      <c r="N101" s="3">
        <f t="shared" si="25"/>
        <v>8.9972216236557101E-5</v>
      </c>
      <c r="O101" s="8">
        <f t="shared" si="22"/>
        <v>5.919878280251098E-2</v>
      </c>
      <c r="P101" s="3">
        <f t="shared" si="26"/>
        <v>1.3501317250636663E-4</v>
      </c>
    </row>
    <row r="102" spans="2:16" x14ac:dyDescent="0.25">
      <c r="B102">
        <f t="shared" si="19"/>
        <v>36.111111111111114</v>
      </c>
      <c r="C102" s="6">
        <v>97</v>
      </c>
      <c r="D102" s="6">
        <f t="shared" si="33"/>
        <v>1.7629999999999999</v>
      </c>
      <c r="E102">
        <f t="shared" si="28"/>
        <v>2.4249999999999998</v>
      </c>
      <c r="F102">
        <f t="shared" si="29"/>
        <v>3.4556249999999995</v>
      </c>
      <c r="G102">
        <f t="shared" si="30"/>
        <v>1.4686406249999993</v>
      </c>
      <c r="H102">
        <f t="shared" si="31"/>
        <v>-0.84446835937499987</v>
      </c>
      <c r="I102">
        <f t="shared" si="32"/>
        <v>1.330037666015625</v>
      </c>
      <c r="J102" s="5">
        <f t="shared" si="23"/>
        <v>1.7602529250252079</v>
      </c>
      <c r="K102" s="5">
        <f t="shared" si="24"/>
        <v>1.7593864136396271</v>
      </c>
      <c r="L102" s="3">
        <f t="shared" si="20"/>
        <v>6.1172796668979873E-2</v>
      </c>
      <c r="M102" s="3">
        <f t="shared" si="21"/>
        <v>6.1077478314545727E-2</v>
      </c>
      <c r="N102" s="3">
        <f t="shared" si="25"/>
        <v>9.5318354434145713E-5</v>
      </c>
      <c r="O102" s="8">
        <f t="shared" si="22"/>
        <v>6.1043598279481845E-2</v>
      </c>
      <c r="P102" s="3">
        <f t="shared" si="26"/>
        <v>1.2919838949802809E-4</v>
      </c>
    </row>
    <row r="103" spans="2:16" x14ac:dyDescent="0.25">
      <c r="B103">
        <f t="shared" si="19"/>
        <v>36.666666666666671</v>
      </c>
      <c r="C103" s="6">
        <v>98</v>
      </c>
      <c r="D103" s="6">
        <f t="shared" si="33"/>
        <v>1.8180000000000001</v>
      </c>
      <c r="E103">
        <f t="shared" si="28"/>
        <v>2.4500000000000002</v>
      </c>
      <c r="F103">
        <f t="shared" si="29"/>
        <v>3.5525000000000007</v>
      </c>
      <c r="G103">
        <f t="shared" si="30"/>
        <v>1.5986250000000009</v>
      </c>
      <c r="H103">
        <f t="shared" si="31"/>
        <v>-0.87924375000000021</v>
      </c>
      <c r="I103">
        <f t="shared" si="32"/>
        <v>1.3628278125000002</v>
      </c>
      <c r="J103" s="5">
        <f t="shared" si="23"/>
        <v>1.8145104628969466</v>
      </c>
      <c r="K103" s="5">
        <f t="shared" si="24"/>
        <v>1.8136140838520445</v>
      </c>
      <c r="L103" s="3">
        <f t="shared" si="20"/>
        <v>6.3081193615544762E-2</v>
      </c>
      <c r="M103" s="3">
        <f t="shared" si="21"/>
        <v>6.296011321641036E-2</v>
      </c>
      <c r="N103" s="3">
        <f t="shared" si="25"/>
        <v>1.2108039913440172E-4</v>
      </c>
      <c r="O103" s="8">
        <f t="shared" si="22"/>
        <v>6.2937764914035799E-2</v>
      </c>
      <c r="P103" s="3">
        <f t="shared" si="26"/>
        <v>1.4342870150896303E-4</v>
      </c>
    </row>
    <row r="104" spans="2:16" x14ac:dyDescent="0.25">
      <c r="B104">
        <f t="shared" si="19"/>
        <v>37.222222222222221</v>
      </c>
      <c r="C104" s="6">
        <v>99</v>
      </c>
      <c r="D104" s="6">
        <f t="shared" si="33"/>
        <v>1.8740000000000001</v>
      </c>
      <c r="E104">
        <f t="shared" si="28"/>
        <v>2.4750000000000001</v>
      </c>
      <c r="F104">
        <f t="shared" si="29"/>
        <v>3.6506250000000002</v>
      </c>
      <c r="G104">
        <f t="shared" si="30"/>
        <v>1.7340468750000004</v>
      </c>
      <c r="H104">
        <f t="shared" si="31"/>
        <v>-0.91037460937500003</v>
      </c>
      <c r="I104">
        <f t="shared" si="32"/>
        <v>1.3883212792968749</v>
      </c>
      <c r="J104" s="5">
        <f t="shared" si="23"/>
        <v>1.8702109232316557</v>
      </c>
      <c r="K104" s="5">
        <f t="shared" si="24"/>
        <v>1.8692838040118624</v>
      </c>
      <c r="L104" s="3">
        <f t="shared" si="20"/>
        <v>6.5024288688410828E-2</v>
      </c>
      <c r="M104" s="3">
        <f t="shared" si="21"/>
        <v>6.4892814824137945E-2</v>
      </c>
      <c r="N104" s="3">
        <f t="shared" si="25"/>
        <v>1.3147386427288243E-4</v>
      </c>
      <c r="O104" s="8">
        <f t="shared" si="22"/>
        <v>6.488236954365037E-2</v>
      </c>
      <c r="P104" s="3">
        <f t="shared" si="26"/>
        <v>1.4191914476045786E-4</v>
      </c>
    </row>
    <row r="105" spans="2:16" x14ac:dyDescent="0.25">
      <c r="B105">
        <f t="shared" si="19"/>
        <v>37.777777777777779</v>
      </c>
      <c r="C105" s="6">
        <v>100</v>
      </c>
      <c r="D105" s="6">
        <f t="shared" si="33"/>
        <v>1.931</v>
      </c>
      <c r="E105">
        <f t="shared" si="28"/>
        <v>2.5</v>
      </c>
      <c r="F105">
        <f t="shared" si="29"/>
        <v>3.75</v>
      </c>
      <c r="G105">
        <f t="shared" si="30"/>
        <v>1.875</v>
      </c>
      <c r="H105">
        <f t="shared" si="31"/>
        <v>-0.9375</v>
      </c>
      <c r="I105">
        <f t="shared" si="32"/>
        <v>1.40625</v>
      </c>
      <c r="J105" s="5">
        <f t="shared" si="23"/>
        <v>1.9273861524172533</v>
      </c>
      <c r="K105" s="5">
        <f t="shared" si="24"/>
        <v>1.9264273997231014</v>
      </c>
      <c r="L105" s="3">
        <f t="shared" si="20"/>
        <v>6.7002081887578072E-2</v>
      </c>
      <c r="M105" s="3">
        <f t="shared" si="21"/>
        <v>6.6876688147718716E-2</v>
      </c>
      <c r="N105" s="3">
        <f t="shared" si="25"/>
        <v>1.2539373985935576E-4</v>
      </c>
      <c r="O105" s="8">
        <f t="shared" si="22"/>
        <v>6.6878517226978559E-2</v>
      </c>
      <c r="P105" s="3">
        <f t="shared" si="26"/>
        <v>1.2356466059951221E-4</v>
      </c>
    </row>
    <row r="106" spans="2:16" x14ac:dyDescent="0.25">
      <c r="B106">
        <f t="shared" si="19"/>
        <v>38.333333333333336</v>
      </c>
      <c r="C106" s="6">
        <v>101</v>
      </c>
      <c r="D106" s="6">
        <f t="shared" si="33"/>
        <v>1.99</v>
      </c>
      <c r="E106">
        <f t="shared" si="28"/>
        <v>2.5249999999999999</v>
      </c>
      <c r="F106">
        <f t="shared" si="29"/>
        <v>3.8506249999999995</v>
      </c>
      <c r="G106">
        <f t="shared" si="30"/>
        <v>2.0215781249999996</v>
      </c>
      <c r="H106">
        <f t="shared" si="31"/>
        <v>-0.96024960937499992</v>
      </c>
      <c r="I106">
        <f t="shared" si="32"/>
        <v>1.4163681738281251</v>
      </c>
      <c r="J106" s="5">
        <f t="shared" si="23"/>
        <v>1.986068540372196</v>
      </c>
      <c r="K106" s="5">
        <f t="shared" si="24"/>
        <v>1.9850772397459289</v>
      </c>
      <c r="L106" s="3">
        <f t="shared" si="20"/>
        <v>6.904927133934767E-2</v>
      </c>
      <c r="M106" s="3">
        <f t="shared" si="21"/>
        <v>6.891285705663415E-2</v>
      </c>
      <c r="N106" s="3">
        <f t="shared" si="25"/>
        <v>1.3641428271352063E-4</v>
      </c>
      <c r="O106" s="8">
        <f t="shared" si="22"/>
        <v>6.8927331434063571E-2</v>
      </c>
      <c r="P106" s="3">
        <f t="shared" si="26"/>
        <v>1.2193990528409915E-4</v>
      </c>
    </row>
    <row r="107" spans="2:16" x14ac:dyDescent="0.25">
      <c r="B107">
        <f t="shared" si="19"/>
        <v>38.888888888888893</v>
      </c>
      <c r="C107" s="6">
        <v>102</v>
      </c>
      <c r="D107" s="6">
        <f t="shared" si="33"/>
        <v>2.0510000000000002</v>
      </c>
      <c r="E107">
        <f t="shared" si="28"/>
        <v>2.5499999999999998</v>
      </c>
      <c r="F107">
        <f t="shared" si="29"/>
        <v>3.9524999999999992</v>
      </c>
      <c r="G107">
        <f t="shared" si="30"/>
        <v>2.1738749999999989</v>
      </c>
      <c r="H107">
        <f t="shared" si="31"/>
        <v>-0.97824374999999986</v>
      </c>
      <c r="I107">
        <f t="shared" si="32"/>
        <v>1.4184534375</v>
      </c>
      <c r="J107" s="5">
        <f t="shared" si="23"/>
        <v>2.0462910265922449</v>
      </c>
      <c r="K107" s="5">
        <f t="shared" si="24"/>
        <v>2.0452662420392569</v>
      </c>
      <c r="L107" s="3">
        <f t="shared" si="20"/>
        <v>7.1165857043719638E-2</v>
      </c>
      <c r="M107" s="3">
        <f t="shared" si="21"/>
        <v>7.100246448966846E-2</v>
      </c>
      <c r="N107" s="3">
        <f t="shared" si="25"/>
        <v>1.6339255405117825E-4</v>
      </c>
      <c r="O107" s="8">
        <f t="shared" si="22"/>
        <v>7.1029954236703774E-2</v>
      </c>
      <c r="P107" s="3">
        <f t="shared" si="26"/>
        <v>1.359028070158641E-4</v>
      </c>
    </row>
    <row r="108" spans="2:16" x14ac:dyDescent="0.25">
      <c r="B108">
        <f t="shared" si="19"/>
        <v>39.444444444444443</v>
      </c>
      <c r="C108" s="6">
        <v>103</v>
      </c>
      <c r="D108" s="6">
        <f t="shared" si="33"/>
        <v>2.113</v>
      </c>
      <c r="E108">
        <f t="shared" si="28"/>
        <v>2.5750000000000002</v>
      </c>
      <c r="F108">
        <f t="shared" si="29"/>
        <v>4.0556250000000009</v>
      </c>
      <c r="G108">
        <f t="shared" si="30"/>
        <v>2.3319843750000011</v>
      </c>
      <c r="H108">
        <f t="shared" si="31"/>
        <v>-0.99109335937500009</v>
      </c>
      <c r="I108">
        <f t="shared" si="32"/>
        <v>1.412308037109375</v>
      </c>
      <c r="J108" s="5">
        <f t="shared" si="23"/>
        <v>2.10808710621238</v>
      </c>
      <c r="K108" s="5">
        <f t="shared" si="24"/>
        <v>2.1070278798184585</v>
      </c>
      <c r="L108" s="3">
        <f t="shared" si="20"/>
        <v>7.3317140874392783E-2</v>
      </c>
      <c r="M108" s="3">
        <f t="shared" si="21"/>
        <v>7.314667266524566E-2</v>
      </c>
      <c r="N108" s="3">
        <f t="shared" si="25"/>
        <v>1.7046820914712324E-4</v>
      </c>
      <c r="O108" s="8">
        <f t="shared" si="22"/>
        <v>7.3187546498942949E-2</v>
      </c>
      <c r="P108" s="3">
        <f t="shared" si="26"/>
        <v>1.2959437544983465E-4</v>
      </c>
    </row>
    <row r="109" spans="2:16" x14ac:dyDescent="0.25">
      <c r="B109">
        <f t="shared" si="19"/>
        <v>40</v>
      </c>
      <c r="C109" s="6">
        <v>104</v>
      </c>
      <c r="D109" s="6">
        <f t="shared" si="33"/>
        <v>2.1760000000000002</v>
      </c>
      <c r="E109">
        <f t="shared" si="28"/>
        <v>2.6</v>
      </c>
      <c r="F109">
        <f t="shared" si="29"/>
        <v>4.16</v>
      </c>
      <c r="G109">
        <f t="shared" si="30"/>
        <v>2.4960000000000004</v>
      </c>
      <c r="H109">
        <f t="shared" si="31"/>
        <v>-0.99839999999999995</v>
      </c>
      <c r="I109">
        <f t="shared" si="32"/>
        <v>1.3977599999999999</v>
      </c>
      <c r="J109" s="5">
        <f t="shared" si="23"/>
        <v>2.1714908360831879</v>
      </c>
      <c r="K109" s="5">
        <f t="shared" si="24"/>
        <v>2.1703961876275604</v>
      </c>
      <c r="L109" s="3">
        <f t="shared" si="20"/>
        <v>7.5503122831367106E-2</v>
      </c>
      <c r="M109" s="3">
        <f t="shared" si="21"/>
        <v>7.5346663292268842E-2</v>
      </c>
      <c r="N109" s="3">
        <f t="shared" si="25"/>
        <v>1.5645953909826371E-4</v>
      </c>
      <c r="O109" s="8">
        <f t="shared" si="22"/>
        <v>7.5401288067662164E-2</v>
      </c>
      <c r="P109" s="3">
        <f t="shared" si="26"/>
        <v>1.018347637049416E-4</v>
      </c>
    </row>
    <row r="110" spans="2:16" x14ac:dyDescent="0.25">
      <c r="B110">
        <f t="shared" si="19"/>
        <v>40.555555555555557</v>
      </c>
      <c r="C110" s="6">
        <v>105</v>
      </c>
      <c r="D110" s="6">
        <f t="shared" si="33"/>
        <v>2.2410000000000001</v>
      </c>
      <c r="E110">
        <f t="shared" si="28"/>
        <v>2.625</v>
      </c>
      <c r="F110">
        <f t="shared" si="29"/>
        <v>4.265625</v>
      </c>
      <c r="G110">
        <f t="shared" si="30"/>
        <v>2.666015625</v>
      </c>
      <c r="H110">
        <f t="shared" si="31"/>
        <v>-0.999755859375</v>
      </c>
      <c r="I110">
        <f t="shared" si="32"/>
        <v>1.374664306640625</v>
      </c>
      <c r="J110" s="5">
        <f t="shared" si="23"/>
        <v>2.2365368408610715</v>
      </c>
      <c r="K110" s="5">
        <f t="shared" si="24"/>
        <v>2.2354057674252594</v>
      </c>
      <c r="L110" s="3">
        <f t="shared" si="20"/>
        <v>7.7758501040943798E-2</v>
      </c>
      <c r="M110" s="3">
        <f t="shared" si="21"/>
        <v>7.7603637781438986E-2</v>
      </c>
      <c r="N110" s="3">
        <f t="shared" si="25"/>
        <v>1.5486325950481161E-4</v>
      </c>
      <c r="O110" s="8">
        <f t="shared" si="22"/>
        <v>7.7672377963247607E-2</v>
      </c>
      <c r="P110" s="3">
        <f t="shared" si="26"/>
        <v>8.6123077696190209E-5</v>
      </c>
    </row>
    <row r="111" spans="2:16" x14ac:dyDescent="0.25">
      <c r="B111">
        <f t="shared" si="19"/>
        <v>41.111111111111114</v>
      </c>
      <c r="C111" s="6">
        <v>106</v>
      </c>
      <c r="D111" s="6">
        <f t="shared" si="33"/>
        <v>2.3079999999999998</v>
      </c>
      <c r="E111">
        <f t="shared" si="28"/>
        <v>2.65</v>
      </c>
      <c r="F111">
        <f t="shared" si="29"/>
        <v>4.3724999999999996</v>
      </c>
      <c r="G111">
        <f t="shared" si="30"/>
        <v>2.8421249999999993</v>
      </c>
      <c r="H111">
        <f t="shared" si="31"/>
        <v>-0.99474375000000004</v>
      </c>
      <c r="I111">
        <f t="shared" si="32"/>
        <v>1.3429040625000002</v>
      </c>
      <c r="J111" s="5">
        <f t="shared" si="23"/>
        <v>2.3032603191116352</v>
      </c>
      <c r="K111" s="5">
        <f t="shared" si="24"/>
        <v>2.3020917946841095</v>
      </c>
      <c r="L111" s="3">
        <f t="shared" si="20"/>
        <v>8.008327550312283E-2</v>
      </c>
      <c r="M111" s="3">
        <f t="shared" si="21"/>
        <v>7.9918817457031055E-2</v>
      </c>
      <c r="N111" s="3">
        <f t="shared" si="25"/>
        <v>1.644580460917755E-4</v>
      </c>
      <c r="O111" s="8">
        <f t="shared" si="22"/>
        <v>8.0002034570309202E-2</v>
      </c>
      <c r="P111" s="3">
        <f t="shared" si="26"/>
        <v>8.1240932813628208E-5</v>
      </c>
    </row>
    <row r="112" spans="2:16" x14ac:dyDescent="0.25">
      <c r="B112">
        <f t="shared" si="19"/>
        <v>41.666666666666671</v>
      </c>
      <c r="C112" s="6">
        <v>107</v>
      </c>
      <c r="D112" s="6">
        <f t="shared" si="33"/>
        <v>2.3769999999999998</v>
      </c>
      <c r="E112">
        <f t="shared" si="28"/>
        <v>2.6749999999999998</v>
      </c>
      <c r="F112">
        <f t="shared" si="29"/>
        <v>4.480624999999999</v>
      </c>
      <c r="G112">
        <f t="shared" si="30"/>
        <v>3.0244218749999985</v>
      </c>
      <c r="H112">
        <f t="shared" si="31"/>
        <v>-0.98293710937500001</v>
      </c>
      <c r="I112">
        <f t="shared" si="32"/>
        <v>1.3023916699218752</v>
      </c>
      <c r="J112" s="5">
        <f t="shared" si="23"/>
        <v>2.3716970494255669</v>
      </c>
      <c r="K112" s="5">
        <f t="shared" si="24"/>
        <v>2.3704900245022031</v>
      </c>
      <c r="L112" s="3">
        <f t="shared" si="20"/>
        <v>8.2477446217904218E-2</v>
      </c>
      <c r="M112" s="3">
        <f t="shared" si="21"/>
        <v>8.2293443769103636E-2</v>
      </c>
      <c r="N112" s="3">
        <f t="shared" si="25"/>
        <v>1.8400244880058259E-4</v>
      </c>
      <c r="O112" s="8">
        <f t="shared" si="22"/>
        <v>8.2391495828428127E-2</v>
      </c>
      <c r="P112" s="3">
        <f t="shared" si="26"/>
        <v>8.5950389476091571E-5</v>
      </c>
    </row>
    <row r="113" spans="2:16" x14ac:dyDescent="0.25">
      <c r="B113">
        <f t="shared" si="19"/>
        <v>42.222222222222221</v>
      </c>
      <c r="C113" s="6">
        <v>108</v>
      </c>
      <c r="D113" s="6">
        <f t="shared" si="33"/>
        <v>2.448</v>
      </c>
      <c r="E113">
        <f t="shared" si="28"/>
        <v>2.7</v>
      </c>
      <c r="F113">
        <f t="shared" si="29"/>
        <v>4.5900000000000007</v>
      </c>
      <c r="G113">
        <f t="shared" si="30"/>
        <v>3.2130000000000014</v>
      </c>
      <c r="H113">
        <f t="shared" si="31"/>
        <v>-0.96389999999999987</v>
      </c>
      <c r="I113">
        <f t="shared" si="32"/>
        <v>1.2530699999999997</v>
      </c>
      <c r="J113" s="5">
        <f t="shared" si="23"/>
        <v>2.4418833965463556</v>
      </c>
      <c r="K113" s="5">
        <f t="shared" si="24"/>
        <v>2.4406367977266914</v>
      </c>
      <c r="L113" s="3">
        <f t="shared" si="20"/>
        <v>8.4941013185287989E-2</v>
      </c>
      <c r="M113" s="3">
        <f t="shared" si="21"/>
        <v>8.4728778506119207E-2</v>
      </c>
      <c r="N113" s="3">
        <f t="shared" si="25"/>
        <v>2.1223467916878236E-4</v>
      </c>
      <c r="O113" s="8">
        <f t="shared" si="22"/>
        <v>8.4842019422904466E-2</v>
      </c>
      <c r="P113" s="3">
        <f t="shared" si="26"/>
        <v>9.8993762383522976E-5</v>
      </c>
    </row>
    <row r="114" spans="2:16" x14ac:dyDescent="0.25">
      <c r="B114">
        <f t="shared" si="19"/>
        <v>42.777777777777779</v>
      </c>
      <c r="C114" s="6">
        <v>109</v>
      </c>
      <c r="D114" s="6">
        <f t="shared" si="33"/>
        <v>2.52</v>
      </c>
      <c r="E114">
        <f t="shared" si="28"/>
        <v>2.7250000000000001</v>
      </c>
      <c r="F114">
        <f t="shared" si="29"/>
        <v>4.7006250000000005</v>
      </c>
      <c r="G114">
        <f t="shared" si="30"/>
        <v>3.4079531250000006</v>
      </c>
      <c r="H114">
        <f t="shared" si="31"/>
        <v>-0.93718710937499983</v>
      </c>
      <c r="I114">
        <f t="shared" si="32"/>
        <v>1.1949135644531248</v>
      </c>
      <c r="J114" s="5">
        <f t="shared" si="23"/>
        <v>2.5138563175091826</v>
      </c>
      <c r="K114" s="5">
        <f t="shared" si="24"/>
        <v>2.5125690470884763</v>
      </c>
      <c r="L114" s="3">
        <f t="shared" si="20"/>
        <v>8.7439278278972937E-2</v>
      </c>
      <c r="M114" s="3">
        <f t="shared" si="21"/>
        <v>8.7226104007952207E-2</v>
      </c>
      <c r="N114" s="3">
        <f t="shared" si="25"/>
        <v>2.1317427102073017E-4</v>
      </c>
      <c r="O114" s="8">
        <f t="shared" si="22"/>
        <v>8.7354882975485132E-2</v>
      </c>
      <c r="P114" s="3">
        <f t="shared" si="26"/>
        <v>8.4395303487805329E-5</v>
      </c>
    </row>
    <row r="115" spans="2:16" x14ac:dyDescent="0.25">
      <c r="B115">
        <f t="shared" si="19"/>
        <v>43.333333333333336</v>
      </c>
      <c r="C115" s="6">
        <v>110</v>
      </c>
      <c r="D115" s="6">
        <f t="shared" si="33"/>
        <v>2.5939999999999999</v>
      </c>
      <c r="E115">
        <f t="shared" si="28"/>
        <v>2.75</v>
      </c>
      <c r="F115">
        <f t="shared" si="29"/>
        <v>4.8125</v>
      </c>
      <c r="G115">
        <f t="shared" si="30"/>
        <v>3.609375</v>
      </c>
      <c r="H115">
        <f t="shared" si="31"/>
        <v>-0.90234375</v>
      </c>
      <c r="I115">
        <f t="shared" si="32"/>
        <v>1.1279296875</v>
      </c>
      <c r="J115" s="5">
        <f t="shared" si="23"/>
        <v>2.58765336779032</v>
      </c>
      <c r="K115" s="5">
        <f t="shared" si="24"/>
        <v>2.5863243033474017</v>
      </c>
      <c r="L115" s="3">
        <f t="shared" si="20"/>
        <v>9.0006939625260227E-2</v>
      </c>
      <c r="M115" s="3">
        <f t="shared" si="21"/>
        <v>8.9786723379261621E-2</v>
      </c>
      <c r="N115" s="3">
        <f t="shared" si="25"/>
        <v>2.2021624599860568E-4</v>
      </c>
      <c r="O115" s="8">
        <f t="shared" si="22"/>
        <v>8.9931384235043293E-2</v>
      </c>
      <c r="P115" s="3">
        <f t="shared" si="26"/>
        <v>7.5555390216933138E-5</v>
      </c>
    </row>
    <row r="116" spans="2:16" x14ac:dyDescent="0.25">
      <c r="B116">
        <f t="shared" si="19"/>
        <v>43.888888888888893</v>
      </c>
      <c r="C116" s="6">
        <v>111</v>
      </c>
      <c r="D116" s="6">
        <f t="shared" si="33"/>
        <v>2.67</v>
      </c>
      <c r="E116">
        <f t="shared" si="28"/>
        <v>2.7749999999999999</v>
      </c>
      <c r="F116">
        <f t="shared" si="29"/>
        <v>4.9256249999999993</v>
      </c>
      <c r="G116">
        <f t="shared" si="30"/>
        <v>3.8173593749999988</v>
      </c>
      <c r="H116">
        <f t="shared" si="31"/>
        <v>-0.85890585937500008</v>
      </c>
      <c r="I116">
        <f t="shared" si="32"/>
        <v>1.0521596777343751</v>
      </c>
      <c r="J116" s="5">
        <f t="shared" si="23"/>
        <v>2.6633127074663308</v>
      </c>
      <c r="K116" s="5">
        <f t="shared" si="24"/>
        <v>2.6619407014472576</v>
      </c>
      <c r="L116" s="3">
        <f t="shared" si="20"/>
        <v>9.2643997224149899E-2</v>
      </c>
      <c r="M116" s="3">
        <f t="shared" si="21"/>
        <v>9.2411960703203705E-2</v>
      </c>
      <c r="N116" s="3">
        <f t="shared" si="25"/>
        <v>2.3203652094619387E-4</v>
      </c>
      <c r="O116" s="8">
        <f t="shared" si="22"/>
        <v>9.2572841268186767E-2</v>
      </c>
      <c r="P116" s="3">
        <f t="shared" si="26"/>
        <v>7.1155955963131401E-5</v>
      </c>
    </row>
    <row r="117" spans="2:16" x14ac:dyDescent="0.25">
      <c r="B117">
        <f t="shared" si="19"/>
        <v>44.444444444444443</v>
      </c>
      <c r="C117" s="6">
        <v>112</v>
      </c>
      <c r="D117" s="6">
        <f t="shared" si="33"/>
        <v>2.7480000000000002</v>
      </c>
      <c r="E117">
        <f t="shared" si="28"/>
        <v>2.8</v>
      </c>
      <c r="F117">
        <f t="shared" si="29"/>
        <v>5.0399999999999991</v>
      </c>
      <c r="G117">
        <f t="shared" si="30"/>
        <v>4.0319999999999983</v>
      </c>
      <c r="H117">
        <f t="shared" si="31"/>
        <v>-0.80640000000000034</v>
      </c>
      <c r="I117">
        <f t="shared" si="32"/>
        <v>0.96768000000000054</v>
      </c>
      <c r="J117" s="5">
        <f t="shared" si="23"/>
        <v>2.7408731073824271</v>
      </c>
      <c r="K117" s="5">
        <f t="shared" si="24"/>
        <v>2.7394569866799587</v>
      </c>
      <c r="L117" s="3">
        <f t="shared" si="20"/>
        <v>9.5350451075641926E-2</v>
      </c>
      <c r="M117" s="3">
        <f t="shared" si="21"/>
        <v>9.5103161255462421E-2</v>
      </c>
      <c r="N117" s="3">
        <f t="shared" si="25"/>
        <v>2.472898201795054E-4</v>
      </c>
      <c r="O117" s="8">
        <f t="shared" si="22"/>
        <v>9.5280592649768875E-2</v>
      </c>
      <c r="P117" s="3">
        <f t="shared" si="26"/>
        <v>6.9858425873051133E-5</v>
      </c>
    </row>
    <row r="118" spans="2:16" x14ac:dyDescent="0.25">
      <c r="B118">
        <f t="shared" si="19"/>
        <v>45</v>
      </c>
      <c r="C118" s="6">
        <v>113</v>
      </c>
      <c r="D118" s="6">
        <f t="shared" si="33"/>
        <v>2.827</v>
      </c>
      <c r="E118">
        <f t="shared" si="28"/>
        <v>2.8250000000000002</v>
      </c>
      <c r="F118">
        <f t="shared" si="29"/>
        <v>5.1556250000000006</v>
      </c>
      <c r="G118">
        <f t="shared" si="30"/>
        <v>4.2533906250000015</v>
      </c>
      <c r="H118">
        <f t="shared" si="31"/>
        <v>-0.74434335937499951</v>
      </c>
      <c r="I118">
        <f t="shared" si="32"/>
        <v>0.87460344726562433</v>
      </c>
      <c r="J118" s="5">
        <f t="shared" si="23"/>
        <v>2.8203739553293139</v>
      </c>
      <c r="K118" s="5">
        <f t="shared" si="24"/>
        <v>2.8189125208581625</v>
      </c>
      <c r="L118" s="3">
        <f t="shared" si="20"/>
        <v>9.8091603053435117E-2</v>
      </c>
      <c r="M118" s="3">
        <f t="shared" si="21"/>
        <v>9.7861691718574395E-2</v>
      </c>
      <c r="N118" s="3">
        <f t="shared" si="25"/>
        <v>2.2991133486072179E-4</v>
      </c>
      <c r="O118" s="8">
        <f t="shared" si="22"/>
        <v>9.8055997653281948E-2</v>
      </c>
      <c r="P118" s="3">
        <f t="shared" si="26"/>
        <v>3.5605400153168598E-5</v>
      </c>
    </row>
    <row r="119" spans="2:16" x14ac:dyDescent="0.25">
      <c r="B119">
        <f t="shared" si="19"/>
        <v>45.555555555555557</v>
      </c>
      <c r="C119" s="6">
        <v>114</v>
      </c>
      <c r="D119" s="6">
        <f t="shared" si="33"/>
        <v>2.9089999999999998</v>
      </c>
      <c r="E119">
        <f t="shared" si="28"/>
        <v>2.85</v>
      </c>
      <c r="F119">
        <f t="shared" si="29"/>
        <v>5.2725000000000009</v>
      </c>
      <c r="G119">
        <f t="shared" si="30"/>
        <v>4.4816250000000011</v>
      </c>
      <c r="H119">
        <f t="shared" si="31"/>
        <v>-0.67224374999999981</v>
      </c>
      <c r="I119">
        <f t="shared" si="32"/>
        <v>0.77308031249999976</v>
      </c>
      <c r="J119" s="5">
        <f t="shared" si="23"/>
        <v>2.9018552622277847</v>
      </c>
      <c r="K119" s="5">
        <f t="shared" si="24"/>
        <v>2.9003472884956962</v>
      </c>
      <c r="L119" s="3">
        <f t="shared" si="20"/>
        <v>0.10093684941013184</v>
      </c>
      <c r="M119" s="3">
        <f t="shared" si="21"/>
        <v>0.10068894039652271</v>
      </c>
      <c r="N119" s="3">
        <f t="shared" si="25"/>
        <v>2.479090136091322E-4</v>
      </c>
      <c r="O119" s="8">
        <f t="shared" si="22"/>
        <v>0.10090043644110033</v>
      </c>
      <c r="P119" s="3">
        <f t="shared" si="26"/>
        <v>3.641296903150737E-5</v>
      </c>
    </row>
    <row r="120" spans="2:16" x14ac:dyDescent="0.25">
      <c r="B120">
        <f t="shared" si="19"/>
        <v>46.111111111111114</v>
      </c>
      <c r="C120" s="6">
        <v>115</v>
      </c>
      <c r="D120" s="6">
        <f t="shared" si="33"/>
        <v>2.9929999999999999</v>
      </c>
      <c r="E120">
        <f t="shared" si="28"/>
        <v>2.875</v>
      </c>
      <c r="F120">
        <f t="shared" si="29"/>
        <v>5.390625</v>
      </c>
      <c r="G120">
        <f t="shared" si="30"/>
        <v>4.716796875</v>
      </c>
      <c r="H120">
        <f t="shared" si="31"/>
        <v>-0.589599609375</v>
      </c>
      <c r="I120">
        <f t="shared" si="32"/>
        <v>0.663299560546875</v>
      </c>
      <c r="J120" s="5">
        <f t="shared" si="23"/>
        <v>2.9853576683204484</v>
      </c>
      <c r="K120" s="5">
        <f t="shared" si="24"/>
        <v>2.9838019029950957</v>
      </c>
      <c r="L120" s="3">
        <f t="shared" si="20"/>
        <v>0.10385149201943095</v>
      </c>
      <c r="M120" s="3">
        <f t="shared" si="21"/>
        <v>0.10358631742957836</v>
      </c>
      <c r="N120" s="3">
        <f t="shared" si="25"/>
        <v>2.6517458985259035E-4</v>
      </c>
      <c r="O120" s="8">
        <f t="shared" si="22"/>
        <v>0.10381531025455791</v>
      </c>
      <c r="P120" s="3">
        <f t="shared" si="26"/>
        <v>3.6181764873036149E-5</v>
      </c>
    </row>
    <row r="121" spans="2:16" x14ac:dyDescent="0.25">
      <c r="B121">
        <f t="shared" si="19"/>
        <v>46.666666666666671</v>
      </c>
      <c r="C121" s="6">
        <v>116</v>
      </c>
      <c r="D121" s="6">
        <f t="shared" si="33"/>
        <v>3.0790000000000002</v>
      </c>
      <c r="E121">
        <f t="shared" si="28"/>
        <v>2.9</v>
      </c>
      <c r="F121">
        <f t="shared" si="29"/>
        <v>5.51</v>
      </c>
      <c r="G121">
        <f t="shared" si="30"/>
        <v>4.9589999999999996</v>
      </c>
      <c r="H121">
        <f t="shared" si="31"/>
        <v>-0.4959000000000004</v>
      </c>
      <c r="I121">
        <f t="shared" si="32"/>
        <v>0.54549000000000047</v>
      </c>
      <c r="J121" s="5">
        <f t="shared" si="23"/>
        <v>3.0709224493698692</v>
      </c>
      <c r="K121" s="5">
        <f t="shared" si="24"/>
        <v>3.0693176128415449</v>
      </c>
      <c r="L121" s="3">
        <f t="shared" si="20"/>
        <v>0.10683553088133241</v>
      </c>
      <c r="M121" s="3">
        <f t="shared" si="21"/>
        <v>0.10655525500936396</v>
      </c>
      <c r="N121" s="3">
        <f t="shared" si="25"/>
        <v>2.8027587196845227E-4</v>
      </c>
      <c r="O121" s="8">
        <f t="shared" si="22"/>
        <v>0.10680204160382786</v>
      </c>
      <c r="P121" s="3">
        <f t="shared" si="26"/>
        <v>3.3489277504544779E-5</v>
      </c>
    </row>
    <row r="122" spans="2:16" x14ac:dyDescent="0.25">
      <c r="B122">
        <f t="shared" si="19"/>
        <v>47.222222222222221</v>
      </c>
      <c r="C122" s="6">
        <v>117</v>
      </c>
      <c r="D122" s="6">
        <f t="shared" si="33"/>
        <v>3.1669999999999998</v>
      </c>
      <c r="E122">
        <f t="shared" si="28"/>
        <v>2.9249999999999998</v>
      </c>
      <c r="F122">
        <f t="shared" si="29"/>
        <v>5.6306249999999993</v>
      </c>
      <c r="G122">
        <f t="shared" si="30"/>
        <v>5.2083281249999986</v>
      </c>
      <c r="H122">
        <f t="shared" si="31"/>
        <v>-0.39062460937500082</v>
      </c>
      <c r="I122">
        <f t="shared" si="32"/>
        <v>0.41992145507812595</v>
      </c>
      <c r="J122" s="5">
        <f t="shared" si="23"/>
        <v>3.1585915228624293</v>
      </c>
      <c r="K122" s="5">
        <f t="shared" si="24"/>
        <v>3.1569363078025749</v>
      </c>
      <c r="L122" s="3">
        <f t="shared" si="20"/>
        <v>0.10988896599583622</v>
      </c>
      <c r="M122" s="3">
        <f t="shared" si="21"/>
        <v>0.10959720759411622</v>
      </c>
      <c r="N122" s="3">
        <f t="shared" si="25"/>
        <v>2.9175840172000755E-4</v>
      </c>
      <c r="O122" s="8">
        <f t="shared" si="22"/>
        <v>0.10986207445758317</v>
      </c>
      <c r="P122" s="3">
        <f t="shared" si="26"/>
        <v>2.6891538253054348E-5</v>
      </c>
    </row>
    <row r="123" spans="2:16" x14ac:dyDescent="0.25">
      <c r="B123">
        <f t="shared" si="19"/>
        <v>47.777777777777779</v>
      </c>
      <c r="C123" s="6">
        <v>118</v>
      </c>
      <c r="D123" s="6">
        <f t="shared" si="33"/>
        <v>3.2570000000000001</v>
      </c>
      <c r="E123">
        <f t="shared" si="28"/>
        <v>2.95</v>
      </c>
      <c r="F123">
        <f t="shared" si="29"/>
        <v>5.7525000000000013</v>
      </c>
      <c r="G123">
        <f t="shared" si="30"/>
        <v>5.4648750000000019</v>
      </c>
      <c r="H123">
        <f t="shared" si="31"/>
        <v>-0.27324374999999912</v>
      </c>
      <c r="I123">
        <f t="shared" si="32"/>
        <v>0.28690593749999904</v>
      </c>
      <c r="J123" s="5">
        <f t="shared" si="23"/>
        <v>3.2484074542172401</v>
      </c>
      <c r="K123" s="5">
        <f t="shared" si="24"/>
        <v>3.2467005251327992</v>
      </c>
      <c r="L123" s="3">
        <f t="shared" si="20"/>
        <v>0.11301179736294241</v>
      </c>
      <c r="M123" s="3">
        <f t="shared" si="21"/>
        <v>0.11271365212412353</v>
      </c>
      <c r="N123" s="3">
        <f t="shared" si="25"/>
        <v>2.98145238818881E-4</v>
      </c>
      <c r="O123" s="8">
        <f t="shared" si="22"/>
        <v>0.11299687443241584</v>
      </c>
      <c r="P123" s="3">
        <f t="shared" si="26"/>
        <v>1.4922930526573008E-5</v>
      </c>
    </row>
    <row r="124" spans="2:16" x14ac:dyDescent="0.25">
      <c r="B124">
        <f t="shared" si="19"/>
        <v>48.333333333333336</v>
      </c>
      <c r="C124" s="6">
        <v>119</v>
      </c>
      <c r="D124" s="6">
        <f t="shared" si="33"/>
        <v>3.3490000000000002</v>
      </c>
      <c r="E124">
        <f t="shared" si="28"/>
        <v>2.9750000000000001</v>
      </c>
      <c r="F124">
        <f t="shared" si="29"/>
        <v>5.8756250000000003</v>
      </c>
      <c r="G124">
        <f t="shared" si="30"/>
        <v>5.728734375000001</v>
      </c>
      <c r="H124">
        <f t="shared" si="31"/>
        <v>-0.14321835937499952</v>
      </c>
      <c r="I124">
        <f t="shared" si="32"/>
        <v>0.1467988183593745</v>
      </c>
      <c r="J124" s="5">
        <f t="shared" si="23"/>
        <v>3.3404134629994111</v>
      </c>
      <c r="K124" s="5">
        <f t="shared" si="24"/>
        <v>3.3386534557830121</v>
      </c>
      <c r="L124" s="3">
        <f t="shared" si="20"/>
        <v>0.11620402498265094</v>
      </c>
      <c r="M124" s="3">
        <f t="shared" si="21"/>
        <v>0.11590608823731476</v>
      </c>
      <c r="N124" s="3">
        <f t="shared" si="25"/>
        <v>2.9793674533618031E-4</v>
      </c>
      <c r="O124" s="8">
        <f t="shared" si="22"/>
        <v>0.11620792898198522</v>
      </c>
      <c r="P124" s="3">
        <f t="shared" si="26"/>
        <v>3.9039993342815382E-6</v>
      </c>
    </row>
    <row r="125" spans="2:16" x14ac:dyDescent="0.25">
      <c r="B125">
        <f t="shared" si="19"/>
        <v>48.888888888888893</v>
      </c>
      <c r="C125" s="6">
        <v>120</v>
      </c>
      <c r="D125" s="6">
        <f t="shared" si="33"/>
        <v>3.444</v>
      </c>
      <c r="E125">
        <f t="shared" si="28"/>
        <v>3</v>
      </c>
      <c r="F125">
        <f t="shared" si="29"/>
        <v>6</v>
      </c>
      <c r="G125">
        <f t="shared" si="30"/>
        <v>6</v>
      </c>
      <c r="H125">
        <f t="shared" si="31"/>
        <v>0</v>
      </c>
      <c r="I125">
        <f t="shared" si="32"/>
        <v>0</v>
      </c>
      <c r="J125" s="5">
        <f t="shared" si="23"/>
        <v>3.4346534291369766</v>
      </c>
      <c r="K125" s="5">
        <f t="shared" si="24"/>
        <v>3.4328389506129495</v>
      </c>
      <c r="L125" s="3">
        <f t="shared" si="20"/>
        <v>0.11950034698126301</v>
      </c>
      <c r="M125" s="3">
        <f t="shared" si="21"/>
        <v>0.11917603848497489</v>
      </c>
      <c r="N125" s="3">
        <f t="shared" si="25"/>
        <v>3.2430849628811709E-4</v>
      </c>
      <c r="O125" s="8">
        <f t="shared" si="22"/>
        <v>0.11949674758587489</v>
      </c>
      <c r="P125" s="3">
        <f t="shared" si="26"/>
        <v>3.5993953881180429E-6</v>
      </c>
    </row>
    <row r="126" spans="2:16" x14ac:dyDescent="0.25">
      <c r="B126">
        <f t="shared" si="19"/>
        <v>49.44444444444445</v>
      </c>
      <c r="C126" s="6">
        <v>121</v>
      </c>
      <c r="D126" s="6">
        <f t="shared" si="33"/>
        <v>3.5409999999999999</v>
      </c>
      <c r="E126">
        <f t="shared" si="28"/>
        <v>3.0249999999999999</v>
      </c>
      <c r="F126">
        <f t="shared" si="29"/>
        <v>6.1256249999999994</v>
      </c>
      <c r="G126">
        <f t="shared" si="30"/>
        <v>6.2787656249999992</v>
      </c>
      <c r="H126">
        <f t="shared" si="31"/>
        <v>0.15696914062499942</v>
      </c>
      <c r="I126">
        <f t="shared" si="32"/>
        <v>-0.15304491210937446</v>
      </c>
      <c r="J126" s="5">
        <f t="shared" si="23"/>
        <v>3.5311718991407854</v>
      </c>
      <c r="K126" s="5">
        <f t="shared" si="24"/>
        <v>3.5293015266070449</v>
      </c>
      <c r="L126" s="3">
        <f t="shared" si="20"/>
        <v>0.12286606523247744</v>
      </c>
      <c r="M126" s="3">
        <f t="shared" si="21"/>
        <v>0.12252504854756369</v>
      </c>
      <c r="N126" s="3">
        <f t="shared" si="25"/>
        <v>3.4101668491375026E-4</v>
      </c>
      <c r="O126" s="8">
        <f t="shared" si="22"/>
        <v>0.1228648619381307</v>
      </c>
      <c r="P126" s="3">
        <f t="shared" si="26"/>
        <v>1.2032943467327195E-6</v>
      </c>
    </row>
    <row r="127" spans="2:16" x14ac:dyDescent="0.25">
      <c r="B127">
        <f t="shared" si="19"/>
        <v>50</v>
      </c>
      <c r="C127" s="6">
        <v>122</v>
      </c>
      <c r="D127" s="6">
        <f t="shared" si="33"/>
        <v>3.64</v>
      </c>
      <c r="E127">
        <f t="shared" si="28"/>
        <v>3.05</v>
      </c>
      <c r="F127">
        <f t="shared" si="29"/>
        <v>6.2524999999999995</v>
      </c>
      <c r="G127">
        <f t="shared" si="30"/>
        <v>6.5651249999999983</v>
      </c>
      <c r="H127">
        <f t="shared" si="31"/>
        <v>0.32825624999999875</v>
      </c>
      <c r="I127">
        <f t="shared" si="32"/>
        <v>-0.31184343749999888</v>
      </c>
      <c r="J127" s="5">
        <f t="shared" si="23"/>
        <v>3.630014092326689</v>
      </c>
      <c r="K127" s="5">
        <f t="shared" si="24"/>
        <v>3.6280863730924402</v>
      </c>
      <c r="L127" s="3">
        <f t="shared" si="20"/>
        <v>0.12630117973629423</v>
      </c>
      <c r="M127" s="3">
        <f t="shared" si="21"/>
        <v>0.12595468745061378</v>
      </c>
      <c r="N127" s="3">
        <f t="shared" si="25"/>
        <v>3.4649228568045531E-4</v>
      </c>
      <c r="O127" s="8">
        <f t="shared" si="22"/>
        <v>0.12631382613546049</v>
      </c>
      <c r="P127" s="3">
        <f t="shared" si="26"/>
        <v>1.2646399166260647E-5</v>
      </c>
    </row>
    <row r="128" spans="2:16" x14ac:dyDescent="0.25">
      <c r="B128">
        <f t="shared" si="19"/>
        <v>50.555555555555557</v>
      </c>
      <c r="C128" s="6">
        <v>123</v>
      </c>
      <c r="D128" s="6">
        <f t="shared" si="33"/>
        <v>3.742</v>
      </c>
      <c r="E128">
        <f t="shared" si="28"/>
        <v>3.0750000000000002</v>
      </c>
      <c r="F128">
        <f t="shared" si="29"/>
        <v>6.3806250000000011</v>
      </c>
      <c r="G128">
        <f t="shared" si="30"/>
        <v>6.8591718750000021</v>
      </c>
      <c r="H128">
        <f t="shared" si="31"/>
        <v>0.51443789062500134</v>
      </c>
      <c r="I128">
        <f t="shared" si="32"/>
        <v>-0.47585504882812613</v>
      </c>
      <c r="J128" s="5">
        <f t="shared" si="23"/>
        <v>3.7312259070392799</v>
      </c>
      <c r="K128" s="5">
        <f t="shared" si="24"/>
        <v>3.7292393579586207</v>
      </c>
      <c r="L128" s="3">
        <f t="shared" si="20"/>
        <v>0.12984038861901456</v>
      </c>
      <c r="M128" s="3">
        <f t="shared" si="21"/>
        <v>0.12946654778068287</v>
      </c>
      <c r="N128" s="3">
        <f t="shared" si="25"/>
        <v>3.7384083833169601E-4</v>
      </c>
      <c r="O128" s="8">
        <f t="shared" si="22"/>
        <v>0.12984521686506523</v>
      </c>
      <c r="P128" s="3">
        <f t="shared" si="26"/>
        <v>4.8282460506643421E-6</v>
      </c>
    </row>
    <row r="129" spans="2:16" x14ac:dyDescent="0.25">
      <c r="B129">
        <f t="shared" si="19"/>
        <v>51.111111111111114</v>
      </c>
      <c r="C129" s="6">
        <v>124</v>
      </c>
      <c r="D129" s="6">
        <f t="shared" si="33"/>
        <v>3.8460000000000001</v>
      </c>
      <c r="E129">
        <f t="shared" si="28"/>
        <v>3.1</v>
      </c>
      <c r="F129">
        <f t="shared" si="29"/>
        <v>6.5100000000000007</v>
      </c>
      <c r="G129">
        <f t="shared" si="30"/>
        <v>7.1610000000000014</v>
      </c>
      <c r="H129">
        <f t="shared" si="31"/>
        <v>0.71610000000000074</v>
      </c>
      <c r="I129">
        <f t="shared" si="32"/>
        <v>-0.64449000000000056</v>
      </c>
      <c r="J129" s="5">
        <f t="shared" si="23"/>
        <v>3.8348539268765394</v>
      </c>
      <c r="K129" s="5">
        <f t="shared" si="24"/>
        <v>3.8328070338779168</v>
      </c>
      <c r="L129" s="3">
        <f t="shared" si="20"/>
        <v>0.13344899375433728</v>
      </c>
      <c r="M129" s="3">
        <f t="shared" si="21"/>
        <v>0.13306224590133725</v>
      </c>
      <c r="N129" s="3">
        <f t="shared" si="25"/>
        <v>3.8674785300002457E-4</v>
      </c>
      <c r="O129" s="8">
        <f t="shared" si="22"/>
        <v>0.13346063359208102</v>
      </c>
      <c r="P129" s="3">
        <f t="shared" si="26"/>
        <v>1.163983774374322E-5</v>
      </c>
    </row>
    <row r="130" spans="2:16" x14ac:dyDescent="0.25">
      <c r="B130">
        <f t="shared" si="19"/>
        <v>51.666666666666671</v>
      </c>
      <c r="C130" s="6">
        <v>125</v>
      </c>
      <c r="D130" s="6">
        <f t="shared" si="33"/>
        <v>3.952</v>
      </c>
      <c r="E130">
        <f t="shared" si="28"/>
        <v>3.125</v>
      </c>
      <c r="F130">
        <f t="shared" si="29"/>
        <v>6.640625</v>
      </c>
      <c r="G130">
        <f t="shared" si="30"/>
        <v>7.470703125</v>
      </c>
      <c r="H130">
        <f t="shared" si="31"/>
        <v>0.933837890625</v>
      </c>
      <c r="I130">
        <f t="shared" si="32"/>
        <v>-0.817108154296875</v>
      </c>
      <c r="J130" s="5">
        <f t="shared" si="23"/>
        <v>3.9409454269146846</v>
      </c>
      <c r="K130" s="5">
        <f t="shared" si="24"/>
        <v>3.9388366445262326</v>
      </c>
      <c r="L130" s="3">
        <f t="shared" si="20"/>
        <v>0.13712699514226231</v>
      </c>
      <c r="M130" s="3">
        <f t="shared" si="21"/>
        <v>0.13674342216914243</v>
      </c>
      <c r="N130" s="3">
        <f t="shared" si="25"/>
        <v>3.8357297311988892E-4</v>
      </c>
      <c r="O130" s="8">
        <f t="shared" si="22"/>
        <v>0.137161698746609</v>
      </c>
      <c r="P130" s="3">
        <f t="shared" si="26"/>
        <v>3.470360434668085E-5</v>
      </c>
    </row>
    <row r="131" spans="2:16" x14ac:dyDescent="0.25">
      <c r="B131">
        <f t="shared" si="19"/>
        <v>52.222222222222221</v>
      </c>
      <c r="C131" s="6">
        <v>126</v>
      </c>
      <c r="D131" s="6">
        <f t="shared" si="33"/>
        <v>4.0609999999999999</v>
      </c>
      <c r="E131">
        <f t="shared" si="28"/>
        <v>3.15</v>
      </c>
      <c r="F131">
        <f t="shared" si="29"/>
        <v>6.7725</v>
      </c>
      <c r="G131">
        <f t="shared" si="30"/>
        <v>7.7883749999999994</v>
      </c>
      <c r="H131">
        <f t="shared" si="31"/>
        <v>1.1682562499999991</v>
      </c>
      <c r="I131">
        <f t="shared" si="32"/>
        <v>-0.99301781249999932</v>
      </c>
      <c r="J131" s="5">
        <f t="shared" si="23"/>
        <v>4.0495483799324834</v>
      </c>
      <c r="K131" s="5">
        <f t="shared" si="24"/>
        <v>4.0473761308032596</v>
      </c>
      <c r="L131" s="3">
        <f t="shared" si="20"/>
        <v>0.1409090909090909</v>
      </c>
      <c r="M131" s="3">
        <f t="shared" si="21"/>
        <v>0.14051174114963511</v>
      </c>
      <c r="N131" s="3">
        <f t="shared" si="25"/>
        <v>3.9734975945579509E-4</v>
      </c>
      <c r="O131" s="8">
        <f t="shared" si="22"/>
        <v>0.14095005791030268</v>
      </c>
      <c r="P131" s="3">
        <f t="shared" si="26"/>
        <v>4.0967001211783538E-5</v>
      </c>
    </row>
    <row r="132" spans="2:16" x14ac:dyDescent="0.25">
      <c r="B132">
        <f t="shared" si="19"/>
        <v>52.777777777777779</v>
      </c>
      <c r="C132" s="6">
        <v>127</v>
      </c>
      <c r="D132" s="6">
        <f t="shared" si="33"/>
        <v>4.173</v>
      </c>
      <c r="E132">
        <f t="shared" si="28"/>
        <v>3.1749999999999998</v>
      </c>
      <c r="F132">
        <f t="shared" si="29"/>
        <v>6.9056249999999988</v>
      </c>
      <c r="G132">
        <f t="shared" si="30"/>
        <v>8.1141093749999982</v>
      </c>
      <c r="H132">
        <f t="shared" si="31"/>
        <v>1.4199691406249983</v>
      </c>
      <c r="I132">
        <f t="shared" si="32"/>
        <v>-1.171474541015624</v>
      </c>
      <c r="J132" s="5">
        <f t="shared" si="23"/>
        <v>4.160711462634394</v>
      </c>
      <c r="K132" s="5">
        <f t="shared" si="24"/>
        <v>4.158474137051515</v>
      </c>
      <c r="L132" s="3">
        <f t="shared" si="20"/>
        <v>0.14479528105482303</v>
      </c>
      <c r="M132" s="3">
        <f t="shared" si="21"/>
        <v>0.14436889183325446</v>
      </c>
      <c r="N132" s="3">
        <f t="shared" si="25"/>
        <v>4.2638922156856829E-4</v>
      </c>
      <c r="O132" s="8">
        <f t="shared" si="22"/>
        <v>0.14482738000250003</v>
      </c>
      <c r="P132" s="3">
        <f t="shared" si="26"/>
        <v>3.2098947677000611E-5</v>
      </c>
    </row>
    <row r="133" spans="2:16" x14ac:dyDescent="0.25">
      <c r="B133">
        <f t="shared" ref="B133:B196" si="34">5/9*(C133-32)</f>
        <v>53.333333333333336</v>
      </c>
      <c r="C133" s="6">
        <v>128</v>
      </c>
      <c r="D133" s="6">
        <f t="shared" si="33"/>
        <v>4.2869999999999999</v>
      </c>
      <c r="E133">
        <f t="shared" si="28"/>
        <v>3.2</v>
      </c>
      <c r="F133">
        <f t="shared" si="29"/>
        <v>7.0400000000000009</v>
      </c>
      <c r="G133">
        <f t="shared" si="30"/>
        <v>8.4480000000000022</v>
      </c>
      <c r="H133">
        <f t="shared" si="31"/>
        <v>1.689600000000002</v>
      </c>
      <c r="I133">
        <f t="shared" si="32"/>
        <v>-1.3516800000000013</v>
      </c>
      <c r="J133" s="5">
        <f t="shared" si="23"/>
        <v>4.2744840618718074</v>
      </c>
      <c r="K133" s="5">
        <f t="shared" si="24"/>
        <v>4.2721800172735058</v>
      </c>
      <c r="L133" s="3">
        <f t="shared" ref="L133:L196" si="35">D133/28.82</f>
        <v>0.14875086745315752</v>
      </c>
      <c r="M133" s="3">
        <f t="shared" ref="M133:M196" si="36">J133/28.82</f>
        <v>0.14831658785120774</v>
      </c>
      <c r="N133" s="3">
        <f t="shared" si="25"/>
        <v>4.3427960194977744E-4</v>
      </c>
      <c r="O133" s="8">
        <f t="shared" ref="O133:O196" si="37">EXP(18.3036-(3816.44/(5/9*(C133-32)+273.15-46.13)))/25.4/28.82</f>
        <v>0.1487953574658627</v>
      </c>
      <c r="P133" s="3">
        <f t="shared" si="26"/>
        <v>4.4490012705178383E-5</v>
      </c>
    </row>
    <row r="134" spans="2:16" x14ac:dyDescent="0.25">
      <c r="B134">
        <f t="shared" si="34"/>
        <v>53.888888888888893</v>
      </c>
      <c r="C134" s="6">
        <v>129</v>
      </c>
      <c r="D134" s="6">
        <f t="shared" si="33"/>
        <v>4.4039999999999999</v>
      </c>
      <c r="E134">
        <f t="shared" si="28"/>
        <v>3.2250000000000001</v>
      </c>
      <c r="F134">
        <f t="shared" si="29"/>
        <v>7.1756250000000001</v>
      </c>
      <c r="G134">
        <f t="shared" si="30"/>
        <v>8.7901406250000012</v>
      </c>
      <c r="H134">
        <f t="shared" si="31"/>
        <v>1.9777816406250011</v>
      </c>
      <c r="I134">
        <f t="shared" si="32"/>
        <v>-1.5327807714843757</v>
      </c>
      <c r="J134" s="5">
        <f t="shared" ref="J134:J197" si="38">0.1804*10^((4.1667*C134-133.3)/(5/9*C134+219.9))</f>
        <v>4.3909162808616733</v>
      </c>
      <c r="K134" s="5">
        <f t="shared" ref="K134:K197" si="39">0.1804*10^((7.5*B134)/(237.7+B134))</f>
        <v>4.3885438413462712</v>
      </c>
      <c r="L134" s="3">
        <f t="shared" si="35"/>
        <v>0.15281054823039555</v>
      </c>
      <c r="M134" s="3">
        <f t="shared" si="36"/>
        <v>0.15235656769124473</v>
      </c>
      <c r="N134" s="3">
        <f t="shared" ref="N134:N197" si="40">ABS(L134-M134)</f>
        <v>4.5398053915082781E-4</v>
      </c>
      <c r="O134" s="8">
        <f t="shared" si="37"/>
        <v>0.15285570645151195</v>
      </c>
      <c r="P134" s="3">
        <f t="shared" ref="P134:P197" si="41">ABS(L134-O134)</f>
        <v>4.5158221116392561E-5</v>
      </c>
    </row>
    <row r="135" spans="2:16" x14ac:dyDescent="0.25">
      <c r="B135">
        <f t="shared" si="34"/>
        <v>54.44444444444445</v>
      </c>
      <c r="C135" s="6">
        <v>130</v>
      </c>
      <c r="D135" s="6">
        <f t="shared" si="33"/>
        <v>4.5229999999999997</v>
      </c>
      <c r="E135">
        <f t="shared" si="28"/>
        <v>3.25</v>
      </c>
      <c r="F135">
        <f t="shared" si="29"/>
        <v>7.3125</v>
      </c>
      <c r="G135">
        <f t="shared" si="30"/>
        <v>9.140625</v>
      </c>
      <c r="H135">
        <f t="shared" si="31"/>
        <v>2.28515625</v>
      </c>
      <c r="I135">
        <f t="shared" si="32"/>
        <v>-1.7138671875</v>
      </c>
      <c r="J135" s="5">
        <f t="shared" si="38"/>
        <v>4.5100589454018749</v>
      </c>
      <c r="K135" s="5">
        <f t="shared" si="39"/>
        <v>4.5076164012327089</v>
      </c>
      <c r="L135" s="3">
        <f t="shared" si="35"/>
        <v>0.15693962526023594</v>
      </c>
      <c r="M135" s="3">
        <f t="shared" si="36"/>
        <v>0.15649059491331974</v>
      </c>
      <c r="N135" s="3">
        <f t="shared" si="40"/>
        <v>4.4903034691620713E-4</v>
      </c>
      <c r="O135" s="8">
        <f t="shared" si="37"/>
        <v>0.15701016700362494</v>
      </c>
      <c r="P135" s="3">
        <f t="shared" si="41"/>
        <v>7.0541743388996547E-5</v>
      </c>
    </row>
    <row r="136" spans="2:16" x14ac:dyDescent="0.25">
      <c r="B136">
        <f t="shared" si="34"/>
        <v>55</v>
      </c>
      <c r="C136" s="6">
        <v>131</v>
      </c>
      <c r="D136" s="6">
        <f t="shared" si="33"/>
        <v>4.6449999999999996</v>
      </c>
      <c r="E136">
        <f t="shared" si="28"/>
        <v>3.2749999999999999</v>
      </c>
      <c r="F136">
        <f t="shared" si="29"/>
        <v>7.4506249999999996</v>
      </c>
      <c r="G136">
        <f t="shared" si="30"/>
        <v>9.4995468749999983</v>
      </c>
      <c r="H136">
        <f t="shared" si="31"/>
        <v>2.6123753906249987</v>
      </c>
      <c r="I136">
        <f t="shared" si="32"/>
        <v>-1.8939721582031244</v>
      </c>
      <c r="J136" s="5">
        <f t="shared" si="38"/>
        <v>4.6319636100825932</v>
      </c>
      <c r="K136" s="5">
        <f t="shared" si="39"/>
        <v>4.6294492171888821</v>
      </c>
      <c r="L136" s="3">
        <f t="shared" si="35"/>
        <v>0.16117279666897985</v>
      </c>
      <c r="M136" s="3">
        <f t="shared" si="36"/>
        <v>0.16072045836511425</v>
      </c>
      <c r="N136" s="3">
        <f t="shared" si="40"/>
        <v>4.5233830386559593E-4</v>
      </c>
      <c r="O136" s="8">
        <f t="shared" si="37"/>
        <v>0.16126050324348204</v>
      </c>
      <c r="P136" s="3">
        <f t="shared" si="41"/>
        <v>8.7706574502188772E-5</v>
      </c>
    </row>
    <row r="137" spans="2:16" x14ac:dyDescent="0.25">
      <c r="B137">
        <f t="shared" si="34"/>
        <v>55.555555555555557</v>
      </c>
      <c r="C137" s="6">
        <v>132</v>
      </c>
      <c r="D137" s="6">
        <f t="shared" si="33"/>
        <v>4.7709999999999999</v>
      </c>
      <c r="E137">
        <f t="shared" si="28"/>
        <v>3.3</v>
      </c>
      <c r="F137">
        <f t="shared" si="29"/>
        <v>7.589999999999999</v>
      </c>
      <c r="G137">
        <f t="shared" si="30"/>
        <v>9.8669999999999973</v>
      </c>
      <c r="H137">
        <f t="shared" si="31"/>
        <v>2.9600999999999975</v>
      </c>
      <c r="I137">
        <f t="shared" si="32"/>
        <v>-2.0720699999999987</v>
      </c>
      <c r="J137" s="5">
        <f t="shared" si="38"/>
        <v>4.7566825644930022</v>
      </c>
      <c r="K137" s="5">
        <f t="shared" si="39"/>
        <v>4.7540945439666951</v>
      </c>
      <c r="L137" s="3">
        <f t="shared" si="35"/>
        <v>0.16554476058292852</v>
      </c>
      <c r="M137" s="3">
        <f t="shared" si="36"/>
        <v>0.16504797239739771</v>
      </c>
      <c r="N137" s="3">
        <f t="shared" si="40"/>
        <v>4.9678818553081094E-4</v>
      </c>
      <c r="O137" s="8">
        <f t="shared" si="37"/>
        <v>0.16560850355292556</v>
      </c>
      <c r="P137" s="3">
        <f t="shared" si="41"/>
        <v>6.3742969997032661E-5</v>
      </c>
    </row>
    <row r="138" spans="2:16" x14ac:dyDescent="0.25">
      <c r="B138">
        <f t="shared" si="34"/>
        <v>56.111111111111114</v>
      </c>
      <c r="C138" s="6">
        <v>133</v>
      </c>
      <c r="D138" s="6">
        <f t="shared" si="33"/>
        <v>4.8979999999999997</v>
      </c>
      <c r="E138">
        <f t="shared" si="28"/>
        <v>3.3250000000000002</v>
      </c>
      <c r="F138">
        <f t="shared" si="29"/>
        <v>7.7306250000000007</v>
      </c>
      <c r="G138">
        <f t="shared" si="30"/>
        <v>10.243078125000002</v>
      </c>
      <c r="H138">
        <f t="shared" si="31"/>
        <v>3.3290003906250023</v>
      </c>
      <c r="I138">
        <f t="shared" si="32"/>
        <v>-2.247075263671876</v>
      </c>
      <c r="J138" s="5">
        <f t="shared" si="38"/>
        <v>4.8842688394225942</v>
      </c>
      <c r="K138" s="5">
        <f t="shared" si="39"/>
        <v>4.8816053770111765</v>
      </c>
      <c r="L138" s="3">
        <f t="shared" si="35"/>
        <v>0.16995142262317833</v>
      </c>
      <c r="M138" s="3">
        <f t="shared" si="36"/>
        <v>0.16947497707920173</v>
      </c>
      <c r="N138" s="3">
        <f t="shared" si="40"/>
        <v>4.7644554397660577E-4</v>
      </c>
      <c r="O138" s="8">
        <f t="shared" si="37"/>
        <v>0.17005598075722247</v>
      </c>
      <c r="P138" s="3">
        <f t="shared" si="41"/>
        <v>1.0455813404414149E-4</v>
      </c>
    </row>
    <row r="139" spans="2:16" x14ac:dyDescent="0.25">
      <c r="B139">
        <f t="shared" si="34"/>
        <v>56.666666666666671</v>
      </c>
      <c r="C139" s="6">
        <v>134</v>
      </c>
      <c r="D139" s="6">
        <f t="shared" si="33"/>
        <v>5.0289999999999999</v>
      </c>
      <c r="E139">
        <f t="shared" si="28"/>
        <v>3.35</v>
      </c>
      <c r="F139">
        <f t="shared" si="29"/>
        <v>7.8725000000000005</v>
      </c>
      <c r="G139">
        <f t="shared" si="30"/>
        <v>10.627875000000001</v>
      </c>
      <c r="H139">
        <f t="shared" si="31"/>
        <v>3.7197562500000014</v>
      </c>
      <c r="I139">
        <f t="shared" si="32"/>
        <v>-2.4178415625000005</v>
      </c>
      <c r="J139" s="5">
        <f t="shared" si="38"/>
        <v>5.0147762130564288</v>
      </c>
      <c r="K139" s="5">
        <f t="shared" si="39"/>
        <v>5.0120354586517664</v>
      </c>
      <c r="L139" s="3">
        <f t="shared" si="35"/>
        <v>0.17449687716863288</v>
      </c>
      <c r="M139" s="3">
        <f t="shared" si="36"/>
        <v>0.17400333841278379</v>
      </c>
      <c r="N139" s="3">
        <f t="shared" si="40"/>
        <v>4.9353875584909335E-4</v>
      </c>
      <c r="O139" s="8">
        <f t="shared" si="37"/>
        <v>0.17460477230729535</v>
      </c>
      <c r="P139" s="3">
        <f t="shared" si="41"/>
        <v>1.0789513866246714E-4</v>
      </c>
    </row>
    <row r="140" spans="2:16" x14ac:dyDescent="0.25">
      <c r="B140">
        <f t="shared" si="34"/>
        <v>57.222222222222221</v>
      </c>
      <c r="C140" s="6">
        <v>135</v>
      </c>
      <c r="D140" s="6">
        <f t="shared" si="33"/>
        <v>5.1630000000000003</v>
      </c>
      <c r="E140">
        <f t="shared" si="28"/>
        <v>3.375</v>
      </c>
      <c r="F140">
        <f t="shared" si="29"/>
        <v>8.015625</v>
      </c>
      <c r="G140">
        <f t="shared" si="30"/>
        <v>11.021484375</v>
      </c>
      <c r="H140">
        <f t="shared" si="31"/>
        <v>4.133056640625</v>
      </c>
      <c r="I140">
        <f t="shared" si="32"/>
        <v>-2.583160400390625</v>
      </c>
      <c r="J140" s="5">
        <f t="shared" si="38"/>
        <v>5.1482592171636359</v>
      </c>
      <c r="K140" s="5">
        <f t="shared" si="39"/>
        <v>5.1454392842867867</v>
      </c>
      <c r="L140" s="3">
        <f t="shared" si="35"/>
        <v>0.17914642609299097</v>
      </c>
      <c r="M140" s="3">
        <f t="shared" si="36"/>
        <v>0.17863494854835654</v>
      </c>
      <c r="N140" s="3">
        <f t="shared" si="40"/>
        <v>5.1147754463443107E-4</v>
      </c>
      <c r="O140" s="8">
        <f t="shared" si="37"/>
        <v>0.1792567404613036</v>
      </c>
      <c r="P140" s="3">
        <f t="shared" si="41"/>
        <v>1.1031436831263064E-4</v>
      </c>
    </row>
    <row r="141" spans="2:16" x14ac:dyDescent="0.25">
      <c r="B141">
        <f t="shared" si="34"/>
        <v>57.777777777777779</v>
      </c>
      <c r="C141" s="6">
        <v>136</v>
      </c>
      <c r="D141" s="6">
        <f t="shared" si="33"/>
        <v>5.3</v>
      </c>
      <c r="E141">
        <f t="shared" si="28"/>
        <v>3.4</v>
      </c>
      <c r="F141">
        <f t="shared" si="29"/>
        <v>8.16</v>
      </c>
      <c r="G141">
        <f t="shared" si="30"/>
        <v>11.423999999999999</v>
      </c>
      <c r="H141">
        <f t="shared" si="31"/>
        <v>4.5695999999999986</v>
      </c>
      <c r="I141">
        <f t="shared" si="32"/>
        <v>-2.7417599999999998</v>
      </c>
      <c r="J141" s="5">
        <f t="shared" si="38"/>
        <v>5.2847731432784641</v>
      </c>
      <c r="K141" s="5">
        <f t="shared" si="39"/>
        <v>5.2818721085605524</v>
      </c>
      <c r="L141" s="3">
        <f t="shared" si="35"/>
        <v>0.18390006939625259</v>
      </c>
      <c r="M141" s="3">
        <f t="shared" si="36"/>
        <v>0.18337172599855878</v>
      </c>
      <c r="N141" s="3">
        <f t="shared" si="40"/>
        <v>5.28343397693809E-4</v>
      </c>
      <c r="O141" s="8">
        <f t="shared" si="37"/>
        <v>0.18401377246555786</v>
      </c>
      <c r="P141" s="3">
        <f t="shared" si="41"/>
        <v>1.1370306930527652E-4</v>
      </c>
    </row>
    <row r="142" spans="2:16" x14ac:dyDescent="0.25">
      <c r="B142">
        <f t="shared" si="34"/>
        <v>58.333333333333336</v>
      </c>
      <c r="C142" s="6">
        <v>137</v>
      </c>
      <c r="D142" s="6">
        <f t="shared" si="33"/>
        <v>5.44</v>
      </c>
      <c r="E142">
        <f t="shared" ref="E142:E205" si="42">C142/40</f>
        <v>3.4249999999999998</v>
      </c>
      <c r="F142">
        <f t="shared" ref="F142:F205" si="43">E142*(E142-1)</f>
        <v>8.3056249999999991</v>
      </c>
      <c r="G142">
        <f t="shared" ref="G142:G205" si="44">F142*(E142-2)</f>
        <v>11.835515624999998</v>
      </c>
      <c r="H142">
        <f t="shared" ref="H142:H205" si="45">G142*(E142-3)</f>
        <v>5.030094140624997</v>
      </c>
      <c r="I142">
        <f t="shared" ref="I142:I205" si="46">H142*(E142-4)</f>
        <v>-2.8923041308593742</v>
      </c>
      <c r="J142" s="5">
        <f t="shared" si="38"/>
        <v>5.4243740488731689</v>
      </c>
      <c r="K142" s="5">
        <f t="shared" si="39"/>
        <v>5.4213899515322854</v>
      </c>
      <c r="L142" s="3">
        <f t="shared" si="35"/>
        <v>0.18875780707841777</v>
      </c>
      <c r="M142" s="3">
        <f t="shared" si="36"/>
        <v>0.1882156158526429</v>
      </c>
      <c r="N142" s="3">
        <f t="shared" si="40"/>
        <v>5.4219122577486845E-4</v>
      </c>
      <c r="O142" s="8">
        <f t="shared" si="37"/>
        <v>0.18887778073473041</v>
      </c>
      <c r="P142" s="3">
        <f t="shared" si="41"/>
        <v>1.1997365631263857E-4</v>
      </c>
    </row>
    <row r="143" spans="2:16" x14ac:dyDescent="0.25">
      <c r="B143">
        <f t="shared" si="34"/>
        <v>58.888888888888893</v>
      </c>
      <c r="C143" s="6">
        <v>138</v>
      </c>
      <c r="D143" s="6">
        <f t="shared" si="33"/>
        <v>5.5830000000000002</v>
      </c>
      <c r="E143">
        <f t="shared" si="42"/>
        <v>3.45</v>
      </c>
      <c r="F143">
        <f t="shared" si="43"/>
        <v>8.4525000000000006</v>
      </c>
      <c r="G143">
        <f t="shared" si="44"/>
        <v>12.256125000000003</v>
      </c>
      <c r="H143">
        <f t="shared" si="45"/>
        <v>5.5152562500000037</v>
      </c>
      <c r="I143">
        <f t="shared" si="46"/>
        <v>-3.033390937500001</v>
      </c>
      <c r="J143" s="5">
        <f t="shared" si="38"/>
        <v>5.5671187635221031</v>
      </c>
      <c r="K143" s="5">
        <f t="shared" si="39"/>
        <v>5.5640496048362804</v>
      </c>
      <c r="L143" s="3">
        <f t="shared" si="35"/>
        <v>0.19371963913948648</v>
      </c>
      <c r="M143" s="3">
        <f t="shared" si="36"/>
        <v>0.19316858999035749</v>
      </c>
      <c r="N143" s="3">
        <f t="shared" si="40"/>
        <v>5.5104914912898484E-4</v>
      </c>
      <c r="O143" s="8">
        <f t="shared" si="37"/>
        <v>0.19385070303135438</v>
      </c>
      <c r="P143" s="3">
        <f t="shared" si="41"/>
        <v>1.3106389186789968E-4</v>
      </c>
    </row>
    <row r="144" spans="2:16" x14ac:dyDescent="0.25">
      <c r="B144">
        <f t="shared" si="34"/>
        <v>59.44444444444445</v>
      </c>
      <c r="C144" s="6">
        <v>139</v>
      </c>
      <c r="D144" s="6">
        <f t="shared" si="33"/>
        <v>5.73</v>
      </c>
      <c r="E144">
        <f t="shared" si="42"/>
        <v>3.4750000000000001</v>
      </c>
      <c r="F144">
        <f t="shared" si="43"/>
        <v>8.6006250000000009</v>
      </c>
      <c r="G144">
        <f t="shared" si="44"/>
        <v>12.685921875000002</v>
      </c>
      <c r="H144">
        <f t="shared" si="45"/>
        <v>6.0258128906250024</v>
      </c>
      <c r="I144">
        <f t="shared" si="46"/>
        <v>-3.1635517675781255</v>
      </c>
      <c r="J144" s="5">
        <f t="shared" si="38"/>
        <v>5.7130648950562586</v>
      </c>
      <c r="K144" s="5">
        <f t="shared" si="39"/>
        <v>5.7099086378325268</v>
      </c>
      <c r="L144" s="3">
        <f t="shared" si="35"/>
        <v>0.19882026370575989</v>
      </c>
      <c r="M144" s="3">
        <f t="shared" si="36"/>
        <v>0.19823264729549822</v>
      </c>
      <c r="N144" s="3">
        <f t="shared" si="40"/>
        <v>5.87616410261671E-4</v>
      </c>
      <c r="O144" s="8">
        <f t="shared" si="37"/>
        <v>0.19893450264457566</v>
      </c>
      <c r="P144" s="3">
        <f t="shared" si="41"/>
        <v>1.1423893881576386E-4</v>
      </c>
    </row>
    <row r="145" spans="2:16" x14ac:dyDescent="0.25">
      <c r="B145">
        <f t="shared" si="34"/>
        <v>60</v>
      </c>
      <c r="C145" s="6">
        <v>140</v>
      </c>
      <c r="D145" s="6">
        <f t="shared" si="33"/>
        <v>5.8789999999999996</v>
      </c>
      <c r="E145">
        <f t="shared" si="42"/>
        <v>3.5</v>
      </c>
      <c r="F145">
        <f t="shared" si="43"/>
        <v>8.75</v>
      </c>
      <c r="G145">
        <f t="shared" si="44"/>
        <v>13.125</v>
      </c>
      <c r="H145">
        <f t="shared" si="45"/>
        <v>6.5625</v>
      </c>
      <c r="I145">
        <f t="shared" si="46"/>
        <v>-3.28125</v>
      </c>
      <c r="J145" s="5">
        <f t="shared" si="38"/>
        <v>5.862270835707621</v>
      </c>
      <c r="K145" s="5">
        <f t="shared" si="39"/>
        <v>5.8590254037471539</v>
      </c>
      <c r="L145" s="3">
        <f t="shared" si="35"/>
        <v>0.20399028452463566</v>
      </c>
      <c r="M145" s="3">
        <f t="shared" si="36"/>
        <v>0.2034098138691055</v>
      </c>
      <c r="N145" s="3">
        <f t="shared" si="40"/>
        <v>5.8047065553015753E-4</v>
      </c>
      <c r="O145" s="8">
        <f t="shared" si="37"/>
        <v>0.20413116856814956</v>
      </c>
      <c r="P145" s="3">
        <f t="shared" si="41"/>
        <v>1.4088404351389472E-4</v>
      </c>
    </row>
    <row r="146" spans="2:16" x14ac:dyDescent="0.25">
      <c r="B146">
        <f t="shared" si="34"/>
        <v>60.555555555555557</v>
      </c>
      <c r="C146" s="6">
        <v>141</v>
      </c>
      <c r="D146" s="6">
        <f t="shared" si="33"/>
        <v>6.032</v>
      </c>
      <c r="E146">
        <f t="shared" si="42"/>
        <v>3.5249999999999999</v>
      </c>
      <c r="F146">
        <f t="shared" si="43"/>
        <v>8.9006249999999998</v>
      </c>
      <c r="G146">
        <f t="shared" si="44"/>
        <v>13.573453124999999</v>
      </c>
      <c r="H146">
        <f t="shared" si="45"/>
        <v>7.1260628906249979</v>
      </c>
      <c r="I146">
        <f t="shared" si="46"/>
        <v>-3.3848798730468745</v>
      </c>
      <c r="J146" s="5">
        <f t="shared" si="38"/>
        <v>6.0147957682426227</v>
      </c>
      <c r="K146" s="5">
        <f t="shared" si="39"/>
        <v>6.0114590458020221</v>
      </c>
      <c r="L146" s="3">
        <f t="shared" si="35"/>
        <v>0.20929909784871617</v>
      </c>
      <c r="M146" s="3">
        <f t="shared" si="36"/>
        <v>0.20870214324228392</v>
      </c>
      <c r="N146" s="3">
        <f t="shared" si="40"/>
        <v>5.969546064322484E-4</v>
      </c>
      <c r="O146" s="8">
        <f t="shared" si="37"/>
        <v>0.20944271567764386</v>
      </c>
      <c r="P146" s="3">
        <f t="shared" si="41"/>
        <v>1.4361782892768904E-4</v>
      </c>
    </row>
    <row r="147" spans="2:16" x14ac:dyDescent="0.25">
      <c r="B147">
        <f t="shared" si="34"/>
        <v>61.111111111111114</v>
      </c>
      <c r="C147" s="6">
        <v>142</v>
      </c>
      <c r="D147" s="6">
        <f t="shared" si="33"/>
        <v>6.1879999999999997</v>
      </c>
      <c r="E147">
        <f t="shared" si="42"/>
        <v>3.55</v>
      </c>
      <c r="F147">
        <f t="shared" si="43"/>
        <v>9.0524999999999984</v>
      </c>
      <c r="G147">
        <f t="shared" si="44"/>
        <v>14.031374999999995</v>
      </c>
      <c r="H147">
        <f t="shared" si="45"/>
        <v>7.7172562499999948</v>
      </c>
      <c r="I147">
        <f t="shared" si="46"/>
        <v>-3.4727653124999991</v>
      </c>
      <c r="J147" s="5">
        <f t="shared" si="38"/>
        <v>6.1706996720840301</v>
      </c>
      <c r="K147" s="5">
        <f t="shared" si="39"/>
        <v>6.1672695033327303</v>
      </c>
      <c r="L147" s="3">
        <f t="shared" si="35"/>
        <v>0.2147120055517002</v>
      </c>
      <c r="M147" s="3">
        <f t="shared" si="36"/>
        <v>0.21411171658862005</v>
      </c>
      <c r="N147" s="3">
        <f t="shared" si="40"/>
        <v>6.0028896308014779E-4</v>
      </c>
      <c r="O147" s="8">
        <f t="shared" si="37"/>
        <v>0.21487118490684076</v>
      </c>
      <c r="P147" s="3">
        <f t="shared" si="41"/>
        <v>1.5917935514056514E-4</v>
      </c>
    </row>
    <row r="148" spans="2:16" x14ac:dyDescent="0.25">
      <c r="B148">
        <f t="shared" si="34"/>
        <v>61.666666666666671</v>
      </c>
      <c r="C148" s="6">
        <v>143</v>
      </c>
      <c r="D148" s="6">
        <f t="shared" si="33"/>
        <v>6.3479999999999999</v>
      </c>
      <c r="E148">
        <f t="shared" si="42"/>
        <v>3.5750000000000002</v>
      </c>
      <c r="F148">
        <f t="shared" si="43"/>
        <v>9.2056250000000013</v>
      </c>
      <c r="G148">
        <f t="shared" si="44"/>
        <v>14.498859375000004</v>
      </c>
      <c r="H148">
        <f t="shared" si="45"/>
        <v>8.3368441406250042</v>
      </c>
      <c r="I148">
        <f t="shared" si="46"/>
        <v>-3.5431587597656251</v>
      </c>
      <c r="J148" s="5">
        <f t="shared" si="38"/>
        <v>6.3300433294205725</v>
      </c>
      <c r="K148" s="5">
        <f t="shared" si="39"/>
        <v>6.326517517894418</v>
      </c>
      <c r="L148" s="3">
        <f t="shared" si="35"/>
        <v>0.22026370575988896</v>
      </c>
      <c r="M148" s="3">
        <f t="shared" si="36"/>
        <v>0.2196406429361753</v>
      </c>
      <c r="N148" s="3">
        <f t="shared" si="40"/>
        <v>6.230628237136604E-4</v>
      </c>
      <c r="O148" s="8">
        <f t="shared" si="37"/>
        <v>0.22041864342330517</v>
      </c>
      <c r="P148" s="3">
        <f t="shared" si="41"/>
        <v>1.5493766341620474E-4</v>
      </c>
    </row>
    <row r="149" spans="2:16" x14ac:dyDescent="0.25">
      <c r="B149">
        <f t="shared" si="34"/>
        <v>62.222222222222229</v>
      </c>
      <c r="C149" s="6">
        <v>144</v>
      </c>
      <c r="D149" s="6">
        <f t="shared" ref="D149:D165" si="47">ROUND((0.0375+0.2103*E149+0.28665*F149+0.17595*G149+0.04615417*H149+0.00452083*I149),3)</f>
        <v>6.5110000000000001</v>
      </c>
      <c r="E149">
        <f t="shared" si="42"/>
        <v>3.6</v>
      </c>
      <c r="F149">
        <f t="shared" si="43"/>
        <v>9.3600000000000012</v>
      </c>
      <c r="G149">
        <f t="shared" si="44"/>
        <v>14.976000000000003</v>
      </c>
      <c r="H149">
        <f t="shared" si="45"/>
        <v>8.9856000000000034</v>
      </c>
      <c r="I149">
        <f t="shared" si="46"/>
        <v>-3.5942400000000005</v>
      </c>
      <c r="J149" s="5">
        <f t="shared" si="38"/>
        <v>6.4928883313036385</v>
      </c>
      <c r="K149" s="5">
        <f t="shared" si="39"/>
        <v>6.4892646393546469</v>
      </c>
      <c r="L149" s="3">
        <f t="shared" si="35"/>
        <v>0.22591950034698127</v>
      </c>
      <c r="M149" s="3">
        <f t="shared" si="36"/>
        <v>0.2252910593790298</v>
      </c>
      <c r="N149" s="3">
        <f t="shared" si="40"/>
        <v>6.2844096795147686E-4</v>
      </c>
      <c r="O149" s="8">
        <f t="shared" si="37"/>
        <v>0.22608718480310191</v>
      </c>
      <c r="P149" s="3">
        <f t="shared" si="41"/>
        <v>1.6768445612064253E-4</v>
      </c>
    </row>
    <row r="150" spans="2:16" x14ac:dyDescent="0.25">
      <c r="B150">
        <f t="shared" si="34"/>
        <v>62.777777777777779</v>
      </c>
      <c r="C150" s="6">
        <v>145</v>
      </c>
      <c r="D150" s="6">
        <f t="shared" si="47"/>
        <v>6.6779999999999999</v>
      </c>
      <c r="E150">
        <f t="shared" si="42"/>
        <v>3.625</v>
      </c>
      <c r="F150">
        <f t="shared" si="43"/>
        <v>9.515625</v>
      </c>
      <c r="G150">
        <f t="shared" si="44"/>
        <v>15.462890625</v>
      </c>
      <c r="H150">
        <f t="shared" si="45"/>
        <v>9.664306640625</v>
      </c>
      <c r="I150">
        <f t="shared" si="46"/>
        <v>-3.624114990234375</v>
      </c>
      <c r="J150" s="5">
        <f t="shared" si="38"/>
        <v>6.6592970837303715</v>
      </c>
      <c r="K150" s="5">
        <f t="shared" si="39"/>
        <v>6.6555732319726726</v>
      </c>
      <c r="L150" s="3">
        <f t="shared" si="35"/>
        <v>0.23171408743927827</v>
      </c>
      <c r="M150" s="3">
        <f t="shared" si="36"/>
        <v>0.23106513128835432</v>
      </c>
      <c r="N150" s="3">
        <f t="shared" si="40"/>
        <v>6.489561509239461E-4</v>
      </c>
      <c r="O150" s="8">
        <f t="shared" si="37"/>
        <v>0.23187892920464548</v>
      </c>
      <c r="P150" s="3">
        <f t="shared" si="41"/>
        <v>1.6484176536721296E-4</v>
      </c>
    </row>
    <row r="151" spans="2:16" x14ac:dyDescent="0.25">
      <c r="B151">
        <f t="shared" si="34"/>
        <v>63.333333333333336</v>
      </c>
      <c r="C151" s="6">
        <v>146</v>
      </c>
      <c r="D151" s="6">
        <f t="shared" si="47"/>
        <v>6.8479999999999999</v>
      </c>
      <c r="E151">
        <f t="shared" si="42"/>
        <v>3.65</v>
      </c>
      <c r="F151">
        <f t="shared" si="43"/>
        <v>9.6724999999999994</v>
      </c>
      <c r="G151">
        <f t="shared" si="44"/>
        <v>15.959624999999999</v>
      </c>
      <c r="H151">
        <f t="shared" si="45"/>
        <v>10.373756249999998</v>
      </c>
      <c r="I151">
        <f t="shared" si="46"/>
        <v>-3.6308146875</v>
      </c>
      <c r="J151" s="5">
        <f t="shared" si="38"/>
        <v>6.829332813712484</v>
      </c>
      <c r="K151" s="5">
        <f t="shared" si="39"/>
        <v>6.8255064804645107</v>
      </c>
      <c r="L151" s="3">
        <f t="shared" si="35"/>
        <v>0.23761276891047883</v>
      </c>
      <c r="M151" s="3">
        <f t="shared" si="36"/>
        <v>0.23696505252298694</v>
      </c>
      <c r="N151" s="3">
        <f t="shared" si="40"/>
        <v>6.4771638749189231E-4</v>
      </c>
      <c r="O151" s="8">
        <f t="shared" si="37"/>
        <v>0.23779602354164669</v>
      </c>
      <c r="P151" s="3">
        <f t="shared" si="41"/>
        <v>1.8325463116786178E-4</v>
      </c>
    </row>
    <row r="152" spans="2:16" x14ac:dyDescent="0.25">
      <c r="B152">
        <f t="shared" si="34"/>
        <v>63.888888888888893</v>
      </c>
      <c r="C152" s="6">
        <v>147</v>
      </c>
      <c r="D152" s="6">
        <f t="shared" si="47"/>
        <v>7.0220000000000002</v>
      </c>
      <c r="E152">
        <f t="shared" si="42"/>
        <v>3.6749999999999998</v>
      </c>
      <c r="F152">
        <f t="shared" si="43"/>
        <v>9.8306249999999995</v>
      </c>
      <c r="G152">
        <f t="shared" si="44"/>
        <v>16.466296874999998</v>
      </c>
      <c r="H152">
        <f t="shared" si="45"/>
        <v>11.114750390624996</v>
      </c>
      <c r="I152">
        <f t="shared" si="46"/>
        <v>-3.6122938769531259</v>
      </c>
      <c r="J152" s="5">
        <f t="shared" si="38"/>
        <v>7.003059575330072</v>
      </c>
      <c r="K152" s="5">
        <f t="shared" si="39"/>
        <v>6.9991283960529813</v>
      </c>
      <c r="L152" s="3">
        <f t="shared" si="35"/>
        <v>0.24365024288688411</v>
      </c>
      <c r="M152" s="3">
        <f t="shared" si="36"/>
        <v>0.24299304563948895</v>
      </c>
      <c r="N152" s="3">
        <f t="shared" si="40"/>
        <v>6.5719724739515817E-4</v>
      </c>
      <c r="O152" s="8">
        <f t="shared" si="37"/>
        <v>0.24384064165515207</v>
      </c>
      <c r="P152" s="3">
        <f t="shared" si="41"/>
        <v>1.9039876826795754E-4</v>
      </c>
    </row>
    <row r="153" spans="2:16" x14ac:dyDescent="0.25">
      <c r="B153">
        <f t="shared" si="34"/>
        <v>64.444444444444443</v>
      </c>
      <c r="C153" s="6">
        <v>148</v>
      </c>
      <c r="D153" s="6">
        <f t="shared" si="47"/>
        <v>7.2</v>
      </c>
      <c r="E153">
        <f t="shared" si="42"/>
        <v>3.7</v>
      </c>
      <c r="F153">
        <f t="shared" si="43"/>
        <v>9.990000000000002</v>
      </c>
      <c r="G153">
        <f t="shared" si="44"/>
        <v>16.983000000000004</v>
      </c>
      <c r="H153">
        <f t="shared" si="45"/>
        <v>11.888100000000005</v>
      </c>
      <c r="I153">
        <f t="shared" si="46"/>
        <v>-3.5664299999999995</v>
      </c>
      <c r="J153" s="5">
        <f t="shared" si="38"/>
        <v>7.1805422557698551</v>
      </c>
      <c r="K153" s="5">
        <f t="shared" si="39"/>
        <v>7.1765038225022613</v>
      </c>
      <c r="L153" s="3">
        <f t="shared" si="35"/>
        <v>0.2498265093684941</v>
      </c>
      <c r="M153" s="3">
        <f t="shared" si="36"/>
        <v>0.24915136210166047</v>
      </c>
      <c r="N153" s="3">
        <f t="shared" si="40"/>
        <v>6.7514726683362558E-4</v>
      </c>
      <c r="O153" s="8">
        <f t="shared" si="37"/>
        <v>0.2500149844846386</v>
      </c>
      <c r="P153" s="3">
        <f t="shared" si="41"/>
        <v>1.8847511614450418E-4</v>
      </c>
    </row>
    <row r="154" spans="2:16" x14ac:dyDescent="0.25">
      <c r="B154">
        <f t="shared" si="34"/>
        <v>65</v>
      </c>
      <c r="C154" s="6">
        <v>149</v>
      </c>
      <c r="D154" s="6">
        <f t="shared" si="47"/>
        <v>7.3819999999999997</v>
      </c>
      <c r="E154">
        <f t="shared" si="42"/>
        <v>3.7250000000000001</v>
      </c>
      <c r="F154">
        <f t="shared" si="43"/>
        <v>10.150625</v>
      </c>
      <c r="G154">
        <f t="shared" si="44"/>
        <v>17.509828125000002</v>
      </c>
      <c r="H154">
        <f t="shared" si="45"/>
        <v>12.694625390625003</v>
      </c>
      <c r="I154">
        <f t="shared" si="46"/>
        <v>-3.4910219824218744</v>
      </c>
      <c r="J154" s="5">
        <f t="shared" si="38"/>
        <v>7.3618465813471463</v>
      </c>
      <c r="K154" s="5">
        <f t="shared" si="39"/>
        <v>7.3576984421360514</v>
      </c>
      <c r="L154" s="3">
        <f t="shared" si="35"/>
        <v>0.25614156835530882</v>
      </c>
      <c r="M154" s="3">
        <f t="shared" si="36"/>
        <v>0.25544228248949152</v>
      </c>
      <c r="N154" s="3">
        <f t="shared" si="40"/>
        <v>6.9928586581730068E-4</v>
      </c>
      <c r="O154" s="8">
        <f t="shared" si="37"/>
        <v>0.25632128023816014</v>
      </c>
      <c r="P154" s="3">
        <f t="shared" si="41"/>
        <v>1.7971188285131889E-4</v>
      </c>
    </row>
    <row r="155" spans="2:16" x14ac:dyDescent="0.25">
      <c r="B155">
        <f t="shared" si="34"/>
        <v>65.555555555555557</v>
      </c>
      <c r="C155" s="6">
        <v>150</v>
      </c>
      <c r="D155" s="6">
        <f t="shared" si="47"/>
        <v>7.5670000000000002</v>
      </c>
      <c r="E155">
        <f t="shared" si="42"/>
        <v>3.75</v>
      </c>
      <c r="F155">
        <f t="shared" si="43"/>
        <v>10.3125</v>
      </c>
      <c r="G155">
        <f t="shared" si="44"/>
        <v>18.046875</v>
      </c>
      <c r="H155">
        <f t="shared" si="45"/>
        <v>13.53515625</v>
      </c>
      <c r="I155">
        <f t="shared" si="46"/>
        <v>-3.3837890625</v>
      </c>
      <c r="J155" s="5">
        <f t="shared" si="38"/>
        <v>7.547039123510765</v>
      </c>
      <c r="K155" s="5">
        <f t="shared" si="39"/>
        <v>7.5427787818389049</v>
      </c>
      <c r="L155" s="3">
        <f t="shared" si="35"/>
        <v>0.26256072172102707</v>
      </c>
      <c r="M155" s="3">
        <f t="shared" si="36"/>
        <v>0.26186811670752136</v>
      </c>
      <c r="N155" s="3">
        <f t="shared" si="40"/>
        <v>6.9260501350570935E-4</v>
      </c>
      <c r="O155" s="8">
        <f t="shared" si="37"/>
        <v>0.26276178456150645</v>
      </c>
      <c r="P155" s="3">
        <f t="shared" si="41"/>
        <v>2.0106284047938239E-4</v>
      </c>
    </row>
    <row r="156" spans="2:16" x14ac:dyDescent="0.25">
      <c r="B156">
        <f t="shared" si="34"/>
        <v>66.111111111111114</v>
      </c>
      <c r="C156" s="6">
        <v>151</v>
      </c>
      <c r="D156" s="6">
        <f t="shared" si="47"/>
        <v>7.7560000000000002</v>
      </c>
      <c r="E156">
        <f t="shared" si="42"/>
        <v>3.7749999999999999</v>
      </c>
      <c r="F156">
        <f t="shared" si="43"/>
        <v>10.475624999999999</v>
      </c>
      <c r="G156">
        <f t="shared" si="44"/>
        <v>18.594234374999999</v>
      </c>
      <c r="H156">
        <f t="shared" si="45"/>
        <v>14.410531640624997</v>
      </c>
      <c r="I156">
        <f t="shared" si="46"/>
        <v>-3.2423696191406255</v>
      </c>
      <c r="J156" s="5">
        <f t="shared" si="38"/>
        <v>7.7361873048304179</v>
      </c>
      <c r="K156" s="5">
        <f t="shared" si="39"/>
        <v>7.7318122190399272</v>
      </c>
      <c r="L156" s="3">
        <f t="shared" si="35"/>
        <v>0.26911866759195002</v>
      </c>
      <c r="M156" s="3">
        <f t="shared" si="36"/>
        <v>0.26843120419258909</v>
      </c>
      <c r="N156" s="3">
        <f t="shared" si="40"/>
        <v>6.8746339936093248E-4</v>
      </c>
      <c r="O156" s="8">
        <f t="shared" si="37"/>
        <v>0.2693387807063683</v>
      </c>
      <c r="P156" s="3">
        <f t="shared" si="41"/>
        <v>2.2011311441827441E-4</v>
      </c>
    </row>
    <row r="157" spans="2:16" x14ac:dyDescent="0.25">
      <c r="B157">
        <f t="shared" si="34"/>
        <v>66.666666666666671</v>
      </c>
      <c r="C157" s="6">
        <v>152</v>
      </c>
      <c r="D157" s="6">
        <f t="shared" si="47"/>
        <v>7.95</v>
      </c>
      <c r="E157">
        <f t="shared" si="42"/>
        <v>3.8</v>
      </c>
      <c r="F157">
        <f t="shared" si="43"/>
        <v>10.639999999999999</v>
      </c>
      <c r="G157">
        <f t="shared" si="44"/>
        <v>19.151999999999997</v>
      </c>
      <c r="H157">
        <f t="shared" si="45"/>
        <v>15.321599999999995</v>
      </c>
      <c r="I157">
        <f t="shared" si="46"/>
        <v>-3.0643200000000017</v>
      </c>
      <c r="J157" s="5">
        <f t="shared" si="38"/>
        <v>7.9293594049658029</v>
      </c>
      <c r="K157" s="5">
        <f t="shared" si="39"/>
        <v>7.9248669876782145</v>
      </c>
      <c r="L157" s="3">
        <f t="shared" si="35"/>
        <v>0.27585010409437893</v>
      </c>
      <c r="M157" s="3">
        <f t="shared" si="36"/>
        <v>0.27513391412095084</v>
      </c>
      <c r="N157" s="3">
        <f t="shared" si="40"/>
        <v>7.161899734280941E-4</v>
      </c>
      <c r="O157" s="8">
        <f t="shared" si="37"/>
        <v>0.27605457969748304</v>
      </c>
      <c r="P157" s="3">
        <f t="shared" si="41"/>
        <v>2.0447560310410395E-4</v>
      </c>
    </row>
    <row r="158" spans="2:16" x14ac:dyDescent="0.25">
      <c r="B158">
        <f t="shared" si="34"/>
        <v>67.222222222222229</v>
      </c>
      <c r="C158" s="6">
        <v>153</v>
      </c>
      <c r="D158" s="6">
        <f t="shared" si="47"/>
        <v>8.1470000000000002</v>
      </c>
      <c r="E158">
        <f t="shared" si="42"/>
        <v>3.8250000000000002</v>
      </c>
      <c r="F158">
        <f t="shared" si="43"/>
        <v>10.805625000000001</v>
      </c>
      <c r="G158">
        <f t="shared" si="44"/>
        <v>19.720265625000003</v>
      </c>
      <c r="H158">
        <f t="shared" si="45"/>
        <v>16.269219140625005</v>
      </c>
      <c r="I158">
        <f t="shared" si="46"/>
        <v>-2.8471133496093728</v>
      </c>
      <c r="J158" s="5">
        <f t="shared" si="38"/>
        <v>8.1266245666167389</v>
      </c>
      <c r="K158" s="5">
        <f t="shared" si="39"/>
        <v>8.1220121841494013</v>
      </c>
      <c r="L158" s="3">
        <f t="shared" si="35"/>
        <v>0.28268563497571131</v>
      </c>
      <c r="M158" s="3">
        <f t="shared" si="36"/>
        <v>0.28197864561473762</v>
      </c>
      <c r="N158" s="3">
        <f t="shared" si="40"/>
        <v>7.0698936097368659E-4</v>
      </c>
      <c r="O158" s="8">
        <f t="shared" si="37"/>
        <v>0.28291152049873602</v>
      </c>
      <c r="P158" s="3">
        <f t="shared" si="41"/>
        <v>2.2588552302471587E-4</v>
      </c>
    </row>
    <row r="159" spans="2:16" x14ac:dyDescent="0.25">
      <c r="B159">
        <f t="shared" si="34"/>
        <v>67.777777777777786</v>
      </c>
      <c r="C159" s="6">
        <v>154</v>
      </c>
      <c r="D159" s="6">
        <f t="shared" si="47"/>
        <v>8.3490000000000002</v>
      </c>
      <c r="E159">
        <f t="shared" si="42"/>
        <v>3.85</v>
      </c>
      <c r="F159">
        <f t="shared" si="43"/>
        <v>10.9725</v>
      </c>
      <c r="G159">
        <f t="shared" si="44"/>
        <v>20.299125</v>
      </c>
      <c r="H159">
        <f t="shared" si="45"/>
        <v>17.254256250000001</v>
      </c>
      <c r="I159">
        <f t="shared" si="46"/>
        <v>-2.5881384374999987</v>
      </c>
      <c r="J159" s="5">
        <f t="shared" si="38"/>
        <v>8.3280528014537385</v>
      </c>
      <c r="K159" s="5">
        <f t="shared" si="39"/>
        <v>8.3233177732326453</v>
      </c>
      <c r="L159" s="3">
        <f t="shared" si="35"/>
        <v>0.28969465648854964</v>
      </c>
      <c r="M159" s="3">
        <f t="shared" si="36"/>
        <v>0.28896782794773557</v>
      </c>
      <c r="N159" s="3">
        <f t="shared" si="40"/>
        <v>7.2682854081407289E-4</v>
      </c>
      <c r="O159" s="8">
        <f t="shared" si="37"/>
        <v>0.2899119701782123</v>
      </c>
      <c r="P159" s="3">
        <f t="shared" si="41"/>
        <v>2.1731368966265707E-4</v>
      </c>
    </row>
    <row r="160" spans="2:16" x14ac:dyDescent="0.25">
      <c r="B160">
        <f t="shared" si="34"/>
        <v>68.333333333333343</v>
      </c>
      <c r="C160" s="6">
        <v>155</v>
      </c>
      <c r="D160" s="6">
        <f t="shared" si="47"/>
        <v>8.5540000000000003</v>
      </c>
      <c r="E160">
        <f t="shared" si="42"/>
        <v>3.875</v>
      </c>
      <c r="F160">
        <f t="shared" si="43"/>
        <v>11.140625</v>
      </c>
      <c r="G160">
        <f t="shared" si="44"/>
        <v>20.888671875</v>
      </c>
      <c r="H160">
        <f t="shared" si="45"/>
        <v>18.277587890625</v>
      </c>
      <c r="I160">
        <f t="shared" si="46"/>
        <v>-2.284698486328125</v>
      </c>
      <c r="J160" s="5">
        <f t="shared" si="38"/>
        <v>8.53371499602836</v>
      </c>
      <c r="K160" s="5">
        <f t="shared" si="39"/>
        <v>8.5288545939974423</v>
      </c>
      <c r="L160" s="3">
        <f t="shared" si="35"/>
        <v>0.29680777238029149</v>
      </c>
      <c r="M160" s="3">
        <f t="shared" si="36"/>
        <v>0.29610392075046355</v>
      </c>
      <c r="N160" s="3">
        <f t="shared" si="40"/>
        <v>7.0385162982794514E-4</v>
      </c>
      <c r="O160" s="8">
        <f t="shared" si="37"/>
        <v>0.29705832407215838</v>
      </c>
      <c r="P160" s="3">
        <f t="shared" si="41"/>
        <v>2.5055169186688486E-4</v>
      </c>
    </row>
    <row r="161" spans="2:16" x14ac:dyDescent="0.25">
      <c r="B161">
        <f t="shared" si="34"/>
        <v>68.888888888888886</v>
      </c>
      <c r="C161" s="6">
        <v>156</v>
      </c>
      <c r="D161" s="6">
        <f t="shared" si="47"/>
        <v>8.7650000000000006</v>
      </c>
      <c r="E161">
        <f t="shared" si="42"/>
        <v>3.9</v>
      </c>
      <c r="F161">
        <f t="shared" si="43"/>
        <v>11.309999999999999</v>
      </c>
      <c r="G161">
        <f t="shared" si="44"/>
        <v>21.488999999999997</v>
      </c>
      <c r="H161">
        <f t="shared" si="45"/>
        <v>19.340099999999996</v>
      </c>
      <c r="I161">
        <f t="shared" si="46"/>
        <v>-1.9340100000000013</v>
      </c>
      <c r="J161" s="5">
        <f t="shared" si="38"/>
        <v>8.7436829176626585</v>
      </c>
      <c r="K161" s="5">
        <f t="shared" si="39"/>
        <v>8.7386943656895149</v>
      </c>
      <c r="L161" s="3">
        <f t="shared" si="35"/>
        <v>0.30412907702984038</v>
      </c>
      <c r="M161" s="3">
        <f t="shared" si="36"/>
        <v>0.30338941421452664</v>
      </c>
      <c r="N161" s="3">
        <f t="shared" si="40"/>
        <v>7.3966281531373523E-4</v>
      </c>
      <c r="O161" s="8">
        <f t="shared" si="37"/>
        <v>0.30435300594784986</v>
      </c>
      <c r="P161" s="3">
        <f t="shared" si="41"/>
        <v>2.2392891800948611E-4</v>
      </c>
    </row>
    <row r="162" spans="2:16" x14ac:dyDescent="0.25">
      <c r="B162">
        <f t="shared" si="34"/>
        <v>69.444444444444443</v>
      </c>
      <c r="C162" s="6">
        <v>157</v>
      </c>
      <c r="D162" s="6">
        <f t="shared" si="47"/>
        <v>8.9789999999999992</v>
      </c>
      <c r="E162">
        <f t="shared" si="42"/>
        <v>3.9249999999999998</v>
      </c>
      <c r="F162">
        <f t="shared" si="43"/>
        <v>11.480624999999998</v>
      </c>
      <c r="G162">
        <f t="shared" si="44"/>
        <v>22.100203124999993</v>
      </c>
      <c r="H162">
        <f t="shared" si="45"/>
        <v>20.442687890624988</v>
      </c>
      <c r="I162">
        <f t="shared" si="46"/>
        <v>-1.5332015917968778</v>
      </c>
      <c r="J162" s="5">
        <f t="shared" si="38"/>
        <v>8.958029220317135</v>
      </c>
      <c r="K162" s="5">
        <f t="shared" si="39"/>
        <v>8.9529096935953199</v>
      </c>
      <c r="L162" s="3">
        <f t="shared" si="35"/>
        <v>0.31155447605829284</v>
      </c>
      <c r="M162" s="3">
        <f t="shared" si="36"/>
        <v>0.31082682929622257</v>
      </c>
      <c r="N162" s="3">
        <f t="shared" si="40"/>
        <v>7.2764676207026646E-4</v>
      </c>
      <c r="O162" s="8">
        <f t="shared" si="37"/>
        <v>0.31179846816534285</v>
      </c>
      <c r="P162" s="3">
        <f t="shared" si="41"/>
        <v>2.4399210705000618E-4</v>
      </c>
    </row>
    <row r="163" spans="2:16" x14ac:dyDescent="0.25">
      <c r="B163">
        <f t="shared" si="34"/>
        <v>70</v>
      </c>
      <c r="C163" s="6">
        <v>158</v>
      </c>
      <c r="D163" s="6">
        <f t="shared" si="47"/>
        <v>9.1980000000000004</v>
      </c>
      <c r="E163">
        <f t="shared" si="42"/>
        <v>3.95</v>
      </c>
      <c r="F163">
        <f t="shared" si="43"/>
        <v>11.652500000000002</v>
      </c>
      <c r="G163">
        <f t="shared" si="44"/>
        <v>22.722375000000007</v>
      </c>
      <c r="H163">
        <f t="shared" si="45"/>
        <v>21.586256250000009</v>
      </c>
      <c r="I163">
        <f t="shared" si="46"/>
        <v>-1.0793128124999967</v>
      </c>
      <c r="J163" s="5">
        <f t="shared" si="38"/>
        <v>9.1768274504365444</v>
      </c>
      <c r="K163" s="5">
        <f t="shared" si="39"/>
        <v>9.1715740748843295</v>
      </c>
      <c r="L163" s="3">
        <f t="shared" si="35"/>
        <v>0.3191533657182512</v>
      </c>
      <c r="M163" s="3">
        <f t="shared" si="36"/>
        <v>0.31841871791938042</v>
      </c>
      <c r="N163" s="3">
        <f t="shared" si="40"/>
        <v>7.3464779887078002E-4</v>
      </c>
      <c r="O163" s="8">
        <f t="shared" si="37"/>
        <v>0.31939719183808513</v>
      </c>
      <c r="P163" s="3">
        <f t="shared" si="41"/>
        <v>2.4382611983392311E-4</v>
      </c>
    </row>
    <row r="164" spans="2:16" x14ac:dyDescent="0.25">
      <c r="B164">
        <f t="shared" si="34"/>
        <v>70.555555555555557</v>
      </c>
      <c r="C164" s="6">
        <v>159</v>
      </c>
      <c r="D164" s="6">
        <f t="shared" si="47"/>
        <v>9.4209999999999994</v>
      </c>
      <c r="E164">
        <f t="shared" si="42"/>
        <v>3.9750000000000001</v>
      </c>
      <c r="F164">
        <f t="shared" si="43"/>
        <v>11.825625</v>
      </c>
      <c r="G164">
        <f t="shared" si="44"/>
        <v>23.355609375000004</v>
      </c>
      <c r="H164">
        <f t="shared" si="45"/>
        <v>22.771719140625006</v>
      </c>
      <c r="I164">
        <f t="shared" si="46"/>
        <v>-0.5692929785156231</v>
      </c>
      <c r="J164" s="5">
        <f t="shared" si="38"/>
        <v>9.4001520527728708</v>
      </c>
      <c r="K164" s="5">
        <f t="shared" si="39"/>
        <v>9.394761904428595</v>
      </c>
      <c r="L164" s="3">
        <f t="shared" si="35"/>
        <v>0.32689104788341428</v>
      </c>
      <c r="M164" s="3">
        <f t="shared" si="36"/>
        <v>0.32616766317740703</v>
      </c>
      <c r="N164" s="3">
        <f t="shared" si="40"/>
        <v>7.2338470600724625E-4</v>
      </c>
      <c r="O164" s="8">
        <f t="shared" si="37"/>
        <v>0.32715168699236929</v>
      </c>
      <c r="P164" s="3">
        <f t="shared" si="41"/>
        <v>2.6063910895501863E-4</v>
      </c>
    </row>
    <row r="165" spans="2:16" x14ac:dyDescent="0.25">
      <c r="B165">
        <f t="shared" si="34"/>
        <v>71.111111111111114</v>
      </c>
      <c r="C165" s="6">
        <v>160</v>
      </c>
      <c r="D165" s="6">
        <f t="shared" si="47"/>
        <v>9.6489999999999991</v>
      </c>
      <c r="E165">
        <f t="shared" si="42"/>
        <v>4</v>
      </c>
      <c r="F165">
        <f t="shared" si="43"/>
        <v>12</v>
      </c>
      <c r="G165">
        <f t="shared" si="44"/>
        <v>24</v>
      </c>
      <c r="H165">
        <f t="shared" si="45"/>
        <v>24</v>
      </c>
      <c r="I165">
        <f t="shared" si="46"/>
        <v>0</v>
      </c>
      <c r="J165" s="5">
        <f t="shared" si="38"/>
        <v>9.6280783761849413</v>
      </c>
      <c r="K165" s="5">
        <f t="shared" si="39"/>
        <v>9.622548480598951</v>
      </c>
      <c r="L165" s="3">
        <f t="shared" si="35"/>
        <v>0.33480222068008325</v>
      </c>
      <c r="M165" s="3">
        <f t="shared" si="36"/>
        <v>0.33407627953452262</v>
      </c>
      <c r="N165" s="3">
        <f t="shared" si="40"/>
        <v>7.2594114556062683E-4</v>
      </c>
      <c r="O165" s="8">
        <f t="shared" si="37"/>
        <v>0.33506449272561623</v>
      </c>
      <c r="P165" s="3">
        <f t="shared" si="41"/>
        <v>2.6227204553297412E-4</v>
      </c>
    </row>
    <row r="166" spans="2:16" x14ac:dyDescent="0.25">
      <c r="B166">
        <f t="shared" si="34"/>
        <v>71.666666666666671</v>
      </c>
      <c r="C166" s="6">
        <v>161</v>
      </c>
      <c r="D166" s="6">
        <f>ROUND((0.0375+0.2103*E166+0.28665*F166+0.17595*G166+0.04615417*H166+0.00452083*I166),3)</f>
        <v>9.8819999999999997</v>
      </c>
      <c r="E166">
        <f t="shared" si="42"/>
        <v>4.0250000000000004</v>
      </c>
      <c r="F166">
        <f t="shared" si="43"/>
        <v>12.175625000000002</v>
      </c>
      <c r="G166">
        <f t="shared" si="44"/>
        <v>24.655640625000007</v>
      </c>
      <c r="H166">
        <f t="shared" si="45"/>
        <v>25.272031640625016</v>
      </c>
      <c r="I166">
        <f t="shared" si="46"/>
        <v>0.63180079101563436</v>
      </c>
      <c r="J166" s="5">
        <f t="shared" si="38"/>
        <v>9.8606826794139444</v>
      </c>
      <c r="K166" s="5">
        <f t="shared" si="39"/>
        <v>9.8550100110371357</v>
      </c>
      <c r="L166" s="3">
        <f t="shared" si="35"/>
        <v>0.34288688410825813</v>
      </c>
      <c r="M166" s="3">
        <f t="shared" si="36"/>
        <v>0.34214721302616047</v>
      </c>
      <c r="N166" s="3">
        <f t="shared" si="40"/>
        <v>7.396710820976593E-4</v>
      </c>
      <c r="O166" s="8">
        <f t="shared" si="37"/>
        <v>0.34313817736345936</v>
      </c>
      <c r="P166" s="3">
        <f t="shared" si="41"/>
        <v>2.512932552012348E-4</v>
      </c>
    </row>
    <row r="167" spans="2:16" x14ac:dyDescent="0.25">
      <c r="B167">
        <f t="shared" si="34"/>
        <v>72.222222222222229</v>
      </c>
      <c r="C167" s="6">
        <v>162</v>
      </c>
      <c r="D167" s="6">
        <f t="shared" ref="D167:D216" si="48">ROUND((0.0375+0.2103*E167+0.28665*F167+0.17595*G167+0.04615417*H167+0.00452083*I167),2)</f>
        <v>10.119999999999999</v>
      </c>
      <c r="E167">
        <f t="shared" si="42"/>
        <v>4.05</v>
      </c>
      <c r="F167">
        <f t="shared" si="43"/>
        <v>12.352499999999999</v>
      </c>
      <c r="G167">
        <f t="shared" si="44"/>
        <v>25.322624999999995</v>
      </c>
      <c r="H167">
        <f t="shared" si="45"/>
        <v>26.588756249999989</v>
      </c>
      <c r="I167">
        <f t="shared" si="46"/>
        <v>1.3294378124999948</v>
      </c>
      <c r="J167" s="5">
        <f t="shared" si="38"/>
        <v>10.098042136834326</v>
      </c>
      <c r="K167" s="5">
        <f t="shared" si="39"/>
        <v>10.09222361840334</v>
      </c>
      <c r="L167" s="3">
        <f t="shared" si="35"/>
        <v>0.35114503816793891</v>
      </c>
      <c r="M167" s="3">
        <f t="shared" si="36"/>
        <v>0.35038314145851235</v>
      </c>
      <c r="N167" s="3">
        <f t="shared" si="40"/>
        <v>7.6189670942655718E-4</v>
      </c>
      <c r="O167" s="8">
        <f t="shared" si="37"/>
        <v>0.35137533861561782</v>
      </c>
      <c r="P167" s="3">
        <f t="shared" si="41"/>
        <v>2.3030044767891056E-4</v>
      </c>
    </row>
    <row r="168" spans="2:16" x14ac:dyDescent="0.25">
      <c r="B168">
        <f t="shared" si="34"/>
        <v>72.777777777777786</v>
      </c>
      <c r="C168" s="6">
        <v>163</v>
      </c>
      <c r="D168" s="6">
        <f t="shared" si="48"/>
        <v>10.36</v>
      </c>
      <c r="E168">
        <f t="shared" si="42"/>
        <v>4.0750000000000002</v>
      </c>
      <c r="F168">
        <f t="shared" si="43"/>
        <v>12.530625000000001</v>
      </c>
      <c r="G168">
        <f t="shared" si="44"/>
        <v>26.001046875000004</v>
      </c>
      <c r="H168">
        <f t="shared" si="45"/>
        <v>27.951125390625009</v>
      </c>
      <c r="I168">
        <f t="shared" si="46"/>
        <v>2.0963344042968806</v>
      </c>
      <c r="J168" s="5">
        <f t="shared" si="38"/>
        <v>10.340234844179344</v>
      </c>
      <c r="K168" s="5">
        <f t="shared" si="39"/>
        <v>10.334267346098427</v>
      </c>
      <c r="L168" s="3">
        <f t="shared" si="35"/>
        <v>0.35947258848022207</v>
      </c>
      <c r="M168" s="3">
        <f t="shared" si="36"/>
        <v>0.35878677460719444</v>
      </c>
      <c r="N168" s="3">
        <f t="shared" si="40"/>
        <v>6.8581387302762975E-4</v>
      </c>
      <c r="O168" s="8">
        <f t="shared" si="37"/>
        <v>0.3597786037305446</v>
      </c>
      <c r="P168" s="3">
        <f t="shared" si="41"/>
        <v>3.0601525032253329E-4</v>
      </c>
    </row>
    <row r="169" spans="2:16" x14ac:dyDescent="0.25">
      <c r="B169">
        <f t="shared" si="34"/>
        <v>73.333333333333343</v>
      </c>
      <c r="C169" s="6">
        <v>164</v>
      </c>
      <c r="D169" s="6">
        <f t="shared" si="48"/>
        <v>10.61</v>
      </c>
      <c r="E169">
        <f t="shared" si="42"/>
        <v>4.0999999999999996</v>
      </c>
      <c r="F169">
        <f t="shared" si="43"/>
        <v>12.709999999999997</v>
      </c>
      <c r="G169">
        <f t="shared" si="44"/>
        <v>26.690999999999988</v>
      </c>
      <c r="H169">
        <f t="shared" si="45"/>
        <v>29.360099999999978</v>
      </c>
      <c r="I169">
        <f t="shared" si="46"/>
        <v>2.9360099999999876</v>
      </c>
      <c r="J169" s="5">
        <f t="shared" si="38"/>
        <v>10.587339824240814</v>
      </c>
      <c r="K169" s="5">
        <f t="shared" si="39"/>
        <v>10.581220163960415</v>
      </c>
      <c r="L169" s="3">
        <f t="shared" si="35"/>
        <v>0.36814712005551697</v>
      </c>
      <c r="M169" s="3">
        <f t="shared" si="36"/>
        <v>0.36736085441501787</v>
      </c>
      <c r="N169" s="3">
        <f t="shared" si="40"/>
        <v>7.8626564049910641E-4</v>
      </c>
      <c r="O169" s="8">
        <f t="shared" si="37"/>
        <v>0.36835062964881882</v>
      </c>
      <c r="P169" s="3">
        <f t="shared" si="41"/>
        <v>2.0350959330184271E-4</v>
      </c>
    </row>
    <row r="170" spans="2:16" x14ac:dyDescent="0.25">
      <c r="B170">
        <f t="shared" si="34"/>
        <v>73.888888888888886</v>
      </c>
      <c r="C170" s="6">
        <v>165</v>
      </c>
      <c r="D170" s="6">
        <f t="shared" si="48"/>
        <v>10.86</v>
      </c>
      <c r="E170">
        <f t="shared" si="42"/>
        <v>4.125</v>
      </c>
      <c r="F170">
        <f t="shared" si="43"/>
        <v>12.890625</v>
      </c>
      <c r="G170">
        <f t="shared" si="44"/>
        <v>27.392578125</v>
      </c>
      <c r="H170">
        <f t="shared" si="45"/>
        <v>30.816650390625</v>
      </c>
      <c r="I170">
        <f t="shared" si="46"/>
        <v>3.852081298828125</v>
      </c>
      <c r="J170" s="5">
        <f t="shared" si="38"/>
        <v>10.839437032542167</v>
      </c>
      <c r="K170" s="5">
        <f t="shared" si="39"/>
        <v>10.833161973934279</v>
      </c>
      <c r="L170" s="3">
        <f t="shared" si="35"/>
        <v>0.37682165163081194</v>
      </c>
      <c r="M170" s="3">
        <f t="shared" si="36"/>
        <v>0.376108155188833</v>
      </c>
      <c r="N170" s="3">
        <f t="shared" si="40"/>
        <v>7.1349644197893358E-4</v>
      </c>
      <c r="O170" s="8">
        <f t="shared" si="37"/>
        <v>0.37709410315527636</v>
      </c>
      <c r="P170" s="3">
        <f t="shared" si="41"/>
        <v>2.7245152446442322E-4</v>
      </c>
    </row>
    <row r="171" spans="2:16" x14ac:dyDescent="0.25">
      <c r="B171">
        <f t="shared" si="34"/>
        <v>74.444444444444443</v>
      </c>
      <c r="C171" s="6">
        <v>166</v>
      </c>
      <c r="D171" s="6">
        <f t="shared" si="48"/>
        <v>11.12</v>
      </c>
      <c r="E171">
        <f t="shared" si="42"/>
        <v>4.1500000000000004</v>
      </c>
      <c r="F171">
        <f t="shared" si="43"/>
        <v>13.072500000000003</v>
      </c>
      <c r="G171">
        <f t="shared" si="44"/>
        <v>28.105875000000012</v>
      </c>
      <c r="H171">
        <f t="shared" si="45"/>
        <v>32.321756250000021</v>
      </c>
      <c r="I171">
        <f t="shared" si="46"/>
        <v>4.8482634375000151</v>
      </c>
      <c r="J171" s="5">
        <f t="shared" si="38"/>
        <v>11.096607362984656</v>
      </c>
      <c r="K171" s="5">
        <f t="shared" si="39"/>
        <v>11.090173615714919</v>
      </c>
      <c r="L171" s="3">
        <f t="shared" si="35"/>
        <v>0.38584316446911865</v>
      </c>
      <c r="M171" s="3">
        <f t="shared" si="36"/>
        <v>0.38503148379544261</v>
      </c>
      <c r="N171" s="3">
        <f t="shared" si="40"/>
        <v>8.1168067367604069E-4</v>
      </c>
      <c r="O171" s="8">
        <f t="shared" si="37"/>
        <v>0.38601174102986024</v>
      </c>
      <c r="P171" s="3">
        <f t="shared" si="41"/>
        <v>1.6857656074159566E-4</v>
      </c>
    </row>
    <row r="172" spans="2:16" x14ac:dyDescent="0.25">
      <c r="B172">
        <f t="shared" si="34"/>
        <v>75</v>
      </c>
      <c r="C172" s="6">
        <v>167</v>
      </c>
      <c r="D172" s="6">
        <f t="shared" si="48"/>
        <v>11.38</v>
      </c>
      <c r="E172">
        <f t="shared" si="42"/>
        <v>4.1749999999999998</v>
      </c>
      <c r="F172">
        <f t="shared" si="43"/>
        <v>13.255624999999998</v>
      </c>
      <c r="G172">
        <f t="shared" si="44"/>
        <v>28.830984374999993</v>
      </c>
      <c r="H172">
        <f t="shared" si="45"/>
        <v>33.876406640624985</v>
      </c>
      <c r="I172">
        <f t="shared" si="46"/>
        <v>5.9283711621093662</v>
      </c>
      <c r="J172" s="5">
        <f t="shared" si="38"/>
        <v>11.358932653465663</v>
      </c>
      <c r="K172" s="5">
        <f t="shared" si="39"/>
        <v>11.352336872362214</v>
      </c>
      <c r="L172" s="3">
        <f t="shared" si="35"/>
        <v>0.39486467730742542</v>
      </c>
      <c r="M172" s="3">
        <f t="shared" si="36"/>
        <v>0.39413367985654624</v>
      </c>
      <c r="N172" s="3">
        <f t="shared" si="40"/>
        <v>7.3099745087917833E-4</v>
      </c>
      <c r="O172" s="8">
        <f t="shared" si="37"/>
        <v>0.39510629019716303</v>
      </c>
      <c r="P172" s="3">
        <f t="shared" si="41"/>
        <v>2.4161288973761907E-4</v>
      </c>
    </row>
    <row r="173" spans="2:16" x14ac:dyDescent="0.25">
      <c r="B173">
        <f t="shared" si="34"/>
        <v>75.555555555555557</v>
      </c>
      <c r="C173" s="6">
        <v>168</v>
      </c>
      <c r="D173" s="6">
        <f t="shared" si="48"/>
        <v>11.65</v>
      </c>
      <c r="E173">
        <f t="shared" si="42"/>
        <v>4.2</v>
      </c>
      <c r="F173">
        <f t="shared" si="43"/>
        <v>13.440000000000001</v>
      </c>
      <c r="G173">
        <f t="shared" si="44"/>
        <v>29.568000000000005</v>
      </c>
      <c r="H173">
        <f t="shared" si="45"/>
        <v>35.481600000000014</v>
      </c>
      <c r="I173">
        <f t="shared" si="46"/>
        <v>7.0963200000000093</v>
      </c>
      <c r="J173" s="5">
        <f t="shared" si="38"/>
        <v>11.626495691468644</v>
      </c>
      <c r="K173" s="5">
        <f t="shared" si="39"/>
        <v>11.619734475887908</v>
      </c>
      <c r="L173" s="3">
        <f t="shared" si="35"/>
        <v>0.40423317140874393</v>
      </c>
      <c r="M173" s="3">
        <f t="shared" si="36"/>
        <v>0.40341761594270104</v>
      </c>
      <c r="N173" s="3">
        <f t="shared" si="40"/>
        <v>8.1555546604289431E-4</v>
      </c>
      <c r="O173" s="8">
        <f t="shared" si="37"/>
        <v>0.40438052787465778</v>
      </c>
      <c r="P173" s="3">
        <f t="shared" si="41"/>
        <v>1.4735646591385043E-4</v>
      </c>
    </row>
    <row r="174" spans="2:16" x14ac:dyDescent="0.25">
      <c r="B174">
        <f t="shared" si="34"/>
        <v>76.111111111111114</v>
      </c>
      <c r="C174" s="6">
        <v>169</v>
      </c>
      <c r="D174" s="6">
        <f t="shared" si="48"/>
        <v>11.92</v>
      </c>
      <c r="E174">
        <f t="shared" si="42"/>
        <v>4.2249999999999996</v>
      </c>
      <c r="F174">
        <f t="shared" si="43"/>
        <v>13.625624999999998</v>
      </c>
      <c r="G174">
        <f t="shared" si="44"/>
        <v>30.317015624999989</v>
      </c>
      <c r="H174">
        <f t="shared" si="45"/>
        <v>37.138344140624973</v>
      </c>
      <c r="I174">
        <f t="shared" si="46"/>
        <v>8.3561274316406049</v>
      </c>
      <c r="J174" s="5">
        <f t="shared" si="38"/>
        <v>11.899380219624399</v>
      </c>
      <c r="K174" s="5">
        <f t="shared" si="39"/>
        <v>11.892450112813689</v>
      </c>
      <c r="L174" s="3">
        <f t="shared" si="35"/>
        <v>0.41360166551006244</v>
      </c>
      <c r="M174" s="3">
        <f t="shared" si="36"/>
        <v>0.41288619776628727</v>
      </c>
      <c r="N174" s="3">
        <f t="shared" si="40"/>
        <v>7.1546774377517774E-4</v>
      </c>
      <c r="O174" s="8">
        <f t="shared" si="37"/>
        <v>0.41383726171959484</v>
      </c>
      <c r="P174" s="3">
        <f t="shared" si="41"/>
        <v>2.3559620953239602E-4</v>
      </c>
    </row>
    <row r="175" spans="2:16" x14ac:dyDescent="0.25">
      <c r="B175">
        <f t="shared" si="34"/>
        <v>76.666666666666671</v>
      </c>
      <c r="C175" s="6">
        <v>170</v>
      </c>
      <c r="D175" s="6">
        <f t="shared" si="48"/>
        <v>12.2</v>
      </c>
      <c r="E175">
        <f t="shared" si="42"/>
        <v>4.25</v>
      </c>
      <c r="F175">
        <f t="shared" si="43"/>
        <v>13.8125</v>
      </c>
      <c r="G175">
        <f t="shared" si="44"/>
        <v>31.078125</v>
      </c>
      <c r="H175">
        <f t="shared" si="45"/>
        <v>38.84765625</v>
      </c>
      <c r="I175">
        <f t="shared" si="46"/>
        <v>9.7119140625</v>
      </c>
      <c r="J175" s="5">
        <f t="shared" si="38"/>
        <v>12.177670941242638</v>
      </c>
      <c r="K175" s="5">
        <f t="shared" si="39"/>
        <v>12.170568429699632</v>
      </c>
      <c r="L175" s="3">
        <f t="shared" si="35"/>
        <v>0.42331714087439276</v>
      </c>
      <c r="M175" s="3">
        <f t="shared" si="36"/>
        <v>0.42254236437344339</v>
      </c>
      <c r="N175" s="3">
        <f t="shared" si="40"/>
        <v>7.7477650094937012E-4</v>
      </c>
      <c r="O175" s="8">
        <f t="shared" si="37"/>
        <v>0.42347932997454124</v>
      </c>
      <c r="P175" s="3">
        <f t="shared" si="41"/>
        <v>1.6218910014847987E-4</v>
      </c>
    </row>
    <row r="176" spans="2:16" x14ac:dyDescent="0.25">
      <c r="B176">
        <f t="shared" si="34"/>
        <v>77.222222222222229</v>
      </c>
      <c r="C176" s="6">
        <v>171</v>
      </c>
      <c r="D176" s="6">
        <f t="shared" si="48"/>
        <v>12.48</v>
      </c>
      <c r="E176">
        <f t="shared" si="42"/>
        <v>4.2750000000000004</v>
      </c>
      <c r="F176">
        <f t="shared" si="43"/>
        <v>14.000625000000003</v>
      </c>
      <c r="G176">
        <f t="shared" si="44"/>
        <v>31.85142187500001</v>
      </c>
      <c r="H176">
        <f t="shared" si="45"/>
        <v>40.610562890625026</v>
      </c>
      <c r="I176">
        <f t="shared" si="46"/>
        <v>11.167904794921897</v>
      </c>
      <c r="J176" s="5">
        <f t="shared" si="38"/>
        <v>12.461453525813544</v>
      </c>
      <c r="K176" s="5">
        <f t="shared" si="39"/>
        <v>12.454175038642854</v>
      </c>
      <c r="L176" s="3">
        <f t="shared" si="35"/>
        <v>0.43303261623872313</v>
      </c>
      <c r="M176" s="3">
        <f t="shared" si="36"/>
        <v>0.43238908833495987</v>
      </c>
      <c r="N176" s="3">
        <f t="shared" si="40"/>
        <v>6.4352790376326352E-4</v>
      </c>
      <c r="O176" s="8">
        <f t="shared" si="37"/>
        <v>0.43330960161156046</v>
      </c>
      <c r="P176" s="3">
        <f t="shared" si="41"/>
        <v>2.7698537283732394E-4</v>
      </c>
    </row>
    <row r="177" spans="2:16" x14ac:dyDescent="0.25">
      <c r="B177">
        <f t="shared" si="34"/>
        <v>77.777777777777786</v>
      </c>
      <c r="C177" s="6">
        <v>172</v>
      </c>
      <c r="D177" s="6">
        <f t="shared" si="48"/>
        <v>12.77</v>
      </c>
      <c r="E177">
        <f t="shared" si="42"/>
        <v>4.3</v>
      </c>
      <c r="F177">
        <f t="shared" si="43"/>
        <v>14.19</v>
      </c>
      <c r="G177">
        <f t="shared" si="44"/>
        <v>32.636999999999993</v>
      </c>
      <c r="H177">
        <f t="shared" si="45"/>
        <v>42.428099999999986</v>
      </c>
      <c r="I177">
        <f t="shared" si="46"/>
        <v>12.728429999999989</v>
      </c>
      <c r="J177" s="5">
        <f t="shared" si="38"/>
        <v>12.750814614478781</v>
      </c>
      <c r="K177" s="5">
        <f t="shared" si="39"/>
        <v>12.743356522745232</v>
      </c>
      <c r="L177" s="3">
        <f t="shared" si="35"/>
        <v>0.4430950728660652</v>
      </c>
      <c r="M177" s="3">
        <f t="shared" si="36"/>
        <v>0.44242937593611315</v>
      </c>
      <c r="N177" s="3">
        <f t="shared" si="40"/>
        <v>6.6569692995205321E-4</v>
      </c>
      <c r="O177" s="8">
        <f t="shared" si="37"/>
        <v>0.44333097647500747</v>
      </c>
      <c r="P177" s="3">
        <f t="shared" si="41"/>
        <v>2.3590360894226725E-4</v>
      </c>
    </row>
    <row r="178" spans="2:16" x14ac:dyDescent="0.25">
      <c r="B178">
        <f t="shared" si="34"/>
        <v>78.333333333333343</v>
      </c>
      <c r="C178" s="6">
        <v>173</v>
      </c>
      <c r="D178" s="6">
        <f t="shared" si="48"/>
        <v>13.06</v>
      </c>
      <c r="E178">
        <f t="shared" si="42"/>
        <v>4.3250000000000002</v>
      </c>
      <c r="F178">
        <f t="shared" si="43"/>
        <v>14.380625000000002</v>
      </c>
      <c r="G178">
        <f t="shared" si="44"/>
        <v>33.434953125000007</v>
      </c>
      <c r="H178">
        <f t="shared" si="45"/>
        <v>44.301312890625013</v>
      </c>
      <c r="I178">
        <f t="shared" si="46"/>
        <v>14.397926689453136</v>
      </c>
      <c r="J178" s="5">
        <f t="shared" si="38"/>
        <v>13.045841825471129</v>
      </c>
      <c r="K178" s="5">
        <f t="shared" si="39"/>
        <v>13.038200441550309</v>
      </c>
      <c r="L178" s="3">
        <f t="shared" si="35"/>
        <v>0.45315752949340737</v>
      </c>
      <c r="M178" s="3">
        <f t="shared" si="36"/>
        <v>0.45266626736541044</v>
      </c>
      <c r="N178" s="3">
        <f t="shared" si="40"/>
        <v>4.9126212799693869E-4</v>
      </c>
      <c r="O178" s="8">
        <f t="shared" si="37"/>
        <v>0.45354638542292319</v>
      </c>
      <c r="P178" s="3">
        <f t="shared" si="41"/>
        <v>3.8885592951581893E-4</v>
      </c>
    </row>
    <row r="179" spans="2:16" x14ac:dyDescent="0.25">
      <c r="B179">
        <f t="shared" si="34"/>
        <v>78.888888888888886</v>
      </c>
      <c r="C179" s="6">
        <v>174</v>
      </c>
      <c r="D179" s="6">
        <f t="shared" si="48"/>
        <v>13.36</v>
      </c>
      <c r="E179">
        <f t="shared" si="42"/>
        <v>4.3499999999999996</v>
      </c>
      <c r="F179">
        <f t="shared" si="43"/>
        <v>14.572499999999998</v>
      </c>
      <c r="G179">
        <f t="shared" si="44"/>
        <v>34.245374999999989</v>
      </c>
      <c r="H179">
        <f t="shared" si="45"/>
        <v>46.231256249999973</v>
      </c>
      <c r="I179">
        <f t="shared" si="46"/>
        <v>16.180939687499976</v>
      </c>
      <c r="J179" s="5">
        <f t="shared" si="38"/>
        <v>13.346623759522414</v>
      </c>
      <c r="K179" s="5">
        <f t="shared" si="39"/>
        <v>13.33879533644809</v>
      </c>
      <c r="L179" s="3">
        <f t="shared" si="35"/>
        <v>0.46356696738376124</v>
      </c>
      <c r="M179" s="3">
        <f t="shared" si="36"/>
        <v>0.46310283690223503</v>
      </c>
      <c r="N179" s="3">
        <f t="shared" si="40"/>
        <v>4.6413048152621483E-4</v>
      </c>
      <c r="O179" s="8">
        <f t="shared" si="37"/>
        <v>0.46395879046700927</v>
      </c>
      <c r="P179" s="3">
        <f t="shared" si="41"/>
        <v>3.9182308324803294E-4</v>
      </c>
    </row>
    <row r="180" spans="2:16" x14ac:dyDescent="0.25">
      <c r="B180">
        <f t="shared" si="34"/>
        <v>79.444444444444443</v>
      </c>
      <c r="C180" s="6">
        <v>175</v>
      </c>
      <c r="D180" s="6">
        <f t="shared" si="48"/>
        <v>13.67</v>
      </c>
      <c r="E180">
        <f t="shared" si="42"/>
        <v>4.375</v>
      </c>
      <c r="F180">
        <f t="shared" si="43"/>
        <v>14.765625</v>
      </c>
      <c r="G180">
        <f t="shared" si="44"/>
        <v>35.068359375</v>
      </c>
      <c r="H180">
        <f t="shared" si="45"/>
        <v>48.218994140625</v>
      </c>
      <c r="I180">
        <f t="shared" si="46"/>
        <v>18.082122802734375</v>
      </c>
      <c r="J180" s="5">
        <f t="shared" si="38"/>
        <v>13.653250005239105</v>
      </c>
      <c r="K180" s="5">
        <f t="shared" si="39"/>
        <v>13.645230736047846</v>
      </c>
      <c r="L180" s="3">
        <f t="shared" si="35"/>
        <v>0.47432338653712697</v>
      </c>
      <c r="M180" s="3">
        <f t="shared" si="36"/>
        <v>0.47374219310336935</v>
      </c>
      <c r="N180" s="3">
        <f t="shared" si="40"/>
        <v>5.8119343375762078E-4</v>
      </c>
      <c r="O180" s="8">
        <f t="shared" si="37"/>
        <v>0.47457118491118688</v>
      </c>
      <c r="P180" s="3">
        <f t="shared" si="41"/>
        <v>2.4779837405991545E-4</v>
      </c>
    </row>
    <row r="181" spans="2:16" x14ac:dyDescent="0.25">
      <c r="B181">
        <f t="shared" si="34"/>
        <v>80</v>
      </c>
      <c r="C181" s="6">
        <v>176</v>
      </c>
      <c r="D181" s="6">
        <f t="shared" si="48"/>
        <v>13.98</v>
      </c>
      <c r="E181">
        <f t="shared" si="42"/>
        <v>4.4000000000000004</v>
      </c>
      <c r="F181">
        <f t="shared" si="43"/>
        <v>14.960000000000003</v>
      </c>
      <c r="G181">
        <f t="shared" si="44"/>
        <v>35.904000000000011</v>
      </c>
      <c r="H181">
        <f t="shared" si="45"/>
        <v>50.265600000000028</v>
      </c>
      <c r="I181">
        <f t="shared" si="46"/>
        <v>20.106240000000028</v>
      </c>
      <c r="J181" s="5">
        <f t="shared" si="38"/>
        <v>13.965811144444968</v>
      </c>
      <c r="K181" s="5">
        <f t="shared" si="39"/>
        <v>13.95759716151777</v>
      </c>
      <c r="L181" s="3">
        <f t="shared" si="35"/>
        <v>0.48507980569049275</v>
      </c>
      <c r="M181" s="3">
        <f t="shared" si="36"/>
        <v>0.48458747898837501</v>
      </c>
      <c r="N181" s="3">
        <f t="shared" si="40"/>
        <v>4.9232670211774021E-4</v>
      </c>
      <c r="O181" s="8">
        <f t="shared" si="37"/>
        <v>0.48538659348869811</v>
      </c>
      <c r="P181" s="3">
        <f t="shared" si="41"/>
        <v>3.0678779820536572E-4</v>
      </c>
    </row>
    <row r="182" spans="2:16" x14ac:dyDescent="0.25">
      <c r="B182">
        <f t="shared" si="34"/>
        <v>80.555555555555557</v>
      </c>
      <c r="C182" s="6">
        <v>177</v>
      </c>
      <c r="D182" s="6">
        <f t="shared" si="48"/>
        <v>14.3</v>
      </c>
      <c r="E182">
        <f t="shared" si="42"/>
        <v>4.4249999999999998</v>
      </c>
      <c r="F182">
        <f t="shared" si="43"/>
        <v>15.155624999999999</v>
      </c>
      <c r="G182">
        <f t="shared" si="44"/>
        <v>36.752390624999997</v>
      </c>
      <c r="H182">
        <f t="shared" si="45"/>
        <v>52.372156640624986</v>
      </c>
      <c r="I182">
        <f t="shared" si="46"/>
        <v>22.258166572265608</v>
      </c>
      <c r="J182" s="5">
        <f t="shared" si="38"/>
        <v>14.284398757490253</v>
      </c>
      <c r="K182" s="5">
        <f t="shared" si="39"/>
        <v>14.275986131891408</v>
      </c>
      <c r="L182" s="3">
        <f t="shared" si="35"/>
        <v>0.49618320610687022</v>
      </c>
      <c r="M182" s="3">
        <f t="shared" si="36"/>
        <v>0.49564187222381167</v>
      </c>
      <c r="N182" s="3">
        <f t="shared" si="40"/>
        <v>5.413338830585479E-4</v>
      </c>
      <c r="O182" s="8">
        <f t="shared" si="37"/>
        <v>0.49640807249774949</v>
      </c>
      <c r="P182" s="3">
        <f t="shared" si="41"/>
        <v>2.2486639087926363E-4</v>
      </c>
    </row>
    <row r="183" spans="2:16" x14ac:dyDescent="0.25">
      <c r="B183">
        <f t="shared" si="34"/>
        <v>81.111111111111114</v>
      </c>
      <c r="C183" s="6">
        <v>178</v>
      </c>
      <c r="D183" s="6">
        <f t="shared" si="48"/>
        <v>14.62</v>
      </c>
      <c r="E183">
        <f t="shared" si="42"/>
        <v>4.45</v>
      </c>
      <c r="F183">
        <f t="shared" si="43"/>
        <v>15.352500000000001</v>
      </c>
      <c r="G183">
        <f t="shared" si="44"/>
        <v>37.613625000000006</v>
      </c>
      <c r="H183">
        <f t="shared" si="45"/>
        <v>54.539756250000018</v>
      </c>
      <c r="I183">
        <f t="shared" si="46"/>
        <v>24.542890312500017</v>
      </c>
      <c r="J183" s="5">
        <f t="shared" si="38"/>
        <v>14.609105428526941</v>
      </c>
      <c r="K183" s="5">
        <f t="shared" si="39"/>
        <v>14.60049016934002</v>
      </c>
      <c r="L183" s="3">
        <f t="shared" si="35"/>
        <v>0.50728660652324775</v>
      </c>
      <c r="M183" s="3">
        <f t="shared" si="36"/>
        <v>0.50690858530627836</v>
      </c>
      <c r="N183" s="3">
        <f t="shared" si="40"/>
        <v>3.7802121696939306E-4</v>
      </c>
      <c r="O183" s="8">
        <f t="shared" si="37"/>
        <v>0.50763870993568394</v>
      </c>
      <c r="P183" s="3">
        <f t="shared" si="41"/>
        <v>3.5210341243618881E-4</v>
      </c>
    </row>
    <row r="184" spans="2:16" x14ac:dyDescent="0.25">
      <c r="B184">
        <f t="shared" si="34"/>
        <v>81.666666666666671</v>
      </c>
      <c r="C184" s="6">
        <v>179</v>
      </c>
      <c r="D184" s="6">
        <f t="shared" si="48"/>
        <v>14.95</v>
      </c>
      <c r="E184">
        <f t="shared" si="42"/>
        <v>4.4749999999999996</v>
      </c>
      <c r="F184">
        <f t="shared" si="43"/>
        <v>15.550624999999997</v>
      </c>
      <c r="G184">
        <f t="shared" si="44"/>
        <v>38.487796874999987</v>
      </c>
      <c r="H184">
        <f t="shared" si="45"/>
        <v>56.76950039062497</v>
      </c>
      <c r="I184">
        <f t="shared" si="46"/>
        <v>26.965512685546841</v>
      </c>
      <c r="J184" s="5">
        <f t="shared" si="38"/>
        <v>14.940024750749329</v>
      </c>
      <c r="K184" s="5">
        <f t="shared" si="39"/>
        <v>14.931202804410455</v>
      </c>
      <c r="L184" s="3">
        <f t="shared" si="35"/>
        <v>0.51873698820263703</v>
      </c>
      <c r="M184" s="3">
        <f t="shared" si="36"/>
        <v>0.51839086574425153</v>
      </c>
      <c r="N184" s="3">
        <f t="shared" si="40"/>
        <v>3.4612245838550049E-4</v>
      </c>
      <c r="O184" s="8">
        <f t="shared" si="37"/>
        <v>0.51908162563166638</v>
      </c>
      <c r="P184" s="3">
        <f t="shared" si="41"/>
        <v>3.4463742902934857E-4</v>
      </c>
    </row>
    <row r="185" spans="2:16" x14ac:dyDescent="0.25">
      <c r="B185">
        <f t="shared" si="34"/>
        <v>82.222222222222229</v>
      </c>
      <c r="C185" s="6">
        <v>180</v>
      </c>
      <c r="D185" s="6">
        <f t="shared" si="48"/>
        <v>15.29</v>
      </c>
      <c r="E185">
        <f t="shared" si="42"/>
        <v>4.5</v>
      </c>
      <c r="F185">
        <f t="shared" si="43"/>
        <v>15.75</v>
      </c>
      <c r="G185">
        <f t="shared" si="44"/>
        <v>39.375</v>
      </c>
      <c r="H185">
        <f t="shared" si="45"/>
        <v>59.0625</v>
      </c>
      <c r="I185">
        <f t="shared" si="46"/>
        <v>29.53125</v>
      </c>
      <c r="J185" s="5">
        <f t="shared" si="38"/>
        <v>15.277251331599732</v>
      </c>
      <c r="K185" s="5">
        <f t="shared" si="39"/>
        <v>15.268218581228069</v>
      </c>
      <c r="L185" s="3">
        <f t="shared" si="35"/>
        <v>0.53053435114503811</v>
      </c>
      <c r="M185" s="3">
        <f t="shared" si="36"/>
        <v>0.53009199623871384</v>
      </c>
      <c r="N185" s="3">
        <f t="shared" si="40"/>
        <v>4.4235490632427155E-4</v>
      </c>
      <c r="O185" s="8">
        <f t="shared" si="37"/>
        <v>0.53073997137785223</v>
      </c>
      <c r="P185" s="3">
        <f t="shared" si="41"/>
        <v>2.0562023281411879E-4</v>
      </c>
    </row>
    <row r="186" spans="2:16" x14ac:dyDescent="0.25">
      <c r="B186">
        <f t="shared" si="34"/>
        <v>82.777777777777786</v>
      </c>
      <c r="C186" s="6">
        <v>181</v>
      </c>
      <c r="D186" s="6">
        <f t="shared" si="48"/>
        <v>15.63</v>
      </c>
      <c r="E186">
        <f t="shared" si="42"/>
        <v>4.5250000000000004</v>
      </c>
      <c r="F186">
        <f t="shared" si="43"/>
        <v>15.950625000000002</v>
      </c>
      <c r="G186">
        <f t="shared" si="44"/>
        <v>40.275328125000009</v>
      </c>
      <c r="H186">
        <f t="shared" si="45"/>
        <v>61.41987539062503</v>
      </c>
      <c r="I186">
        <f t="shared" si="46"/>
        <v>32.245434580078161</v>
      </c>
      <c r="J186" s="5">
        <f t="shared" si="38"/>
        <v>15.620880797938311</v>
      </c>
      <c r="K186" s="5">
        <f t="shared" si="39"/>
        <v>15.6116330626639</v>
      </c>
      <c r="L186" s="3">
        <f t="shared" si="35"/>
        <v>0.5423317140874393</v>
      </c>
      <c r="M186" s="3">
        <f t="shared" si="36"/>
        <v>0.54201529486253675</v>
      </c>
      <c r="N186" s="3">
        <f t="shared" si="40"/>
        <v>3.1641922490255325E-4</v>
      </c>
      <c r="O186" s="8">
        <f t="shared" si="37"/>
        <v>0.54261693105906261</v>
      </c>
      <c r="P186" s="3">
        <f t="shared" si="41"/>
        <v>2.8521697162331439E-4</v>
      </c>
    </row>
    <row r="187" spans="2:16" x14ac:dyDescent="0.25">
      <c r="B187">
        <f t="shared" si="34"/>
        <v>83.333333333333343</v>
      </c>
      <c r="C187" s="6">
        <v>182</v>
      </c>
      <c r="D187" s="6">
        <f t="shared" si="48"/>
        <v>15.98</v>
      </c>
      <c r="E187">
        <f t="shared" si="42"/>
        <v>4.55</v>
      </c>
      <c r="F187">
        <f t="shared" si="43"/>
        <v>16.1525</v>
      </c>
      <c r="G187">
        <f t="shared" si="44"/>
        <v>41.188874999999996</v>
      </c>
      <c r="H187">
        <f t="shared" si="45"/>
        <v>63.842756249999987</v>
      </c>
      <c r="I187">
        <f t="shared" si="46"/>
        <v>35.113515937499983</v>
      </c>
      <c r="J187" s="5">
        <f t="shared" si="38"/>
        <v>15.971009801177033</v>
      </c>
      <c r="K187" s="5">
        <f t="shared" si="39"/>
        <v>15.961542835465908</v>
      </c>
      <c r="L187" s="3">
        <f t="shared" si="35"/>
        <v>0.55447605829285218</v>
      </c>
      <c r="M187" s="3">
        <f t="shared" si="36"/>
        <v>0.55416411523862019</v>
      </c>
      <c r="N187" s="3">
        <f t="shared" si="40"/>
        <v>3.1194305423198898E-4</v>
      </c>
      <c r="O187" s="8">
        <f t="shared" si="37"/>
        <v>0.55471572078090603</v>
      </c>
      <c r="P187" s="3">
        <f t="shared" si="41"/>
        <v>2.3966248805384893E-4</v>
      </c>
    </row>
    <row r="188" spans="2:16" x14ac:dyDescent="0.25">
      <c r="B188">
        <f t="shared" si="34"/>
        <v>83.888888888888886</v>
      </c>
      <c r="C188" s="6">
        <v>183</v>
      </c>
      <c r="D188" s="6">
        <f t="shared" si="48"/>
        <v>16.329999999999998</v>
      </c>
      <c r="E188">
        <f t="shared" si="42"/>
        <v>4.5750000000000002</v>
      </c>
      <c r="F188">
        <f t="shared" si="43"/>
        <v>16.355625</v>
      </c>
      <c r="G188">
        <f t="shared" si="44"/>
        <v>42.115734375000002</v>
      </c>
      <c r="H188">
        <f t="shared" si="45"/>
        <v>66.332281640625013</v>
      </c>
      <c r="I188">
        <f t="shared" si="46"/>
        <v>38.141061943359396</v>
      </c>
      <c r="J188" s="5">
        <f t="shared" si="38"/>
        <v>16.327736022376804</v>
      </c>
      <c r="K188" s="5">
        <f t="shared" si="39"/>
        <v>16.318045515353479</v>
      </c>
      <c r="L188" s="3">
        <f t="shared" si="35"/>
        <v>0.56662040249826506</v>
      </c>
      <c r="M188" s="3">
        <f t="shared" si="36"/>
        <v>0.56654184671675245</v>
      </c>
      <c r="N188" s="3">
        <f t="shared" si="40"/>
        <v>7.8555781512612555E-5</v>
      </c>
      <c r="O188" s="8">
        <f t="shared" si="37"/>
        <v>0.56703958899636542</v>
      </c>
      <c r="P188" s="3">
        <f t="shared" si="41"/>
        <v>4.1918649810035458E-4</v>
      </c>
    </row>
    <row r="189" spans="2:16" x14ac:dyDescent="0.25">
      <c r="B189">
        <f t="shared" si="34"/>
        <v>84.444444444444443</v>
      </c>
      <c r="C189" s="6">
        <v>184</v>
      </c>
      <c r="D189" s="6">
        <f t="shared" si="48"/>
        <v>16.690000000000001</v>
      </c>
      <c r="E189">
        <f t="shared" si="42"/>
        <v>4.5999999999999996</v>
      </c>
      <c r="F189">
        <f t="shared" si="43"/>
        <v>16.559999999999999</v>
      </c>
      <c r="G189">
        <f t="shared" si="44"/>
        <v>43.05599999999999</v>
      </c>
      <c r="H189">
        <f t="shared" si="45"/>
        <v>68.889599999999973</v>
      </c>
      <c r="I189">
        <f t="shared" si="46"/>
        <v>41.333759999999963</v>
      </c>
      <c r="J189" s="5">
        <f t="shared" si="38"/>
        <v>16.691158177307461</v>
      </c>
      <c r="K189" s="5">
        <f t="shared" si="39"/>
        <v>16.681239752075037</v>
      </c>
      <c r="L189" s="3">
        <f t="shared" si="35"/>
        <v>0.57911172796668986</v>
      </c>
      <c r="M189" s="3">
        <f t="shared" si="36"/>
        <v>0.57915191454918324</v>
      </c>
      <c r="N189" s="3">
        <f t="shared" si="40"/>
        <v>4.0186582493384471E-5</v>
      </c>
      <c r="O189" s="8">
        <f t="shared" si="37"/>
        <v>0.57959181663083181</v>
      </c>
      <c r="P189" s="3">
        <f t="shared" si="41"/>
        <v>4.8008866414195328E-4</v>
      </c>
    </row>
    <row r="190" spans="2:16" x14ac:dyDescent="0.25">
      <c r="B190">
        <f t="shared" si="34"/>
        <v>85</v>
      </c>
      <c r="C190" s="6">
        <v>185</v>
      </c>
      <c r="D190" s="6">
        <f t="shared" si="48"/>
        <v>17.059999999999999</v>
      </c>
      <c r="E190">
        <f t="shared" si="42"/>
        <v>4.625</v>
      </c>
      <c r="F190">
        <f t="shared" si="43"/>
        <v>16.765625</v>
      </c>
      <c r="G190">
        <f t="shared" si="44"/>
        <v>44.009765625</v>
      </c>
      <c r="H190">
        <f t="shared" si="45"/>
        <v>71.515869140625</v>
      </c>
      <c r="I190">
        <f t="shared" si="46"/>
        <v>44.697418212890625</v>
      </c>
      <c r="J190" s="5">
        <f t="shared" si="38"/>
        <v>17.061376021470192</v>
      </c>
      <c r="K190" s="5">
        <f t="shared" si="39"/>
        <v>17.051225234427584</v>
      </c>
      <c r="L190" s="3">
        <f t="shared" si="35"/>
        <v>0.59195003469812624</v>
      </c>
      <c r="M190" s="3">
        <f t="shared" si="36"/>
        <v>0.59199778006489212</v>
      </c>
      <c r="N190" s="3">
        <f t="shared" si="40"/>
        <v>4.7745366765883368E-5</v>
      </c>
      <c r="O190" s="8">
        <f t="shared" si="37"/>
        <v>0.59237571720556303</v>
      </c>
      <c r="P190" s="3">
        <f t="shared" si="41"/>
        <v>4.2568250743679759E-4</v>
      </c>
    </row>
    <row r="191" spans="2:16" x14ac:dyDescent="0.25">
      <c r="B191">
        <f t="shared" si="34"/>
        <v>85.555555555555557</v>
      </c>
      <c r="C191" s="6">
        <v>186</v>
      </c>
      <c r="D191" s="6">
        <f t="shared" si="48"/>
        <v>17.440000000000001</v>
      </c>
      <c r="E191">
        <f t="shared" si="42"/>
        <v>4.6500000000000004</v>
      </c>
      <c r="F191">
        <f t="shared" si="43"/>
        <v>16.972500000000004</v>
      </c>
      <c r="G191">
        <f t="shared" si="44"/>
        <v>44.977125000000015</v>
      </c>
      <c r="H191">
        <f t="shared" si="45"/>
        <v>74.212256250000038</v>
      </c>
      <c r="I191">
        <f t="shared" si="46"/>
        <v>48.237966562500048</v>
      </c>
      <c r="J191" s="5">
        <f t="shared" si="38"/>
        <v>17.438490355081665</v>
      </c>
      <c r="K191" s="5">
        <f t="shared" si="39"/>
        <v>17.428102695238593</v>
      </c>
      <c r="L191" s="3">
        <f t="shared" si="35"/>
        <v>0.60513532269257464</v>
      </c>
      <c r="M191" s="3">
        <f t="shared" si="36"/>
        <v>0.60508294084252823</v>
      </c>
      <c r="N191" s="3">
        <f t="shared" si="40"/>
        <v>5.2381850046412382E-5</v>
      </c>
      <c r="O191" s="8">
        <f t="shared" si="37"/>
        <v>0.60539463695955942</v>
      </c>
      <c r="P191" s="3">
        <f t="shared" si="41"/>
        <v>2.5931426698477811E-4</v>
      </c>
    </row>
    <row r="192" spans="2:16" x14ac:dyDescent="0.25">
      <c r="B192">
        <f t="shared" si="34"/>
        <v>86.111111111111114</v>
      </c>
      <c r="C192" s="6">
        <v>187</v>
      </c>
      <c r="D192" s="6">
        <f t="shared" si="48"/>
        <v>17.82</v>
      </c>
      <c r="E192">
        <f t="shared" si="42"/>
        <v>4.6749999999999998</v>
      </c>
      <c r="F192">
        <f t="shared" si="43"/>
        <v>17.180624999999999</v>
      </c>
      <c r="G192">
        <f t="shared" si="44"/>
        <v>45.958171874999998</v>
      </c>
      <c r="H192">
        <f t="shared" si="45"/>
        <v>76.979937890624981</v>
      </c>
      <c r="I192">
        <f t="shared" si="46"/>
        <v>51.961458076171851</v>
      </c>
      <c r="J192" s="5">
        <f t="shared" si="38"/>
        <v>17.822603028019557</v>
      </c>
      <c r="K192" s="5">
        <f t="shared" si="39"/>
        <v>17.811973916308933</v>
      </c>
      <c r="L192" s="3">
        <f t="shared" si="35"/>
        <v>0.61832061068702293</v>
      </c>
      <c r="M192" s="3">
        <f t="shared" si="36"/>
        <v>0.61841093088201105</v>
      </c>
      <c r="N192" s="3">
        <f t="shared" si="40"/>
        <v>9.0320194988113833E-5</v>
      </c>
      <c r="O192" s="8">
        <f t="shared" si="37"/>
        <v>0.6186519549698446</v>
      </c>
      <c r="P192" s="3">
        <f t="shared" si="41"/>
        <v>3.3134428282166617E-4</v>
      </c>
    </row>
    <row r="193" spans="2:16" x14ac:dyDescent="0.25">
      <c r="B193">
        <f t="shared" si="34"/>
        <v>86.666666666666671</v>
      </c>
      <c r="C193" s="6">
        <v>188</v>
      </c>
      <c r="D193" s="6">
        <f t="shared" si="48"/>
        <v>18.21</v>
      </c>
      <c r="E193">
        <f t="shared" si="42"/>
        <v>4.7</v>
      </c>
      <c r="F193">
        <f t="shared" si="43"/>
        <v>17.39</v>
      </c>
      <c r="G193">
        <f t="shared" si="44"/>
        <v>46.953000000000003</v>
      </c>
      <c r="H193">
        <f t="shared" si="45"/>
        <v>79.820100000000011</v>
      </c>
      <c r="I193">
        <f t="shared" si="46"/>
        <v>55.874070000000025</v>
      </c>
      <c r="J193" s="5">
        <f t="shared" si="38"/>
        <v>18.213816944728883</v>
      </c>
      <c r="K193" s="5">
        <f t="shared" si="39"/>
        <v>18.202941733316869</v>
      </c>
      <c r="L193" s="3">
        <f t="shared" si="35"/>
        <v>0.63185287994448303</v>
      </c>
      <c r="M193" s="3">
        <f t="shared" si="36"/>
        <v>0.63198532077477043</v>
      </c>
      <c r="N193" s="3">
        <f t="shared" si="40"/>
        <v>1.3244083028740583E-4</v>
      </c>
      <c r="O193" s="8">
        <f t="shared" si="37"/>
        <v>0.63215108327014369</v>
      </c>
      <c r="P193" s="3">
        <f t="shared" si="41"/>
        <v>2.9820332566066199E-4</v>
      </c>
    </row>
    <row r="194" spans="2:16" x14ac:dyDescent="0.25">
      <c r="B194">
        <f t="shared" si="34"/>
        <v>87.222222222222229</v>
      </c>
      <c r="C194" s="6">
        <v>189</v>
      </c>
      <c r="D194" s="6">
        <f t="shared" si="48"/>
        <v>18.600000000000001</v>
      </c>
      <c r="E194">
        <f t="shared" si="42"/>
        <v>4.7249999999999996</v>
      </c>
      <c r="F194">
        <f t="shared" si="43"/>
        <v>17.600624999999997</v>
      </c>
      <c r="G194">
        <f t="shared" si="44"/>
        <v>47.961703124999985</v>
      </c>
      <c r="H194">
        <f t="shared" si="45"/>
        <v>82.733937890624958</v>
      </c>
      <c r="I194">
        <f t="shared" si="46"/>
        <v>59.982104970703062</v>
      </c>
      <c r="J194" s="5">
        <f t="shared" si="38"/>
        <v>18.612236069088734</v>
      </c>
      <c r="K194" s="5">
        <f t="shared" si="39"/>
        <v>18.601110040682336</v>
      </c>
      <c r="L194" s="3">
        <f t="shared" si="35"/>
        <v>0.64538514920194312</v>
      </c>
      <c r="M194" s="3">
        <f t="shared" si="36"/>
        <v>0.64580971787261399</v>
      </c>
      <c r="N194" s="3">
        <f t="shared" si="40"/>
        <v>4.2456867067086623E-4</v>
      </c>
      <c r="O194" s="8">
        <f t="shared" si="37"/>
        <v>0.64589546696792977</v>
      </c>
      <c r="P194" s="3">
        <f t="shared" si="41"/>
        <v>5.1031776598664536E-4</v>
      </c>
    </row>
    <row r="195" spans="2:16" x14ac:dyDescent="0.25">
      <c r="B195">
        <f t="shared" si="34"/>
        <v>87.777777777777786</v>
      </c>
      <c r="C195" s="6">
        <v>190</v>
      </c>
      <c r="D195" s="6">
        <f t="shared" si="48"/>
        <v>19.010000000000002</v>
      </c>
      <c r="E195">
        <f t="shared" si="42"/>
        <v>4.75</v>
      </c>
      <c r="F195">
        <f t="shared" si="43"/>
        <v>17.8125</v>
      </c>
      <c r="G195">
        <f t="shared" si="44"/>
        <v>48.984375</v>
      </c>
      <c r="H195">
        <f t="shared" si="45"/>
        <v>85.72265625</v>
      </c>
      <c r="I195">
        <f t="shared" si="46"/>
        <v>64.2919921875</v>
      </c>
      <c r="J195" s="5">
        <f t="shared" si="38"/>
        <v>19.017965429238807</v>
      </c>
      <c r="K195" s="5">
        <f t="shared" si="39"/>
        <v>19.006583796391183</v>
      </c>
      <c r="L195" s="3">
        <f t="shared" si="35"/>
        <v>0.65961138098542682</v>
      </c>
      <c r="M195" s="3">
        <f t="shared" si="36"/>
        <v>0.65988776645519798</v>
      </c>
      <c r="N195" s="3">
        <f t="shared" si="40"/>
        <v>2.7638546977115652E-4</v>
      </c>
      <c r="O195" s="8">
        <f t="shared" si="37"/>
        <v>0.65988858435985875</v>
      </c>
      <c r="P195" s="3">
        <f t="shared" si="41"/>
        <v>2.7720337443193355E-4</v>
      </c>
    </row>
    <row r="196" spans="2:16" x14ac:dyDescent="0.25">
      <c r="B196">
        <f t="shared" si="34"/>
        <v>88.333333333333343</v>
      </c>
      <c r="C196" s="6">
        <v>191</v>
      </c>
      <c r="D196" s="6">
        <f t="shared" si="48"/>
        <v>19.420000000000002</v>
      </c>
      <c r="E196">
        <f t="shared" si="42"/>
        <v>4.7750000000000004</v>
      </c>
      <c r="F196">
        <f t="shared" si="43"/>
        <v>18.025625000000002</v>
      </c>
      <c r="G196">
        <f t="shared" si="44"/>
        <v>50.021109375000009</v>
      </c>
      <c r="H196">
        <f t="shared" si="45"/>
        <v>88.787469140625035</v>
      </c>
      <c r="I196">
        <f t="shared" si="46"/>
        <v>68.81028858398443</v>
      </c>
      <c r="J196" s="5">
        <f t="shared" si="38"/>
        <v>19.43111112236554</v>
      </c>
      <c r="K196" s="5">
        <f t="shared" si="39"/>
        <v>19.419469026778916</v>
      </c>
      <c r="L196" s="3">
        <f t="shared" si="35"/>
        <v>0.67383761276891052</v>
      </c>
      <c r="M196" s="3">
        <f t="shared" si="36"/>
        <v>0.67422314789609783</v>
      </c>
      <c r="N196" s="3">
        <f t="shared" si="40"/>
        <v>3.8553512718730865E-4</v>
      </c>
      <c r="O196" s="8">
        <f t="shared" si="37"/>
        <v>0.67413394704554863</v>
      </c>
      <c r="P196" s="3">
        <f t="shared" si="41"/>
        <v>2.9633427663811052E-4</v>
      </c>
    </row>
    <row r="197" spans="2:16" x14ac:dyDescent="0.25">
      <c r="B197">
        <f t="shared" ref="B197:B217" si="49">5/9*(C197-32)</f>
        <v>88.888888888888886</v>
      </c>
      <c r="C197" s="6">
        <v>192</v>
      </c>
      <c r="D197" s="6">
        <f t="shared" si="48"/>
        <v>19.84</v>
      </c>
      <c r="E197">
        <f t="shared" si="42"/>
        <v>4.8</v>
      </c>
      <c r="F197">
        <f t="shared" si="43"/>
        <v>18.239999999999998</v>
      </c>
      <c r="G197">
        <f t="shared" si="44"/>
        <v>51.071999999999996</v>
      </c>
      <c r="H197">
        <f t="shared" si="45"/>
        <v>91.929599999999979</v>
      </c>
      <c r="I197">
        <f t="shared" si="46"/>
        <v>73.543679999999966</v>
      </c>
      <c r="J197" s="5">
        <f t="shared" si="38"/>
        <v>19.851780319446885</v>
      </c>
      <c r="K197" s="5">
        <f t="shared" si="39"/>
        <v>19.839872831273318</v>
      </c>
      <c r="L197" s="3">
        <f t="shared" ref="L197:L217" si="50">D197/28.82</f>
        <v>0.68841082581540591</v>
      </c>
      <c r="M197" s="3">
        <f t="shared" ref="M197:M217" si="51">J197/28.82</f>
        <v>0.68881958082744221</v>
      </c>
      <c r="N197" s="3">
        <f t="shared" si="40"/>
        <v>4.0875501203629927E-4</v>
      </c>
      <c r="O197" s="8">
        <f t="shared" ref="O197:O217" si="52">EXP(18.3036-(3816.44/(5/9*(C197-32)+273.15-46.13)))/25.4/28.82</f>
        <v>0.68863510003969641</v>
      </c>
      <c r="P197" s="3">
        <f t="shared" si="41"/>
        <v>2.2427422429049937E-4</v>
      </c>
    </row>
    <row r="198" spans="2:16" x14ac:dyDescent="0.25">
      <c r="B198">
        <f t="shared" si="49"/>
        <v>89.444444444444443</v>
      </c>
      <c r="C198" s="6">
        <v>193</v>
      </c>
      <c r="D198" s="6">
        <f t="shared" si="48"/>
        <v>20.260000000000002</v>
      </c>
      <c r="E198">
        <f t="shared" si="42"/>
        <v>4.8250000000000002</v>
      </c>
      <c r="F198">
        <f t="shared" si="43"/>
        <v>18.455625000000001</v>
      </c>
      <c r="G198">
        <f t="shared" si="44"/>
        <v>52.137140625000008</v>
      </c>
      <c r="H198">
        <f t="shared" si="45"/>
        <v>95.150281640625025</v>
      </c>
      <c r="I198">
        <f t="shared" si="46"/>
        <v>78.498982353515657</v>
      </c>
      <c r="J198" s="5">
        <f t="shared" ref="J198:J217" si="53">0.1804*10^((4.1667*C198-133.3)/(5/9*C198+219.9))</f>
        <v>20.280081269955772</v>
      </c>
      <c r="K198" s="5">
        <f t="shared" ref="K198:K217" si="54">0.1804*10^((7.5*B198)/(237.7+B198))</f>
        <v>20.267903387095725</v>
      </c>
      <c r="L198" s="3">
        <f t="shared" si="50"/>
        <v>0.70298403886190153</v>
      </c>
      <c r="M198" s="3">
        <f t="shared" si="51"/>
        <v>0.70368082130311493</v>
      </c>
      <c r="N198" s="3">
        <f t="shared" ref="N198:N217" si="55">ABS(L198-M198)</f>
        <v>6.9678244121340605E-4</v>
      </c>
      <c r="O198" s="8">
        <f t="shared" si="52"/>
        <v>0.70339562188256122</v>
      </c>
      <c r="P198" s="3">
        <f t="shared" ref="P198:P217" si="56">ABS(L198-O198)</f>
        <v>4.1158302065968932E-4</v>
      </c>
    </row>
    <row r="199" spans="2:16" x14ac:dyDescent="0.25">
      <c r="B199">
        <f t="shared" si="49"/>
        <v>90</v>
      </c>
      <c r="C199" s="6">
        <v>194</v>
      </c>
      <c r="D199" s="6">
        <f t="shared" si="48"/>
        <v>20.7</v>
      </c>
      <c r="E199">
        <f t="shared" si="42"/>
        <v>4.8499999999999996</v>
      </c>
      <c r="F199">
        <f t="shared" si="43"/>
        <v>18.672499999999996</v>
      </c>
      <c r="G199">
        <f t="shared" si="44"/>
        <v>53.216624999999979</v>
      </c>
      <c r="H199">
        <f t="shared" si="45"/>
        <v>98.450756249999941</v>
      </c>
      <c r="I199">
        <f t="shared" si="46"/>
        <v>83.683142812499909</v>
      </c>
      <c r="J199" s="5">
        <f t="shared" si="53"/>
        <v>20.716123306521702</v>
      </c>
      <c r="K199" s="5">
        <f t="shared" si="54"/>
        <v>20.703669953920286</v>
      </c>
      <c r="L199" s="3">
        <f t="shared" si="50"/>
        <v>0.71825121443442053</v>
      </c>
      <c r="M199" s="3">
        <f t="shared" si="51"/>
        <v>0.71881066296050322</v>
      </c>
      <c r="N199" s="3">
        <f t="shared" si="55"/>
        <v>5.5944852608269535E-4</v>
      </c>
      <c r="O199" s="8">
        <f t="shared" si="52"/>
        <v>0.71841912474874037</v>
      </c>
      <c r="P199" s="3">
        <f t="shared" si="56"/>
        <v>1.6791031431984127E-4</v>
      </c>
    </row>
    <row r="200" spans="2:16" x14ac:dyDescent="0.25">
      <c r="B200">
        <f t="shared" si="49"/>
        <v>90.555555555555557</v>
      </c>
      <c r="C200" s="6">
        <v>195</v>
      </c>
      <c r="D200" s="6">
        <f t="shared" si="48"/>
        <v>21.14</v>
      </c>
      <c r="E200">
        <f t="shared" si="42"/>
        <v>4.875</v>
      </c>
      <c r="F200">
        <f t="shared" si="43"/>
        <v>18.890625</v>
      </c>
      <c r="G200">
        <f t="shared" si="44"/>
        <v>54.310546875</v>
      </c>
      <c r="H200">
        <f t="shared" si="45"/>
        <v>101.832275390625</v>
      </c>
      <c r="I200">
        <f t="shared" si="46"/>
        <v>89.103240966796875</v>
      </c>
      <c r="J200" s="5">
        <f t="shared" si="53"/>
        <v>21.160016849549631</v>
      </c>
      <c r="K200" s="5">
        <f t="shared" si="54"/>
        <v>21.147282878490767</v>
      </c>
      <c r="L200" s="3">
        <f t="shared" si="50"/>
        <v>0.73351839000693964</v>
      </c>
      <c r="M200" s="3">
        <f t="shared" si="51"/>
        <v>0.73421293718076441</v>
      </c>
      <c r="N200" s="3">
        <f t="shared" si="55"/>
        <v>6.9454717382477771E-4</v>
      </c>
      <c r="O200" s="8">
        <f t="shared" si="52"/>
        <v>0.73370925455427605</v>
      </c>
      <c r="P200" s="3">
        <f t="shared" si="56"/>
        <v>1.9086454733641123E-4</v>
      </c>
    </row>
    <row r="201" spans="2:16" x14ac:dyDescent="0.25">
      <c r="B201">
        <f t="shared" si="49"/>
        <v>91.111111111111114</v>
      </c>
      <c r="C201" s="6">
        <v>196</v>
      </c>
      <c r="D201" s="6">
        <f t="shared" si="48"/>
        <v>21.59</v>
      </c>
      <c r="E201">
        <f t="shared" si="42"/>
        <v>4.9000000000000004</v>
      </c>
      <c r="F201">
        <f t="shared" si="43"/>
        <v>19.110000000000003</v>
      </c>
      <c r="G201">
        <f t="shared" si="44"/>
        <v>55.419000000000018</v>
      </c>
      <c r="H201">
        <f t="shared" si="45"/>
        <v>105.29610000000005</v>
      </c>
      <c r="I201">
        <f t="shared" si="46"/>
        <v>94.76649000000009</v>
      </c>
      <c r="J201" s="5">
        <f t="shared" si="53"/>
        <v>21.611873411796189</v>
      </c>
      <c r="K201" s="5">
        <f t="shared" si="54"/>
        <v>21.598853599194808</v>
      </c>
      <c r="L201" s="3">
        <f t="shared" si="50"/>
        <v>0.74913254684247055</v>
      </c>
      <c r="M201" s="3">
        <f t="shared" si="51"/>
        <v>0.74989151324761238</v>
      </c>
      <c r="N201" s="3">
        <f t="shared" si="55"/>
        <v>7.5896640514183655E-4</v>
      </c>
      <c r="O201" s="8">
        <f t="shared" si="52"/>
        <v>0.74926969106206598</v>
      </c>
      <c r="P201" s="3">
        <f t="shared" si="56"/>
        <v>1.3714421959543088E-4</v>
      </c>
    </row>
    <row r="202" spans="2:16" x14ac:dyDescent="0.25">
      <c r="B202">
        <f t="shared" si="49"/>
        <v>91.666666666666671</v>
      </c>
      <c r="C202" s="6">
        <v>197</v>
      </c>
      <c r="D202" s="6">
        <f t="shared" si="48"/>
        <v>22.04</v>
      </c>
      <c r="E202">
        <f t="shared" si="42"/>
        <v>4.9249999999999998</v>
      </c>
      <c r="F202">
        <f t="shared" si="43"/>
        <v>19.330624999999998</v>
      </c>
      <c r="G202">
        <f t="shared" si="44"/>
        <v>56.542078124999989</v>
      </c>
      <c r="H202">
        <f t="shared" si="45"/>
        <v>108.84350039062497</v>
      </c>
      <c r="I202">
        <f t="shared" si="46"/>
        <v>100.68023786132808</v>
      </c>
      <c r="J202" s="5">
        <f t="shared" si="53"/>
        <v>22.071805602902664</v>
      </c>
      <c r="K202" s="5">
        <f t="shared" si="54"/>
        <v>22.058494650594699</v>
      </c>
      <c r="L202" s="3">
        <f t="shared" si="50"/>
        <v>0.76474670367800135</v>
      </c>
      <c r="M202" s="3">
        <f t="shared" si="51"/>
        <v>0.76585029850460318</v>
      </c>
      <c r="N202" s="3">
        <f t="shared" si="55"/>
        <v>1.1035948266018281E-3</v>
      </c>
      <c r="O202" s="8">
        <f t="shared" si="52"/>
        <v>0.76510414798556903</v>
      </c>
      <c r="P202" s="3">
        <f t="shared" si="56"/>
        <v>3.5744430756767809E-4</v>
      </c>
    </row>
    <row r="203" spans="2:16" x14ac:dyDescent="0.25">
      <c r="B203">
        <f t="shared" si="49"/>
        <v>92.222222222222229</v>
      </c>
      <c r="C203" s="6">
        <v>198</v>
      </c>
      <c r="D203" s="6">
        <f t="shared" si="48"/>
        <v>22.51</v>
      </c>
      <c r="E203">
        <f t="shared" si="42"/>
        <v>4.95</v>
      </c>
      <c r="F203">
        <f t="shared" si="43"/>
        <v>19.552500000000002</v>
      </c>
      <c r="G203">
        <f t="shared" si="44"/>
        <v>57.67987500000001</v>
      </c>
      <c r="H203">
        <f t="shared" si="45"/>
        <v>112.47575625000003</v>
      </c>
      <c r="I203">
        <f t="shared" si="46"/>
        <v>106.85196843750005</v>
      </c>
      <c r="J203" s="5">
        <f t="shared" si="53"/>
        <v>22.539927133884017</v>
      </c>
      <c r="K203" s="5">
        <f t="shared" si="54"/>
        <v>22.526319667914429</v>
      </c>
      <c r="L203" s="3">
        <f t="shared" si="50"/>
        <v>0.78105482303955587</v>
      </c>
      <c r="M203" s="3">
        <f t="shared" si="51"/>
        <v>0.78209323851089585</v>
      </c>
      <c r="N203" s="3">
        <f t="shared" si="55"/>
        <v>1.0384154713399818E-3</v>
      </c>
      <c r="O203" s="8">
        <f t="shared" si="52"/>
        <v>0.78121637309078185</v>
      </c>
      <c r="P203" s="3">
        <f t="shared" si="56"/>
        <v>1.6155005122597821E-4</v>
      </c>
    </row>
    <row r="204" spans="2:16" x14ac:dyDescent="0.25">
      <c r="B204">
        <f t="shared" si="49"/>
        <v>92.777777777777786</v>
      </c>
      <c r="C204" s="6">
        <v>199</v>
      </c>
      <c r="D204" s="6">
        <f t="shared" si="48"/>
        <v>22.98</v>
      </c>
      <c r="E204">
        <f t="shared" si="42"/>
        <v>4.9749999999999996</v>
      </c>
      <c r="F204">
        <f t="shared" si="43"/>
        <v>19.775624999999998</v>
      </c>
      <c r="G204">
        <f t="shared" si="44"/>
        <v>58.832484374999986</v>
      </c>
      <c r="H204">
        <f t="shared" si="45"/>
        <v>116.19415664062495</v>
      </c>
      <c r="I204">
        <f t="shared" si="46"/>
        <v>113.28930272460929</v>
      </c>
      <c r="J204" s="5">
        <f t="shared" si="53"/>
        <v>23.016352821574053</v>
      </c>
      <c r="K204" s="5">
        <f t="shared" si="54"/>
        <v>23.002443391482903</v>
      </c>
      <c r="L204" s="3">
        <f t="shared" si="50"/>
        <v>0.79736294240111039</v>
      </c>
      <c r="M204" s="3">
        <f t="shared" si="51"/>
        <v>0.7986243171954911</v>
      </c>
      <c r="N204" s="3">
        <f t="shared" si="55"/>
        <v>1.2613747943807097E-3</v>
      </c>
      <c r="O204" s="8">
        <f t="shared" si="52"/>
        <v>0.79761014829651633</v>
      </c>
      <c r="P204" s="3">
        <f t="shared" si="56"/>
        <v>2.4720589540594418E-4</v>
      </c>
    </row>
    <row r="205" spans="2:16" x14ac:dyDescent="0.25">
      <c r="B205">
        <f t="shared" si="49"/>
        <v>93.333333333333343</v>
      </c>
      <c r="C205" s="6">
        <v>200</v>
      </c>
      <c r="D205" s="6">
        <f t="shared" si="48"/>
        <v>23.46</v>
      </c>
      <c r="E205">
        <f t="shared" si="42"/>
        <v>5</v>
      </c>
      <c r="F205">
        <f t="shared" si="43"/>
        <v>20</v>
      </c>
      <c r="G205">
        <f t="shared" si="44"/>
        <v>60</v>
      </c>
      <c r="H205">
        <f t="shared" si="45"/>
        <v>120</v>
      </c>
      <c r="I205">
        <f t="shared" si="46"/>
        <v>120</v>
      </c>
      <c r="J205" s="5">
        <f t="shared" si="53"/>
        <v>23.501198593025812</v>
      </c>
      <c r="K205" s="5">
        <f t="shared" si="54"/>
        <v>23.486981671132515</v>
      </c>
      <c r="L205" s="3">
        <f t="shared" si="50"/>
        <v>0.8140180430256766</v>
      </c>
      <c r="M205" s="3">
        <f t="shared" si="51"/>
        <v>0.81544755700991711</v>
      </c>
      <c r="N205" s="3">
        <f t="shared" si="55"/>
        <v>1.4295139842405158E-3</v>
      </c>
      <c r="O205" s="8">
        <f t="shared" si="52"/>
        <v>0.81428928977292625</v>
      </c>
      <c r="P205" s="3">
        <f t="shared" si="56"/>
        <v>2.7124674724965381E-4</v>
      </c>
    </row>
    <row r="206" spans="2:16" x14ac:dyDescent="0.25">
      <c r="B206">
        <f t="shared" si="49"/>
        <v>93.8888888888889</v>
      </c>
      <c r="C206" s="6">
        <v>201</v>
      </c>
      <c r="D206" s="6">
        <f t="shared" si="48"/>
        <v>23.95</v>
      </c>
      <c r="E206">
        <f t="shared" ref="E206:E217" si="57">C206/40</f>
        <v>5.0250000000000004</v>
      </c>
      <c r="F206">
        <f t="shared" ref="F206:F217" si="58">E206*(E206-1)</f>
        <v>20.225625000000004</v>
      </c>
      <c r="G206">
        <f t="shared" ref="G206:G217" si="59">F206*(E206-2)</f>
        <v>61.182515625000022</v>
      </c>
      <c r="H206">
        <f t="shared" ref="H206:H217" si="60">G206*(E206-3)</f>
        <v>123.89459414062506</v>
      </c>
      <c r="I206">
        <f t="shared" ref="I206:I217" si="61">H206*(E206-4)</f>
        <v>126.99195899414073</v>
      </c>
      <c r="J206" s="5">
        <f t="shared" si="53"/>
        <v>23.994581489867116</v>
      </c>
      <c r="K206" s="5">
        <f t="shared" si="54"/>
        <v>23.980051470552588</v>
      </c>
      <c r="L206" s="3">
        <f t="shared" si="50"/>
        <v>0.83102012491325461</v>
      </c>
      <c r="M206" s="3">
        <f t="shared" si="51"/>
        <v>0.83256701907935859</v>
      </c>
      <c r="N206" s="3">
        <f t="shared" si="55"/>
        <v>1.5468941661039848E-3</v>
      </c>
      <c r="O206" s="8">
        <f t="shared" si="52"/>
        <v>0.8312576480382875</v>
      </c>
      <c r="P206" s="3">
        <f t="shared" si="56"/>
        <v>2.3752312503289019E-4</v>
      </c>
    </row>
    <row r="207" spans="2:16" x14ac:dyDescent="0.25">
      <c r="B207">
        <f t="shared" si="49"/>
        <v>94.444444444444443</v>
      </c>
      <c r="C207" s="6">
        <v>202</v>
      </c>
      <c r="D207" s="6">
        <f t="shared" si="48"/>
        <v>24.45</v>
      </c>
      <c r="E207">
        <f t="shared" si="57"/>
        <v>5.05</v>
      </c>
      <c r="F207">
        <f t="shared" si="58"/>
        <v>20.452499999999997</v>
      </c>
      <c r="G207">
        <f t="shared" si="59"/>
        <v>62.380124999999985</v>
      </c>
      <c r="H207">
        <f t="shared" si="60"/>
        <v>127.87925624999995</v>
      </c>
      <c r="I207">
        <f t="shared" si="61"/>
        <v>134.27321906249992</v>
      </c>
      <c r="J207" s="5">
        <f t="shared" si="53"/>
        <v>24.496619672610677</v>
      </c>
      <c r="K207" s="5">
        <f t="shared" si="54"/>
        <v>24.481770871597845</v>
      </c>
      <c r="L207" s="3">
        <f t="shared" si="50"/>
        <v>0.84836918806384454</v>
      </c>
      <c r="M207" s="3">
        <f t="shared" si="51"/>
        <v>0.84998680335220944</v>
      </c>
      <c r="N207" s="3">
        <f t="shared" si="55"/>
        <v>1.6176152883649042E-3</v>
      </c>
      <c r="O207" s="8">
        <f t="shared" si="52"/>
        <v>0.84851910805404895</v>
      </c>
      <c r="P207" s="3">
        <f t="shared" si="56"/>
        <v>1.4991999020441682E-4</v>
      </c>
    </row>
    <row r="208" spans="2:16" x14ac:dyDescent="0.25">
      <c r="B208">
        <f t="shared" si="49"/>
        <v>95</v>
      </c>
      <c r="C208" s="6">
        <v>203</v>
      </c>
      <c r="D208" s="6">
        <f t="shared" si="48"/>
        <v>24.95</v>
      </c>
      <c r="E208">
        <f t="shared" si="57"/>
        <v>5.0750000000000002</v>
      </c>
      <c r="F208">
        <f t="shared" si="58"/>
        <v>20.680625000000003</v>
      </c>
      <c r="G208">
        <f t="shared" si="59"/>
        <v>63.592921875000009</v>
      </c>
      <c r="H208">
        <f t="shared" si="60"/>
        <v>131.95531289062504</v>
      </c>
      <c r="I208">
        <f t="shared" si="61"/>
        <v>141.85196135742194</v>
      </c>
      <c r="J208" s="5">
        <f t="shared" si="53"/>
        <v>25.007432424918541</v>
      </c>
      <c r="K208" s="5">
        <f t="shared" si="54"/>
        <v>24.99225907855099</v>
      </c>
      <c r="L208" s="3">
        <f t="shared" si="50"/>
        <v>0.86571825121443435</v>
      </c>
      <c r="M208" s="3">
        <f t="shared" si="51"/>
        <v>0.86771104874804095</v>
      </c>
      <c r="N208" s="3">
        <f t="shared" si="55"/>
        <v>1.992797533606594E-3</v>
      </c>
      <c r="O208" s="8">
        <f t="shared" si="52"/>
        <v>0.86607758931809764</v>
      </c>
      <c r="P208" s="3">
        <f t="shared" si="56"/>
        <v>3.59338103663287E-4</v>
      </c>
    </row>
    <row r="209" spans="2:16" x14ac:dyDescent="0.25">
      <c r="B209">
        <f t="shared" si="49"/>
        <v>95.555555555555557</v>
      </c>
      <c r="C209" s="6">
        <v>204</v>
      </c>
      <c r="D209" s="6">
        <f t="shared" si="48"/>
        <v>25.47</v>
      </c>
      <c r="E209">
        <f t="shared" si="57"/>
        <v>5.0999999999999996</v>
      </c>
      <c r="F209">
        <f t="shared" si="58"/>
        <v>20.909999999999997</v>
      </c>
      <c r="G209">
        <f t="shared" si="59"/>
        <v>64.820999999999984</v>
      </c>
      <c r="H209">
        <f t="shared" si="60"/>
        <v>136.12409999999994</v>
      </c>
      <c r="I209">
        <f t="shared" si="61"/>
        <v>149.7365099999999</v>
      </c>
      <c r="J209" s="5">
        <f t="shared" si="53"/>
        <v>25.527140157820135</v>
      </c>
      <c r="K209" s="5">
        <f t="shared" si="54"/>
        <v>25.511636422339077</v>
      </c>
      <c r="L209" s="3">
        <f t="shared" si="50"/>
        <v>0.88376127689104789</v>
      </c>
      <c r="M209" s="3">
        <f t="shared" si="51"/>
        <v>0.88574393330396028</v>
      </c>
      <c r="N209" s="3">
        <f t="shared" si="55"/>
        <v>1.982656412912398E-3</v>
      </c>
      <c r="O209" s="8">
        <f t="shared" si="52"/>
        <v>0.88393704595627987</v>
      </c>
      <c r="P209" s="3">
        <f t="shared" si="56"/>
        <v>1.7576906523197877E-4</v>
      </c>
    </row>
    <row r="210" spans="2:16" x14ac:dyDescent="0.25">
      <c r="B210">
        <f t="shared" si="49"/>
        <v>96.111111111111114</v>
      </c>
      <c r="C210" s="6">
        <v>205</v>
      </c>
      <c r="D210" s="6">
        <f t="shared" si="48"/>
        <v>25.99</v>
      </c>
      <c r="E210">
        <f t="shared" si="57"/>
        <v>5.125</v>
      </c>
      <c r="F210">
        <f t="shared" si="58"/>
        <v>21.140625</v>
      </c>
      <c r="G210">
        <f t="shared" si="59"/>
        <v>66.064453125</v>
      </c>
      <c r="H210">
        <f t="shared" si="60"/>
        <v>140.386962890625</v>
      </c>
      <c r="I210">
        <f t="shared" si="61"/>
        <v>157.93533325195312</v>
      </c>
      <c r="J210" s="5">
        <f t="shared" si="53"/>
        <v>26.055864413884212</v>
      </c>
      <c r="K210" s="5">
        <f t="shared" si="54"/>
        <v>26.040024364703584</v>
      </c>
      <c r="L210" s="3">
        <f t="shared" si="50"/>
        <v>0.90180430256766131</v>
      </c>
      <c r="M210" s="3">
        <f t="shared" si="51"/>
        <v>0.90408967431936893</v>
      </c>
      <c r="N210" s="3">
        <f t="shared" si="55"/>
        <v>2.2853717517076211E-3</v>
      </c>
      <c r="O210" s="8">
        <f t="shared" si="52"/>
        <v>0.90210146681213177</v>
      </c>
      <c r="P210" s="3">
        <f t="shared" si="56"/>
        <v>2.971642444704603E-4</v>
      </c>
    </row>
    <row r="211" spans="2:16" x14ac:dyDescent="0.25">
      <c r="B211">
        <f t="shared" si="49"/>
        <v>96.666666666666671</v>
      </c>
      <c r="C211" s="6">
        <v>206</v>
      </c>
      <c r="D211" s="6">
        <f t="shared" si="48"/>
        <v>26.53</v>
      </c>
      <c r="E211">
        <f t="shared" si="57"/>
        <v>5.15</v>
      </c>
      <c r="F211">
        <f t="shared" si="58"/>
        <v>21.372500000000002</v>
      </c>
      <c r="G211">
        <f t="shared" si="59"/>
        <v>67.323375000000013</v>
      </c>
      <c r="H211">
        <f t="shared" si="60"/>
        <v>144.74525625000004</v>
      </c>
      <c r="I211">
        <f t="shared" si="61"/>
        <v>166.45704468750009</v>
      </c>
      <c r="J211" s="5">
        <f t="shared" si="53"/>
        <v>26.593727871343308</v>
      </c>
      <c r="K211" s="5">
        <f t="shared" si="54"/>
        <v>26.577545502323424</v>
      </c>
      <c r="L211" s="3">
        <f t="shared" si="50"/>
        <v>0.92054129077029845</v>
      </c>
      <c r="M211" s="3">
        <f t="shared" si="51"/>
        <v>0.92275252849907385</v>
      </c>
      <c r="N211" s="3">
        <f t="shared" si="55"/>
        <v>2.2112377287754059E-3</v>
      </c>
      <c r="O211" s="8">
        <f t="shared" si="52"/>
        <v>0.92057487553482864</v>
      </c>
      <c r="P211" s="3">
        <f t="shared" si="56"/>
        <v>3.3584764530192324E-5</v>
      </c>
    </row>
    <row r="212" spans="2:16" x14ac:dyDescent="0.25">
      <c r="B212">
        <f t="shared" si="49"/>
        <v>97.222222222222229</v>
      </c>
      <c r="C212" s="6">
        <v>207</v>
      </c>
      <c r="D212" s="6">
        <f t="shared" si="48"/>
        <v>27.07</v>
      </c>
      <c r="E212">
        <f t="shared" si="57"/>
        <v>5.1749999999999998</v>
      </c>
      <c r="F212">
        <f t="shared" si="58"/>
        <v>21.605625</v>
      </c>
      <c r="G212">
        <f t="shared" si="59"/>
        <v>68.597859374999999</v>
      </c>
      <c r="H212">
        <f t="shared" si="60"/>
        <v>149.20034414062499</v>
      </c>
      <c r="I212">
        <f t="shared" si="61"/>
        <v>175.31040436523435</v>
      </c>
      <c r="J212" s="5">
        <f t="shared" si="53"/>
        <v>27.140854348171491</v>
      </c>
      <c r="K212" s="5">
        <f t="shared" si="54"/>
        <v>27.124323570890926</v>
      </c>
      <c r="L212" s="3">
        <f t="shared" si="50"/>
        <v>0.93927827897293548</v>
      </c>
      <c r="M212" s="3">
        <f t="shared" si="51"/>
        <v>0.94173679209477756</v>
      </c>
      <c r="N212" s="3">
        <f t="shared" si="55"/>
        <v>2.4585131218420875E-3</v>
      </c>
      <c r="O212" s="8">
        <f t="shared" si="52"/>
        <v>0.9393613306653541</v>
      </c>
      <c r="P212" s="3">
        <f t="shared" si="56"/>
        <v>8.3051692418623091E-5</v>
      </c>
    </row>
    <row r="213" spans="2:16" x14ac:dyDescent="0.25">
      <c r="B213">
        <f t="shared" si="49"/>
        <v>97.777777777777786</v>
      </c>
      <c r="C213" s="6">
        <v>208</v>
      </c>
      <c r="D213" s="6">
        <f t="shared" si="48"/>
        <v>27.62</v>
      </c>
      <c r="E213">
        <f t="shared" si="57"/>
        <v>5.2</v>
      </c>
      <c r="F213">
        <f t="shared" si="58"/>
        <v>21.840000000000003</v>
      </c>
      <c r="G213">
        <f t="shared" si="59"/>
        <v>69.888000000000019</v>
      </c>
      <c r="H213">
        <f t="shared" si="60"/>
        <v>153.75360000000006</v>
      </c>
      <c r="I213">
        <f t="shared" si="61"/>
        <v>184.50432000000009</v>
      </c>
      <c r="J213" s="5">
        <f t="shared" si="53"/>
        <v>27.697368806114017</v>
      </c>
      <c r="K213" s="5">
        <f t="shared" si="54"/>
        <v>27.68048344914008</v>
      </c>
      <c r="L213" s="3">
        <f t="shared" si="50"/>
        <v>0.95836224843858431</v>
      </c>
      <c r="M213" s="3">
        <f t="shared" si="51"/>
        <v>0.96104680104489992</v>
      </c>
      <c r="N213" s="3">
        <f t="shared" si="55"/>
        <v>2.6845526063156155E-3</v>
      </c>
      <c r="O213" s="8">
        <f t="shared" si="52"/>
        <v>0.95846492572086017</v>
      </c>
      <c r="P213" s="3">
        <f t="shared" si="56"/>
        <v>1.0267728227586481E-4</v>
      </c>
    </row>
    <row r="214" spans="2:16" x14ac:dyDescent="0.25">
      <c r="B214">
        <f t="shared" si="49"/>
        <v>98.333333333333343</v>
      </c>
      <c r="C214" s="6">
        <v>209</v>
      </c>
      <c r="D214" s="6">
        <f t="shared" si="48"/>
        <v>28.18</v>
      </c>
      <c r="E214">
        <f t="shared" si="57"/>
        <v>5.2249999999999996</v>
      </c>
      <c r="F214">
        <f t="shared" si="58"/>
        <v>22.075624999999995</v>
      </c>
      <c r="G214">
        <f t="shared" si="59"/>
        <v>71.19389062499998</v>
      </c>
      <c r="H214">
        <f t="shared" si="60"/>
        <v>158.40640664062494</v>
      </c>
      <c r="I214">
        <f t="shared" si="61"/>
        <v>194.0478481347655</v>
      </c>
      <c r="J214" s="5">
        <f t="shared" si="53"/>
        <v>28.263397354669284</v>
      </c>
      <c r="K214" s="5">
        <f t="shared" si="54"/>
        <v>28.246151162826642</v>
      </c>
      <c r="L214" s="3">
        <f t="shared" si="50"/>
        <v>0.97779319916724494</v>
      </c>
      <c r="M214" s="3">
        <f t="shared" si="51"/>
        <v>0.98068693111274408</v>
      </c>
      <c r="N214" s="3">
        <f t="shared" si="55"/>
        <v>2.8937319454991339E-3</v>
      </c>
      <c r="O214" s="8">
        <f t="shared" si="52"/>
        <v>0.97788978927723658</v>
      </c>
      <c r="P214" s="3">
        <f t="shared" si="56"/>
        <v>9.6590109991634421E-5</v>
      </c>
    </row>
    <row r="215" spans="2:16" x14ac:dyDescent="0.25">
      <c r="B215">
        <f t="shared" si="49"/>
        <v>98.8888888888889</v>
      </c>
      <c r="C215" s="6">
        <v>210</v>
      </c>
      <c r="D215" s="6">
        <f t="shared" si="48"/>
        <v>28.75</v>
      </c>
      <c r="E215">
        <f t="shared" si="57"/>
        <v>5.25</v>
      </c>
      <c r="F215">
        <f t="shared" si="58"/>
        <v>22.3125</v>
      </c>
      <c r="G215">
        <f t="shared" si="59"/>
        <v>72.515625</v>
      </c>
      <c r="H215">
        <f t="shared" si="60"/>
        <v>163.16015625</v>
      </c>
      <c r="I215">
        <f t="shared" si="61"/>
        <v>203.9501953125</v>
      </c>
      <c r="J215" s="5">
        <f t="shared" si="53"/>
        <v>28.839067255022151</v>
      </c>
      <c r="K215" s="5">
        <f t="shared" si="54"/>
        <v>28.821453888660404</v>
      </c>
      <c r="L215" s="3">
        <f t="shared" si="50"/>
        <v>0.99757113115891738</v>
      </c>
      <c r="M215" s="3">
        <f t="shared" si="51"/>
        <v>1.0006615980229754</v>
      </c>
      <c r="N215" s="3">
        <f t="shared" si="55"/>
        <v>3.0904668640580057E-3</v>
      </c>
      <c r="O215" s="8">
        <f t="shared" si="52"/>
        <v>0.9976400850498478</v>
      </c>
      <c r="P215" s="3">
        <f t="shared" si="56"/>
        <v>6.8953890930423256E-5</v>
      </c>
    </row>
    <row r="216" spans="2:16" x14ac:dyDescent="0.25">
      <c r="B216">
        <f t="shared" si="49"/>
        <v>99.444444444444443</v>
      </c>
      <c r="C216" s="6">
        <v>211</v>
      </c>
      <c r="D216" s="6">
        <f t="shared" si="48"/>
        <v>29.33</v>
      </c>
      <c r="E216">
        <f t="shared" si="57"/>
        <v>5.2750000000000004</v>
      </c>
      <c r="F216">
        <f t="shared" si="58"/>
        <v>22.550625000000004</v>
      </c>
      <c r="G216">
        <f t="shared" si="59"/>
        <v>73.853296875000026</v>
      </c>
      <c r="H216">
        <f t="shared" si="60"/>
        <v>168.01625039062509</v>
      </c>
      <c r="I216">
        <f t="shared" si="61"/>
        <v>214.22071924804706</v>
      </c>
      <c r="J216" s="5">
        <f t="shared" si="53"/>
        <v>29.424506923928828</v>
      </c>
      <c r="K216" s="5">
        <f t="shared" si="54"/>
        <v>29.406519958188436</v>
      </c>
      <c r="L216" s="3">
        <f t="shared" si="50"/>
        <v>1.0176960444136016</v>
      </c>
      <c r="M216" s="3">
        <f t="shared" si="51"/>
        <v>1.0209752575964202</v>
      </c>
      <c r="N216" s="3">
        <f t="shared" si="55"/>
        <v>3.2792131828185411E-3</v>
      </c>
      <c r="O216" s="8">
        <f t="shared" si="52"/>
        <v>1.0177200119724796</v>
      </c>
      <c r="P216" s="3">
        <f t="shared" si="56"/>
        <v>2.3967558878013051E-5</v>
      </c>
    </row>
    <row r="217" spans="2:16" x14ac:dyDescent="0.25">
      <c r="B217">
        <f t="shared" si="49"/>
        <v>100</v>
      </c>
      <c r="C217" s="6">
        <v>212</v>
      </c>
      <c r="D217" s="6">
        <f>ROUND((0.0375+0.2103*E217+0.28665*F217+0.17595*G217+0.04615417*H217+0.00452083*I217),2)</f>
        <v>29.92</v>
      </c>
      <c r="E217">
        <f t="shared" si="57"/>
        <v>5.3</v>
      </c>
      <c r="F217">
        <f t="shared" si="58"/>
        <v>22.79</v>
      </c>
      <c r="G217">
        <f t="shared" si="59"/>
        <v>75.206999999999994</v>
      </c>
      <c r="H217">
        <f t="shared" si="60"/>
        <v>172.97609999999997</v>
      </c>
      <c r="I217">
        <f t="shared" si="61"/>
        <v>224.86892999999995</v>
      </c>
      <c r="J217" s="5">
        <f t="shared" si="53"/>
        <v>30.019845937552574</v>
      </c>
      <c r="K217" s="5">
        <f t="shared" si="54"/>
        <v>30.001478861629298</v>
      </c>
      <c r="L217" s="3">
        <f t="shared" si="50"/>
        <v>1.0381679389312977</v>
      </c>
      <c r="M217" s="3">
        <f t="shared" si="51"/>
        <v>1.0416324058831565</v>
      </c>
      <c r="N217" s="3">
        <f t="shared" si="55"/>
        <v>3.4644669518588689E-3</v>
      </c>
      <c r="O217" s="8">
        <f t="shared" si="52"/>
        <v>1.0381338042744408</v>
      </c>
      <c r="P217" s="3">
        <f t="shared" si="56"/>
        <v>3.4134656856865675E-5</v>
      </c>
    </row>
    <row r="218" spans="2:16" x14ac:dyDescent="0.25">
      <c r="L218" s="3"/>
      <c r="N218" s="3"/>
      <c r="O218" s="8"/>
    </row>
    <row r="219" spans="2:16" x14ac:dyDescent="0.25">
      <c r="L219" s="3"/>
      <c r="N219" s="3"/>
      <c r="O219" s="8"/>
    </row>
    <row r="220" spans="2:16" x14ac:dyDescent="0.25">
      <c r="L220" s="3"/>
      <c r="N220" s="3"/>
      <c r="O220" s="8"/>
    </row>
    <row r="221" spans="2:16" x14ac:dyDescent="0.25">
      <c r="L221" s="3"/>
      <c r="N221" s="3"/>
      <c r="O221" s="8"/>
    </row>
    <row r="222" spans="2:16" x14ac:dyDescent="0.25">
      <c r="L222" s="3"/>
      <c r="N222" s="3"/>
      <c r="O222" s="8"/>
    </row>
    <row r="223" spans="2:16" x14ac:dyDescent="0.25">
      <c r="L223" s="3"/>
      <c r="N223" s="3"/>
      <c r="O223" s="8"/>
    </row>
    <row r="224" spans="2:16" x14ac:dyDescent="0.25">
      <c r="L224" s="3"/>
      <c r="N224" s="3"/>
      <c r="O224" s="8"/>
    </row>
    <row r="225" spans="12:15" x14ac:dyDescent="0.25">
      <c r="L225" s="3"/>
      <c r="N225" s="3"/>
      <c r="O225" s="8"/>
    </row>
    <row r="226" spans="12:15" x14ac:dyDescent="0.25">
      <c r="L226" s="3"/>
      <c r="N226" s="3"/>
      <c r="O226" s="8"/>
    </row>
    <row r="227" spans="12:15" x14ac:dyDescent="0.25">
      <c r="L227" s="3"/>
      <c r="N227" s="3"/>
      <c r="O227" s="8"/>
    </row>
    <row r="228" spans="12:15" x14ac:dyDescent="0.25">
      <c r="L228" s="3"/>
      <c r="N228" s="3"/>
      <c r="O228" s="8"/>
    </row>
    <row r="229" spans="12:15" x14ac:dyDescent="0.25">
      <c r="L229" s="3"/>
      <c r="N229" s="3"/>
      <c r="O229" s="8"/>
    </row>
    <row r="230" spans="12:15" x14ac:dyDescent="0.25">
      <c r="L230" s="3"/>
      <c r="N230" s="3"/>
      <c r="O230" s="8"/>
    </row>
    <row r="231" spans="12:15" x14ac:dyDescent="0.25">
      <c r="L231" s="3"/>
      <c r="N231" s="3"/>
      <c r="O231" s="8"/>
    </row>
    <row r="232" spans="12:15" x14ac:dyDescent="0.25">
      <c r="L232" s="3"/>
      <c r="N232" s="3"/>
      <c r="O232" s="8"/>
    </row>
    <row r="233" spans="12:15" x14ac:dyDescent="0.25">
      <c r="L233" s="3"/>
      <c r="N233" s="3"/>
      <c r="O233" s="8"/>
    </row>
    <row r="234" spans="12:15" x14ac:dyDescent="0.25">
      <c r="L234" s="3"/>
      <c r="N234" s="3"/>
      <c r="O234" s="8"/>
    </row>
    <row r="235" spans="12:15" x14ac:dyDescent="0.25">
      <c r="L235" s="3"/>
      <c r="N235" s="3"/>
      <c r="O235" s="8"/>
    </row>
    <row r="236" spans="12:15" x14ac:dyDescent="0.25">
      <c r="L236" s="3"/>
      <c r="N236" s="3"/>
      <c r="O236" s="8"/>
    </row>
    <row r="237" spans="12:15" x14ac:dyDescent="0.25">
      <c r="L237" s="3"/>
      <c r="N237" s="3"/>
      <c r="O237" s="8"/>
    </row>
    <row r="238" spans="12:15" x14ac:dyDescent="0.25">
      <c r="L238" s="3"/>
      <c r="N238" s="3"/>
      <c r="O238" s="8"/>
    </row>
    <row r="239" spans="12:15" x14ac:dyDescent="0.25">
      <c r="L239" s="3"/>
      <c r="N239" s="3"/>
      <c r="O239" s="8"/>
    </row>
    <row r="240" spans="12:15" x14ac:dyDescent="0.25">
      <c r="L240" s="3"/>
      <c r="N240" s="3"/>
      <c r="O240" s="8"/>
    </row>
    <row r="241" spans="12:15" x14ac:dyDescent="0.25">
      <c r="L241" s="3"/>
      <c r="N241" s="3"/>
      <c r="O241" s="8"/>
    </row>
    <row r="242" spans="12:15" x14ac:dyDescent="0.25">
      <c r="L242" s="3"/>
      <c r="N242" s="3"/>
      <c r="O242" s="8"/>
    </row>
    <row r="243" spans="12:15" x14ac:dyDescent="0.25">
      <c r="L243" s="3"/>
      <c r="N243" s="3"/>
      <c r="O243" s="8"/>
    </row>
    <row r="244" spans="12:15" x14ac:dyDescent="0.25">
      <c r="L244" s="3"/>
      <c r="N244" s="3"/>
      <c r="O244" s="8"/>
    </row>
    <row r="245" spans="12:15" x14ac:dyDescent="0.25">
      <c r="L245" s="3"/>
      <c r="N245" s="3"/>
      <c r="O245" s="8"/>
    </row>
    <row r="246" spans="12:15" x14ac:dyDescent="0.25">
      <c r="L246" s="3"/>
      <c r="N246" s="3"/>
      <c r="O246" s="8"/>
    </row>
    <row r="247" spans="12:15" x14ac:dyDescent="0.25">
      <c r="L247" s="3"/>
      <c r="N247" s="3"/>
      <c r="O247" s="8"/>
    </row>
    <row r="248" spans="12:15" x14ac:dyDescent="0.25">
      <c r="L248" s="3"/>
      <c r="N248" s="3"/>
      <c r="O248" s="8"/>
    </row>
    <row r="249" spans="12:15" x14ac:dyDescent="0.25">
      <c r="L249" s="3"/>
      <c r="N249" s="3"/>
      <c r="O249" s="8"/>
    </row>
    <row r="250" spans="12:15" x14ac:dyDescent="0.25">
      <c r="L250" s="3"/>
      <c r="N250" s="3"/>
      <c r="O250" s="8"/>
    </row>
    <row r="251" spans="12:15" x14ac:dyDescent="0.25">
      <c r="L251" s="3"/>
      <c r="N251" s="3"/>
      <c r="O251" s="8"/>
    </row>
    <row r="252" spans="12:15" x14ac:dyDescent="0.25">
      <c r="L252" s="3"/>
      <c r="N252" s="3"/>
      <c r="O252" s="8"/>
    </row>
    <row r="253" spans="12:15" x14ac:dyDescent="0.25">
      <c r="L253" s="3"/>
      <c r="N253" s="3"/>
      <c r="O253" s="8"/>
    </row>
    <row r="254" spans="12:15" x14ac:dyDescent="0.25">
      <c r="L254" s="3"/>
      <c r="N254" s="3"/>
      <c r="O254" s="8"/>
    </row>
    <row r="255" spans="12:15" x14ac:dyDescent="0.25">
      <c r="L255" s="3"/>
      <c r="N255" s="3"/>
      <c r="O255" s="8"/>
    </row>
    <row r="256" spans="12:15" x14ac:dyDescent="0.25">
      <c r="L256" s="3"/>
      <c r="N256" s="3"/>
      <c r="O256" s="8"/>
    </row>
    <row r="257" spans="12:15" x14ac:dyDescent="0.25">
      <c r="L257" s="3"/>
      <c r="N257" s="3"/>
      <c r="O257" s="8"/>
    </row>
    <row r="258" spans="12:15" x14ac:dyDescent="0.25">
      <c r="L258" s="3"/>
      <c r="N258" s="3"/>
      <c r="O258" s="8"/>
    </row>
    <row r="259" spans="12:15" x14ac:dyDescent="0.25">
      <c r="L259" s="3"/>
      <c r="N259" s="3"/>
      <c r="O259" s="8"/>
    </row>
    <row r="260" spans="12:15" x14ac:dyDescent="0.25">
      <c r="L260" s="3"/>
      <c r="N260" s="3"/>
      <c r="O260" s="8"/>
    </row>
    <row r="261" spans="12:15" x14ac:dyDescent="0.25">
      <c r="L261" s="3"/>
      <c r="N261" s="3"/>
      <c r="O261" s="8"/>
    </row>
    <row r="262" spans="12:15" x14ac:dyDescent="0.25">
      <c r="L262" s="3"/>
      <c r="N262" s="3"/>
      <c r="O262" s="8"/>
    </row>
    <row r="263" spans="12:15" x14ac:dyDescent="0.25">
      <c r="L263" s="3"/>
      <c r="N263" s="3"/>
      <c r="O263" s="8"/>
    </row>
    <row r="264" spans="12:15" x14ac:dyDescent="0.25">
      <c r="L264" s="3"/>
      <c r="N264" s="3"/>
      <c r="O264" s="8"/>
    </row>
    <row r="265" spans="12:15" x14ac:dyDescent="0.25">
      <c r="L265" s="3"/>
      <c r="N265" s="3"/>
      <c r="O265" s="8"/>
    </row>
    <row r="266" spans="12:15" x14ac:dyDescent="0.25">
      <c r="L266" s="3"/>
      <c r="N266" s="3"/>
      <c r="O266" s="8"/>
    </row>
    <row r="267" spans="12:15" x14ac:dyDescent="0.25">
      <c r="L267" s="3"/>
      <c r="N267" s="3"/>
      <c r="O267" s="8"/>
    </row>
    <row r="268" spans="12:15" x14ac:dyDescent="0.25">
      <c r="L268" s="3"/>
      <c r="N268" s="3"/>
      <c r="O268" s="8"/>
    </row>
    <row r="269" spans="12:15" x14ac:dyDescent="0.25">
      <c r="L269" s="3"/>
      <c r="N269" s="3"/>
      <c r="O269" s="8"/>
    </row>
    <row r="270" spans="12:15" x14ac:dyDescent="0.25">
      <c r="L270" s="3"/>
      <c r="N270" s="3"/>
      <c r="O270" s="8"/>
    </row>
    <row r="271" spans="12:15" x14ac:dyDescent="0.25">
      <c r="L271" s="3"/>
      <c r="N271" s="3"/>
      <c r="O271" s="8"/>
    </row>
    <row r="272" spans="12:15" x14ac:dyDescent="0.25">
      <c r="L272" s="3"/>
      <c r="N272" s="3"/>
      <c r="O272" s="8"/>
    </row>
    <row r="273" spans="12:15" x14ac:dyDescent="0.25">
      <c r="L273" s="3"/>
      <c r="N273" s="3"/>
      <c r="O273" s="8"/>
    </row>
    <row r="274" spans="12:15" x14ac:dyDescent="0.25">
      <c r="L274" s="3"/>
      <c r="N274" s="3"/>
      <c r="O274" s="8"/>
    </row>
    <row r="275" spans="12:15" x14ac:dyDescent="0.25">
      <c r="L275" s="3"/>
      <c r="N275" s="3"/>
      <c r="O275" s="8"/>
    </row>
    <row r="276" spans="12:15" x14ac:dyDescent="0.25">
      <c r="L276" s="3"/>
      <c r="N276" s="3"/>
      <c r="O276" s="8"/>
    </row>
    <row r="277" spans="12:15" x14ac:dyDescent="0.25">
      <c r="L277" s="3"/>
      <c r="N277" s="3"/>
      <c r="O277" s="8"/>
    </row>
    <row r="278" spans="12:15" x14ac:dyDescent="0.25">
      <c r="L278" s="3"/>
      <c r="N278" s="3"/>
      <c r="O278" s="8"/>
    </row>
    <row r="279" spans="12:15" x14ac:dyDescent="0.25">
      <c r="L279" s="3"/>
      <c r="N279" s="3"/>
      <c r="O279" s="8"/>
    </row>
    <row r="280" spans="12:15" x14ac:dyDescent="0.25">
      <c r="L280" s="3"/>
      <c r="N280" s="3"/>
      <c r="O280" s="8"/>
    </row>
    <row r="281" spans="12:15" x14ac:dyDescent="0.25">
      <c r="L281" s="3"/>
      <c r="N281" s="3"/>
      <c r="O281" s="8"/>
    </row>
    <row r="282" spans="12:15" x14ac:dyDescent="0.25">
      <c r="L282" s="3"/>
      <c r="N282" s="3"/>
      <c r="O282" s="8"/>
    </row>
    <row r="283" spans="12:15" x14ac:dyDescent="0.25">
      <c r="L283" s="3"/>
      <c r="N283" s="3"/>
      <c r="O283" s="8"/>
    </row>
    <row r="284" spans="12:15" x14ac:dyDescent="0.25">
      <c r="L284" s="3"/>
      <c r="N284" s="3"/>
      <c r="O284" s="8"/>
    </row>
    <row r="285" spans="12:15" x14ac:dyDescent="0.25">
      <c r="L285" s="3"/>
      <c r="N285" s="3"/>
      <c r="O285" s="8"/>
    </row>
    <row r="286" spans="12:15" x14ac:dyDescent="0.25">
      <c r="L286" s="3"/>
      <c r="N286" s="3"/>
      <c r="O286" s="8"/>
    </row>
    <row r="287" spans="12:15" x14ac:dyDescent="0.25">
      <c r="L287" s="3"/>
      <c r="N287" s="3"/>
      <c r="O287" s="8"/>
    </row>
    <row r="288" spans="12:15" x14ac:dyDescent="0.25">
      <c r="L288" s="3"/>
      <c r="N288" s="3"/>
      <c r="O288" s="8"/>
    </row>
    <row r="289" spans="12:15" x14ac:dyDescent="0.25">
      <c r="L289" s="3"/>
      <c r="N289" s="3"/>
      <c r="O289" s="8"/>
    </row>
    <row r="290" spans="12:15" x14ac:dyDescent="0.25">
      <c r="L290" s="3"/>
      <c r="N290" s="3"/>
      <c r="O290" s="8"/>
    </row>
    <row r="291" spans="12:15" x14ac:dyDescent="0.25">
      <c r="L291" s="3"/>
      <c r="N291" s="3"/>
      <c r="O291" s="8"/>
    </row>
    <row r="292" spans="12:15" x14ac:dyDescent="0.25">
      <c r="L292" s="3"/>
      <c r="N292" s="3"/>
      <c r="O292" s="8"/>
    </row>
    <row r="293" spans="12:15" x14ac:dyDescent="0.25">
      <c r="L293" s="3"/>
      <c r="N293" s="3"/>
      <c r="O293" s="8"/>
    </row>
    <row r="294" spans="12:15" x14ac:dyDescent="0.25">
      <c r="L294" s="3"/>
      <c r="N294" s="3"/>
      <c r="O294" s="8"/>
    </row>
    <row r="295" spans="12:15" x14ac:dyDescent="0.25">
      <c r="L295" s="3"/>
      <c r="N295" s="3"/>
      <c r="O295" s="8"/>
    </row>
    <row r="296" spans="12:15" x14ac:dyDescent="0.25">
      <c r="L296" s="3"/>
      <c r="N296" s="3"/>
      <c r="O296" s="8"/>
    </row>
    <row r="297" spans="12:15" x14ac:dyDescent="0.25">
      <c r="L297" s="3"/>
      <c r="N297" s="3"/>
      <c r="O297" s="8"/>
    </row>
    <row r="298" spans="12:15" x14ac:dyDescent="0.25">
      <c r="L298" s="3"/>
      <c r="N298" s="3"/>
      <c r="O298" s="8"/>
    </row>
    <row r="299" spans="12:15" x14ac:dyDescent="0.25">
      <c r="L299" s="3"/>
      <c r="N299" s="3"/>
      <c r="O299" s="8"/>
    </row>
    <row r="300" spans="12:15" x14ac:dyDescent="0.25">
      <c r="L300" s="3"/>
      <c r="N300" s="3"/>
      <c r="O300" s="8"/>
    </row>
    <row r="301" spans="12:15" x14ac:dyDescent="0.25">
      <c r="L301" s="3"/>
      <c r="N301" s="3"/>
      <c r="O301" s="8"/>
    </row>
    <row r="302" spans="12:15" x14ac:dyDescent="0.25">
      <c r="L302" s="3"/>
      <c r="N302" s="3"/>
      <c r="O302" s="8"/>
    </row>
    <row r="303" spans="12:15" x14ac:dyDescent="0.25">
      <c r="L303" s="3"/>
      <c r="N303" s="3"/>
      <c r="O303" s="8"/>
    </row>
    <row r="304" spans="12:15" x14ac:dyDescent="0.25">
      <c r="L304" s="3"/>
      <c r="N304" s="3"/>
      <c r="O304" s="8"/>
    </row>
    <row r="305" spans="12:15" x14ac:dyDescent="0.25">
      <c r="L305" s="3"/>
      <c r="N305" s="3"/>
      <c r="O305" s="8"/>
    </row>
    <row r="306" spans="12:15" x14ac:dyDescent="0.25">
      <c r="L306" s="3"/>
      <c r="N306" s="3"/>
      <c r="O306" s="8"/>
    </row>
    <row r="307" spans="12:15" x14ac:dyDescent="0.25">
      <c r="L307" s="3"/>
      <c r="N307" s="3"/>
      <c r="O307" s="8"/>
    </row>
    <row r="308" spans="12:15" x14ac:dyDescent="0.25">
      <c r="L308" s="3"/>
      <c r="N308" s="3"/>
      <c r="O308" s="8"/>
    </row>
    <row r="309" spans="12:15" x14ac:dyDescent="0.25">
      <c r="L309" s="3"/>
      <c r="N309" s="3"/>
      <c r="O309" s="8"/>
    </row>
    <row r="310" spans="12:15" x14ac:dyDescent="0.25">
      <c r="L310" s="3"/>
      <c r="N310" s="3"/>
      <c r="O310" s="8"/>
    </row>
    <row r="311" spans="12:15" x14ac:dyDescent="0.25">
      <c r="L311" s="3"/>
      <c r="N311" s="3"/>
      <c r="O311" s="8"/>
    </row>
    <row r="312" spans="12:15" x14ac:dyDescent="0.25">
      <c r="L312" s="3"/>
      <c r="N312" s="3"/>
      <c r="O312" s="8"/>
    </row>
    <row r="313" spans="12:15" x14ac:dyDescent="0.25">
      <c r="L313" s="3"/>
      <c r="N313" s="3"/>
      <c r="O313" s="8"/>
    </row>
    <row r="314" spans="12:15" x14ac:dyDescent="0.25">
      <c r="L314" s="3"/>
      <c r="N314" s="3"/>
      <c r="O314" s="8"/>
    </row>
    <row r="315" spans="12:15" x14ac:dyDescent="0.25">
      <c r="L315" s="3"/>
      <c r="N315" s="3"/>
      <c r="O315" s="8"/>
    </row>
    <row r="316" spans="12:15" x14ac:dyDescent="0.25">
      <c r="L316" s="3"/>
      <c r="N316" s="3"/>
      <c r="O316" s="8"/>
    </row>
    <row r="317" spans="12:15" x14ac:dyDescent="0.25">
      <c r="L317" s="3"/>
      <c r="N317" s="3"/>
      <c r="O317" s="8"/>
    </row>
    <row r="318" spans="12:15" x14ac:dyDescent="0.25">
      <c r="L318" s="3"/>
      <c r="N318" s="3"/>
      <c r="O318" s="8"/>
    </row>
    <row r="319" spans="12:15" x14ac:dyDescent="0.25">
      <c r="L319" s="3"/>
      <c r="N319" s="3"/>
      <c r="O319" s="8"/>
    </row>
    <row r="320" spans="12:15" x14ac:dyDescent="0.25">
      <c r="L320" s="3"/>
      <c r="N320" s="3"/>
      <c r="O320" s="8"/>
    </row>
    <row r="321" spans="12:15" x14ac:dyDescent="0.25">
      <c r="L321" s="3"/>
      <c r="N321" s="3"/>
      <c r="O321" s="8"/>
    </row>
    <row r="322" spans="12:15" x14ac:dyDescent="0.25">
      <c r="L322" s="3"/>
      <c r="N322" s="3"/>
      <c r="O322" s="8"/>
    </row>
    <row r="323" spans="12:15" x14ac:dyDescent="0.25">
      <c r="L323" s="3"/>
      <c r="N323" s="3"/>
      <c r="O323" s="8"/>
    </row>
    <row r="324" spans="12:15" x14ac:dyDescent="0.25">
      <c r="L324" s="3"/>
      <c r="N324" s="3"/>
      <c r="O324" s="8"/>
    </row>
    <row r="325" spans="12:15" x14ac:dyDescent="0.25">
      <c r="L325" s="3"/>
      <c r="N325" s="3"/>
      <c r="O325" s="8"/>
    </row>
    <row r="326" spans="12:15" x14ac:dyDescent="0.25">
      <c r="L326" s="3"/>
      <c r="N326" s="3"/>
      <c r="O326" s="8"/>
    </row>
    <row r="327" spans="12:15" x14ac:dyDescent="0.25">
      <c r="L327" s="3"/>
      <c r="N327" s="3"/>
      <c r="O327" s="8"/>
    </row>
    <row r="328" spans="12:15" x14ac:dyDescent="0.25">
      <c r="L328" s="3"/>
      <c r="N328" s="3"/>
      <c r="O328" s="8"/>
    </row>
    <row r="329" spans="12:15" x14ac:dyDescent="0.25">
      <c r="L329" s="3"/>
      <c r="N329" s="3"/>
      <c r="O329" s="8"/>
    </row>
    <row r="330" spans="12:15" x14ac:dyDescent="0.25">
      <c r="L330" s="3"/>
      <c r="N330" s="3"/>
      <c r="O330" s="8"/>
    </row>
    <row r="331" spans="12:15" x14ac:dyDescent="0.25">
      <c r="L331" s="3"/>
      <c r="N331" s="3"/>
      <c r="O331" s="8"/>
    </row>
    <row r="332" spans="12:15" x14ac:dyDescent="0.25">
      <c r="L332" s="3"/>
      <c r="N332" s="3"/>
      <c r="O332" s="8"/>
    </row>
    <row r="333" spans="12:15" x14ac:dyDescent="0.25">
      <c r="L333" s="3"/>
      <c r="N333" s="3"/>
      <c r="O333" s="8"/>
    </row>
    <row r="334" spans="12:15" x14ac:dyDescent="0.25">
      <c r="L334" s="3"/>
      <c r="N334" s="3"/>
      <c r="O334" s="8"/>
    </row>
    <row r="335" spans="12:15" x14ac:dyDescent="0.25">
      <c r="L335" s="3"/>
      <c r="N335" s="3"/>
      <c r="O335" s="8"/>
    </row>
    <row r="336" spans="12:15" x14ac:dyDescent="0.25">
      <c r="L336" s="3"/>
      <c r="N336" s="3"/>
      <c r="O336" s="8"/>
    </row>
    <row r="337" spans="12:15" x14ac:dyDescent="0.25">
      <c r="L337" s="3"/>
      <c r="N337" s="3"/>
      <c r="O337" s="8"/>
    </row>
    <row r="338" spans="12:15" x14ac:dyDescent="0.25">
      <c r="L338" s="3"/>
      <c r="N338" s="3"/>
      <c r="O338" s="8"/>
    </row>
    <row r="339" spans="12:15" x14ac:dyDescent="0.25">
      <c r="L339" s="3"/>
      <c r="N339" s="3"/>
      <c r="O339" s="8"/>
    </row>
    <row r="340" spans="12:15" x14ac:dyDescent="0.25">
      <c r="L340" s="3"/>
      <c r="N340" s="3"/>
      <c r="O340" s="8"/>
    </row>
    <row r="341" spans="12:15" x14ac:dyDescent="0.25">
      <c r="L341" s="3"/>
      <c r="N341" s="3"/>
      <c r="O341" s="8"/>
    </row>
    <row r="342" spans="12:15" x14ac:dyDescent="0.25">
      <c r="L342" s="3"/>
      <c r="N342" s="3"/>
      <c r="O342" s="8"/>
    </row>
    <row r="343" spans="12:15" x14ac:dyDescent="0.25">
      <c r="L343" s="3"/>
      <c r="N343" s="3"/>
      <c r="O343" s="8"/>
    </row>
    <row r="344" spans="12:15" x14ac:dyDescent="0.25">
      <c r="L344" s="3"/>
      <c r="N344" s="3"/>
      <c r="O344" s="8"/>
    </row>
    <row r="345" spans="12:15" x14ac:dyDescent="0.25">
      <c r="L345" s="3"/>
      <c r="N345" s="3"/>
      <c r="O345" s="8"/>
    </row>
    <row r="346" spans="12:15" x14ac:dyDescent="0.25">
      <c r="L346" s="3"/>
      <c r="N346" s="3"/>
      <c r="O346" s="8"/>
    </row>
    <row r="347" spans="12:15" x14ac:dyDescent="0.25">
      <c r="L347" s="3"/>
      <c r="N347" s="3"/>
      <c r="O347" s="8"/>
    </row>
    <row r="348" spans="12:15" x14ac:dyDescent="0.25">
      <c r="L348" s="3"/>
      <c r="N348" s="3"/>
      <c r="O348" s="8"/>
    </row>
    <row r="349" spans="12:15" x14ac:dyDescent="0.25">
      <c r="L349" s="3"/>
      <c r="N349" s="3"/>
      <c r="O349" s="8"/>
    </row>
    <row r="350" spans="12:15" x14ac:dyDescent="0.25">
      <c r="L350" s="3"/>
      <c r="N350" s="3"/>
      <c r="O350" s="8"/>
    </row>
    <row r="351" spans="12:15" x14ac:dyDescent="0.25">
      <c r="L351" s="3"/>
      <c r="N351" s="3"/>
      <c r="O351" s="8"/>
    </row>
    <row r="352" spans="12:15" x14ac:dyDescent="0.25">
      <c r="L352" s="3"/>
      <c r="N352" s="3"/>
      <c r="O352" s="8"/>
    </row>
    <row r="353" spans="12:15" x14ac:dyDescent="0.25">
      <c r="L353" s="3"/>
      <c r="N353" s="3"/>
      <c r="O353" s="8"/>
    </row>
    <row r="354" spans="12:15" x14ac:dyDescent="0.25">
      <c r="L354" s="3"/>
      <c r="N354" s="3"/>
      <c r="O354" s="8"/>
    </row>
    <row r="355" spans="12:15" x14ac:dyDescent="0.25">
      <c r="L355" s="3"/>
      <c r="N355" s="3"/>
      <c r="O355" s="8"/>
    </row>
    <row r="356" spans="12:15" x14ac:dyDescent="0.25">
      <c r="L356" s="3"/>
      <c r="N356" s="3"/>
      <c r="O356" s="8"/>
    </row>
    <row r="357" spans="12:15" x14ac:dyDescent="0.25">
      <c r="L357" s="3"/>
      <c r="N357" s="3"/>
      <c r="O357" s="8"/>
    </row>
    <row r="358" spans="12:15" x14ac:dyDescent="0.25">
      <c r="L358" s="3"/>
      <c r="N358" s="3"/>
      <c r="O358" s="8"/>
    </row>
    <row r="359" spans="12:15" x14ac:dyDescent="0.25">
      <c r="L359" s="3"/>
      <c r="N359" s="3"/>
      <c r="O359" s="8"/>
    </row>
    <row r="360" spans="12:15" x14ac:dyDescent="0.25">
      <c r="L360" s="3"/>
      <c r="N360" s="3"/>
      <c r="O360" s="8"/>
    </row>
    <row r="361" spans="12:15" x14ac:dyDescent="0.25">
      <c r="L361" s="3"/>
      <c r="N361" s="3"/>
      <c r="O361" s="8"/>
    </row>
    <row r="362" spans="12:15" x14ac:dyDescent="0.25">
      <c r="L362" s="3"/>
      <c r="N362" s="3"/>
      <c r="O362" s="8"/>
    </row>
    <row r="363" spans="12:15" x14ac:dyDescent="0.25">
      <c r="L363" s="3"/>
      <c r="N363" s="3"/>
      <c r="O363" s="8"/>
    </row>
    <row r="364" spans="12:15" x14ac:dyDescent="0.25">
      <c r="L364" s="3"/>
      <c r="N364" s="3"/>
      <c r="O364" s="8"/>
    </row>
    <row r="365" spans="12:15" x14ac:dyDescent="0.25">
      <c r="L365" s="3"/>
      <c r="N365" s="3"/>
      <c r="O365" s="8"/>
    </row>
    <row r="366" spans="12:15" x14ac:dyDescent="0.25">
      <c r="L366" s="3"/>
      <c r="N366" s="3"/>
      <c r="O366" s="8"/>
    </row>
    <row r="367" spans="12:15" x14ac:dyDescent="0.25">
      <c r="L367" s="3"/>
      <c r="N367" s="3"/>
      <c r="O367" s="8"/>
    </row>
    <row r="368" spans="12:15" x14ac:dyDescent="0.25">
      <c r="L368" s="3"/>
      <c r="N368" s="3"/>
      <c r="O368" s="8"/>
    </row>
    <row r="369" spans="12:15" x14ac:dyDescent="0.25">
      <c r="L369" s="3"/>
      <c r="N369" s="3"/>
      <c r="O369" s="8"/>
    </row>
    <row r="370" spans="12:15" x14ac:dyDescent="0.25">
      <c r="L370" s="3"/>
      <c r="N370" s="3"/>
      <c r="O370" s="8"/>
    </row>
    <row r="371" spans="12:15" x14ac:dyDescent="0.25">
      <c r="L371" s="3"/>
      <c r="N371" s="3"/>
      <c r="O371" s="8"/>
    </row>
    <row r="372" spans="12:15" x14ac:dyDescent="0.25">
      <c r="L372" s="3"/>
      <c r="N372" s="3"/>
      <c r="O372" s="8"/>
    </row>
    <row r="373" spans="12:15" x14ac:dyDescent="0.25">
      <c r="L373" s="3"/>
      <c r="N373" s="3"/>
      <c r="O373" s="8"/>
    </row>
    <row r="374" spans="12:15" x14ac:dyDescent="0.25">
      <c r="L374" s="3"/>
      <c r="N374" s="3"/>
      <c r="O374" s="8"/>
    </row>
    <row r="375" spans="12:15" x14ac:dyDescent="0.25">
      <c r="L375" s="3"/>
      <c r="N375" s="3"/>
      <c r="O375" s="8"/>
    </row>
    <row r="376" spans="12:15" x14ac:dyDescent="0.25">
      <c r="L376" s="3"/>
      <c r="N376" s="3"/>
      <c r="O376" s="8"/>
    </row>
    <row r="377" spans="12:15" x14ac:dyDescent="0.25">
      <c r="L377" s="3"/>
      <c r="N377" s="3"/>
      <c r="O377" s="8"/>
    </row>
    <row r="378" spans="12:15" x14ac:dyDescent="0.25">
      <c r="L378" s="3"/>
      <c r="N378" s="3"/>
      <c r="O378" s="8"/>
    </row>
    <row r="379" spans="12:15" x14ac:dyDescent="0.25">
      <c r="L379" s="3"/>
      <c r="N379" s="3"/>
      <c r="O379" s="8"/>
    </row>
    <row r="380" spans="12:15" x14ac:dyDescent="0.25">
      <c r="L380" s="3"/>
      <c r="N380" s="3"/>
      <c r="O380" s="8"/>
    </row>
    <row r="381" spans="12:15" x14ac:dyDescent="0.25">
      <c r="L381" s="3"/>
      <c r="N381" s="3"/>
      <c r="O381" s="8"/>
    </row>
    <row r="382" spans="12:15" x14ac:dyDescent="0.25">
      <c r="L382" s="3"/>
      <c r="N382" s="3"/>
      <c r="O382" s="8"/>
    </row>
    <row r="383" spans="12:15" x14ac:dyDescent="0.25">
      <c r="L383" s="3"/>
      <c r="N383" s="3"/>
      <c r="O383" s="8"/>
    </row>
    <row r="384" spans="12:15" x14ac:dyDescent="0.25">
      <c r="L384" s="3"/>
      <c r="N384" s="3"/>
      <c r="O384" s="8"/>
    </row>
    <row r="385" spans="12:15" x14ac:dyDescent="0.25">
      <c r="L385" s="3"/>
      <c r="N385" s="3"/>
      <c r="O385" s="8"/>
    </row>
    <row r="386" spans="12:15" x14ac:dyDescent="0.25">
      <c r="L386" s="3"/>
      <c r="N386" s="3"/>
      <c r="O386" s="8"/>
    </row>
    <row r="387" spans="12:15" x14ac:dyDescent="0.25">
      <c r="L387" s="3"/>
      <c r="N387" s="3"/>
      <c r="O387" s="8"/>
    </row>
    <row r="388" spans="12:15" x14ac:dyDescent="0.25">
      <c r="L388" s="3"/>
      <c r="N388" s="3"/>
      <c r="O388" s="8"/>
    </row>
    <row r="389" spans="12:15" x14ac:dyDescent="0.25">
      <c r="L389" s="3"/>
      <c r="N389" s="3"/>
      <c r="O389" s="8"/>
    </row>
    <row r="390" spans="12:15" x14ac:dyDescent="0.25">
      <c r="L390" s="3"/>
      <c r="N390" s="3"/>
      <c r="O390" s="8"/>
    </row>
    <row r="391" spans="12:15" x14ac:dyDescent="0.25">
      <c r="L391" s="3"/>
      <c r="N391" s="3"/>
      <c r="O391" s="8"/>
    </row>
    <row r="392" spans="12:15" x14ac:dyDescent="0.25">
      <c r="L392" s="3"/>
      <c r="N392" s="3"/>
      <c r="O392" s="8"/>
    </row>
    <row r="393" spans="12:15" x14ac:dyDescent="0.25">
      <c r="L393" s="3"/>
      <c r="N393" s="3"/>
      <c r="O393" s="8"/>
    </row>
    <row r="394" spans="12:15" x14ac:dyDescent="0.25">
      <c r="L394" s="3"/>
      <c r="N394" s="3"/>
      <c r="O394" s="8"/>
    </row>
    <row r="395" spans="12:15" x14ac:dyDescent="0.25">
      <c r="L395" s="3"/>
      <c r="N395" s="3"/>
      <c r="O395" s="8"/>
    </row>
    <row r="396" spans="12:15" x14ac:dyDescent="0.25">
      <c r="L396" s="3"/>
      <c r="N396" s="3"/>
      <c r="O396" s="8"/>
    </row>
    <row r="397" spans="12:15" x14ac:dyDescent="0.25">
      <c r="L397" s="3"/>
      <c r="N397" s="3"/>
      <c r="O397" s="8"/>
    </row>
    <row r="398" spans="12:15" x14ac:dyDescent="0.25">
      <c r="L398" s="3"/>
      <c r="N398" s="3"/>
      <c r="O398" s="8"/>
    </row>
    <row r="399" spans="12:15" x14ac:dyDescent="0.25">
      <c r="L399" s="3"/>
      <c r="N399" s="3"/>
      <c r="O399" s="8"/>
    </row>
    <row r="400" spans="12:15" x14ac:dyDescent="0.25">
      <c r="L400" s="3"/>
      <c r="N400" s="3"/>
      <c r="O400" s="8"/>
    </row>
    <row r="401" spans="12:15" x14ac:dyDescent="0.25">
      <c r="L401" s="3"/>
      <c r="N401" s="3"/>
      <c r="O401" s="8"/>
    </row>
    <row r="402" spans="12:15" x14ac:dyDescent="0.25">
      <c r="L402" s="3"/>
      <c r="N402" s="3"/>
      <c r="O402" s="8"/>
    </row>
    <row r="403" spans="12:15" x14ac:dyDescent="0.25">
      <c r="L403" s="3"/>
      <c r="N403" s="3"/>
      <c r="O403" s="8"/>
    </row>
    <row r="404" spans="12:15" x14ac:dyDescent="0.25">
      <c r="L404" s="3"/>
      <c r="N404" s="3"/>
      <c r="O404" s="8"/>
    </row>
    <row r="405" spans="12:15" x14ac:dyDescent="0.25">
      <c r="L405" s="3"/>
      <c r="N405" s="3"/>
      <c r="O405" s="8"/>
    </row>
    <row r="406" spans="12:15" x14ac:dyDescent="0.25">
      <c r="L406" s="3"/>
      <c r="N406" s="3"/>
      <c r="O406" s="8"/>
    </row>
    <row r="407" spans="12:15" x14ac:dyDescent="0.25">
      <c r="L407" s="3"/>
      <c r="N407" s="3"/>
      <c r="O407" s="8"/>
    </row>
    <row r="408" spans="12:15" x14ac:dyDescent="0.25">
      <c r="L408" s="3"/>
      <c r="N408" s="3"/>
      <c r="O408" s="8"/>
    </row>
    <row r="409" spans="12:15" x14ac:dyDescent="0.25">
      <c r="L409" s="3"/>
      <c r="N409" s="3"/>
      <c r="O409" s="8"/>
    </row>
    <row r="410" spans="12:15" x14ac:dyDescent="0.25">
      <c r="L410" s="3"/>
      <c r="N410" s="3"/>
      <c r="O410" s="8"/>
    </row>
    <row r="411" spans="12:15" x14ac:dyDescent="0.25">
      <c r="L411" s="3"/>
      <c r="N411" s="3"/>
      <c r="O411" s="8"/>
    </row>
    <row r="412" spans="12:15" x14ac:dyDescent="0.25">
      <c r="L412" s="3"/>
      <c r="N412" s="3"/>
      <c r="O412" s="8"/>
    </row>
    <row r="413" spans="12:15" x14ac:dyDescent="0.25">
      <c r="L413" s="3"/>
      <c r="N413" s="3"/>
      <c r="O413" s="8"/>
    </row>
    <row r="414" spans="12:15" x14ac:dyDescent="0.25">
      <c r="L414" s="3"/>
      <c r="N414" s="3"/>
      <c r="O414" s="8"/>
    </row>
    <row r="415" spans="12:15" x14ac:dyDescent="0.25">
      <c r="L415" s="3"/>
      <c r="N415" s="3"/>
      <c r="O415" s="8"/>
    </row>
    <row r="416" spans="12:15" x14ac:dyDescent="0.25">
      <c r="L416" s="3"/>
      <c r="N416" s="3"/>
      <c r="O416" s="8"/>
    </row>
    <row r="417" spans="12:15" x14ac:dyDescent="0.25">
      <c r="L417" s="3"/>
      <c r="N417" s="3"/>
      <c r="O417" s="8"/>
    </row>
    <row r="418" spans="12:15" x14ac:dyDescent="0.25">
      <c r="L418" s="3"/>
      <c r="N418" s="3"/>
      <c r="O418" s="8"/>
    </row>
    <row r="419" spans="12:15" x14ac:dyDescent="0.25">
      <c r="L419" s="3"/>
      <c r="N419" s="3"/>
      <c r="O419" s="8"/>
    </row>
    <row r="420" spans="12:15" x14ac:dyDescent="0.25">
      <c r="L420" s="3"/>
      <c r="N420" s="3"/>
      <c r="O420" s="8"/>
    </row>
    <row r="421" spans="12:15" x14ac:dyDescent="0.25">
      <c r="L421" s="3"/>
      <c r="N421" s="3"/>
      <c r="O421" s="8"/>
    </row>
    <row r="422" spans="12:15" x14ac:dyDescent="0.25">
      <c r="L422" s="3"/>
      <c r="N422" s="3"/>
      <c r="O422" s="8"/>
    </row>
    <row r="423" spans="12:15" x14ac:dyDescent="0.25">
      <c r="L423" s="3"/>
      <c r="N423" s="3"/>
      <c r="O423" s="8"/>
    </row>
    <row r="424" spans="12:15" x14ac:dyDescent="0.25">
      <c r="L424" s="3"/>
      <c r="N424" s="3"/>
      <c r="O424" s="8"/>
    </row>
    <row r="425" spans="12:15" x14ac:dyDescent="0.25">
      <c r="L425" s="3"/>
      <c r="N425" s="3"/>
      <c r="O425" s="8"/>
    </row>
    <row r="426" spans="12:15" x14ac:dyDescent="0.25">
      <c r="L426" s="3"/>
      <c r="N426" s="3"/>
      <c r="O426" s="8"/>
    </row>
    <row r="427" spans="12:15" x14ac:dyDescent="0.25">
      <c r="L427" s="3"/>
      <c r="N427" s="3"/>
      <c r="O427" s="8"/>
    </row>
    <row r="428" spans="12:15" x14ac:dyDescent="0.25">
      <c r="L428" s="3"/>
      <c r="N428" s="3"/>
      <c r="O428" s="8"/>
    </row>
    <row r="429" spans="12:15" x14ac:dyDescent="0.25">
      <c r="L429" s="3"/>
      <c r="N429" s="3"/>
      <c r="O429" s="8"/>
    </row>
    <row r="430" spans="12:15" x14ac:dyDescent="0.25">
      <c r="L430" s="3"/>
      <c r="N430" s="3"/>
      <c r="O430" s="8"/>
    </row>
    <row r="431" spans="12:15" x14ac:dyDescent="0.25">
      <c r="L431" s="3"/>
      <c r="N431" s="3"/>
      <c r="O431" s="8"/>
    </row>
    <row r="432" spans="12:15" x14ac:dyDescent="0.25">
      <c r="L432" s="3"/>
      <c r="N432" s="3"/>
      <c r="O432" s="8"/>
    </row>
    <row r="433" spans="12:15" x14ac:dyDescent="0.25">
      <c r="L433" s="3"/>
      <c r="N433" s="3"/>
      <c r="O433" s="8"/>
    </row>
    <row r="434" spans="12:15" x14ac:dyDescent="0.25">
      <c r="L434" s="3"/>
      <c r="N434" s="3"/>
      <c r="O434" s="8"/>
    </row>
    <row r="435" spans="12:15" x14ac:dyDescent="0.25">
      <c r="L435" s="3"/>
      <c r="N435" s="3"/>
      <c r="O435" s="8"/>
    </row>
    <row r="436" spans="12:15" x14ac:dyDescent="0.25">
      <c r="L436" s="3"/>
      <c r="N436" s="3"/>
      <c r="O436" s="8"/>
    </row>
    <row r="437" spans="12:15" x14ac:dyDescent="0.25">
      <c r="L437" s="3"/>
      <c r="N437" s="3"/>
      <c r="O437" s="8"/>
    </row>
    <row r="438" spans="12:15" x14ac:dyDescent="0.25">
      <c r="L438" s="3"/>
      <c r="N438" s="3"/>
      <c r="O438" s="8"/>
    </row>
    <row r="439" spans="12:15" x14ac:dyDescent="0.25">
      <c r="L439" s="3"/>
      <c r="N439" s="3"/>
      <c r="O439" s="8"/>
    </row>
    <row r="440" spans="12:15" x14ac:dyDescent="0.25">
      <c r="L440" s="3"/>
      <c r="N440" s="3"/>
      <c r="O440" s="8"/>
    </row>
    <row r="441" spans="12:15" x14ac:dyDescent="0.25">
      <c r="L441" s="3"/>
      <c r="N441" s="3"/>
      <c r="O441" s="8"/>
    </row>
    <row r="442" spans="12:15" x14ac:dyDescent="0.25">
      <c r="L442" s="3"/>
      <c r="N442" s="3"/>
      <c r="O442" s="8"/>
    </row>
    <row r="443" spans="12:15" x14ac:dyDescent="0.25">
      <c r="L443" s="3"/>
      <c r="N443" s="3"/>
      <c r="O443" s="8"/>
    </row>
    <row r="444" spans="12:15" x14ac:dyDescent="0.25">
      <c r="L444" s="3"/>
      <c r="N444" s="3"/>
      <c r="O444" s="8"/>
    </row>
    <row r="445" spans="12:15" x14ac:dyDescent="0.25">
      <c r="L445" s="3"/>
      <c r="N445" s="3"/>
      <c r="O445" s="8"/>
    </row>
    <row r="446" spans="12:15" x14ac:dyDescent="0.25">
      <c r="L446" s="3"/>
      <c r="N446" s="3"/>
      <c r="O446" s="8"/>
    </row>
    <row r="447" spans="12:15" x14ac:dyDescent="0.25">
      <c r="L447" s="3"/>
      <c r="N447" s="3"/>
      <c r="O447" s="8"/>
    </row>
    <row r="448" spans="12:15" x14ac:dyDescent="0.25">
      <c r="L448" s="3"/>
      <c r="N448" s="3"/>
      <c r="O448" s="8"/>
    </row>
    <row r="449" spans="12:15" x14ac:dyDescent="0.25">
      <c r="L449" s="3"/>
      <c r="N449" s="3"/>
      <c r="O449" s="8"/>
    </row>
    <row r="450" spans="12:15" x14ac:dyDescent="0.25">
      <c r="L450" s="3"/>
      <c r="N450" s="3"/>
      <c r="O450" s="8"/>
    </row>
    <row r="451" spans="12:15" x14ac:dyDescent="0.25">
      <c r="L451" s="3"/>
      <c r="N451" s="3"/>
      <c r="O451" s="8"/>
    </row>
    <row r="452" spans="12:15" x14ac:dyDescent="0.25">
      <c r="L452" s="3"/>
      <c r="N452" s="3"/>
      <c r="O452" s="8"/>
    </row>
    <row r="453" spans="12:15" x14ac:dyDescent="0.25">
      <c r="L453" s="3"/>
      <c r="N453" s="3"/>
      <c r="O453" s="8"/>
    </row>
    <row r="454" spans="12:15" x14ac:dyDescent="0.25">
      <c r="L454" s="3"/>
      <c r="N454" s="3"/>
      <c r="O454" s="8"/>
    </row>
    <row r="455" spans="12:15" x14ac:dyDescent="0.25">
      <c r="L455" s="3"/>
      <c r="N455" s="3"/>
      <c r="O455" s="8"/>
    </row>
    <row r="456" spans="12:15" x14ac:dyDescent="0.25">
      <c r="L456" s="3"/>
      <c r="N456" s="3"/>
      <c r="O456" s="8"/>
    </row>
    <row r="457" spans="12:15" x14ac:dyDescent="0.25">
      <c r="L457" s="3"/>
      <c r="N457" s="3"/>
      <c r="O457" s="8"/>
    </row>
    <row r="458" spans="12:15" x14ac:dyDescent="0.25">
      <c r="L458" s="3"/>
      <c r="N458" s="3"/>
      <c r="O458" s="8"/>
    </row>
    <row r="459" spans="12:15" x14ac:dyDescent="0.25">
      <c r="L459" s="3"/>
      <c r="N459" s="3"/>
      <c r="O459" s="8"/>
    </row>
    <row r="460" spans="12:15" x14ac:dyDescent="0.25">
      <c r="L460" s="3"/>
      <c r="N460" s="3"/>
      <c r="O460" s="8"/>
    </row>
    <row r="461" spans="12:15" x14ac:dyDescent="0.25">
      <c r="L461" s="3"/>
      <c r="N461" s="3"/>
      <c r="O461" s="8"/>
    </row>
    <row r="462" spans="12:15" x14ac:dyDescent="0.25">
      <c r="L462" s="3"/>
      <c r="N462" s="3"/>
      <c r="O462" s="8"/>
    </row>
    <row r="463" spans="12:15" x14ac:dyDescent="0.25">
      <c r="L463" s="3"/>
      <c r="N463" s="3"/>
      <c r="O463" s="8"/>
    </row>
    <row r="464" spans="12:15" x14ac:dyDescent="0.25">
      <c r="L464" s="3"/>
      <c r="N464" s="3"/>
      <c r="O464" s="8"/>
    </row>
    <row r="465" spans="12:15" x14ac:dyDescent="0.25">
      <c r="L465" s="3"/>
      <c r="N465" s="3"/>
      <c r="O465" s="8"/>
    </row>
    <row r="466" spans="12:15" x14ac:dyDescent="0.25">
      <c r="L466" s="3"/>
      <c r="N466" s="3"/>
      <c r="O466" s="8"/>
    </row>
    <row r="467" spans="12:15" x14ac:dyDescent="0.25">
      <c r="L467" s="3"/>
      <c r="N467" s="3"/>
      <c r="O467" s="8"/>
    </row>
    <row r="468" spans="12:15" x14ac:dyDescent="0.25">
      <c r="L468" s="3"/>
      <c r="N468" s="3"/>
      <c r="O468" s="8"/>
    </row>
    <row r="469" spans="12:15" x14ac:dyDescent="0.25">
      <c r="L469" s="3"/>
      <c r="N469" s="3"/>
      <c r="O469" s="8"/>
    </row>
    <row r="470" spans="12:15" x14ac:dyDescent="0.25">
      <c r="L470" s="3"/>
      <c r="N470" s="3"/>
      <c r="O470" s="8"/>
    </row>
    <row r="471" spans="12:15" x14ac:dyDescent="0.25">
      <c r="L471" s="3"/>
      <c r="N471" s="3"/>
      <c r="O471" s="8"/>
    </row>
    <row r="472" spans="12:15" x14ac:dyDescent="0.25">
      <c r="L472" s="3"/>
      <c r="N472" s="3"/>
      <c r="O472" s="8"/>
    </row>
    <row r="473" spans="12:15" x14ac:dyDescent="0.25">
      <c r="L473" s="3"/>
      <c r="N473" s="3"/>
      <c r="O473" s="8"/>
    </row>
    <row r="474" spans="12:15" x14ac:dyDescent="0.25">
      <c r="L474" s="3"/>
      <c r="N474" s="3"/>
      <c r="O474" s="8"/>
    </row>
    <row r="475" spans="12:15" x14ac:dyDescent="0.25">
      <c r="L475" s="3"/>
      <c r="N475" s="3"/>
      <c r="O475" s="8"/>
    </row>
    <row r="476" spans="12:15" x14ac:dyDescent="0.25">
      <c r="L476" s="3"/>
      <c r="N476" s="3"/>
      <c r="O476" s="8"/>
    </row>
    <row r="477" spans="12:15" x14ac:dyDescent="0.25">
      <c r="L477" s="3"/>
      <c r="N477" s="3"/>
      <c r="O477" s="8"/>
    </row>
    <row r="478" spans="12:15" x14ac:dyDescent="0.25">
      <c r="L478" s="3"/>
      <c r="N478" s="3"/>
      <c r="O478" s="8"/>
    </row>
    <row r="479" spans="12:15" x14ac:dyDescent="0.25">
      <c r="L479" s="3"/>
      <c r="N479" s="3"/>
      <c r="O479" s="8"/>
    </row>
    <row r="480" spans="12:15" x14ac:dyDescent="0.25">
      <c r="L480" s="3"/>
      <c r="N480" s="3"/>
      <c r="O480" s="8"/>
    </row>
    <row r="481" spans="12:15" x14ac:dyDescent="0.25">
      <c r="L481" s="3"/>
      <c r="N481" s="3"/>
      <c r="O481" s="8"/>
    </row>
    <row r="482" spans="12:15" x14ac:dyDescent="0.25">
      <c r="L482" s="3"/>
      <c r="N482" s="3"/>
      <c r="O482" s="8"/>
    </row>
    <row r="483" spans="12:15" x14ac:dyDescent="0.25">
      <c r="L483" s="3"/>
      <c r="N483" s="3"/>
      <c r="O483" s="8"/>
    </row>
    <row r="484" spans="12:15" x14ac:dyDescent="0.25">
      <c r="L484" s="3"/>
      <c r="N484" s="3"/>
      <c r="O484" s="8"/>
    </row>
    <row r="485" spans="12:15" x14ac:dyDescent="0.25">
      <c r="L485" s="3"/>
      <c r="N485" s="3"/>
      <c r="O485" s="8"/>
    </row>
    <row r="486" spans="12:15" x14ac:dyDescent="0.25">
      <c r="L486" s="3"/>
      <c r="N486" s="3"/>
      <c r="O486" s="8"/>
    </row>
    <row r="487" spans="12:15" x14ac:dyDescent="0.25">
      <c r="L487" s="3"/>
      <c r="N487" s="3"/>
      <c r="O487" s="8"/>
    </row>
    <row r="488" spans="12:15" x14ac:dyDescent="0.25">
      <c r="L488" s="3"/>
      <c r="N488" s="3"/>
      <c r="O488" s="8"/>
    </row>
    <row r="489" spans="12:15" x14ac:dyDescent="0.25">
      <c r="L489" s="3"/>
      <c r="N489" s="3"/>
      <c r="O489" s="8"/>
    </row>
    <row r="490" spans="12:15" x14ac:dyDescent="0.25">
      <c r="L490" s="3"/>
      <c r="N490" s="3"/>
      <c r="O490" s="8"/>
    </row>
    <row r="491" spans="12:15" x14ac:dyDescent="0.25">
      <c r="L491" s="3"/>
      <c r="N491" s="3"/>
      <c r="O491" s="8"/>
    </row>
    <row r="492" spans="12:15" x14ac:dyDescent="0.25">
      <c r="L492" s="3"/>
      <c r="N492" s="3"/>
      <c r="O492" s="8"/>
    </row>
    <row r="493" spans="12:15" x14ac:dyDescent="0.25">
      <c r="L493" s="3"/>
      <c r="N493" s="3"/>
      <c r="O493" s="8"/>
    </row>
    <row r="494" spans="12:15" x14ac:dyDescent="0.25">
      <c r="L494" s="3"/>
      <c r="N494" s="3"/>
      <c r="O494" s="8"/>
    </row>
    <row r="495" spans="12:15" x14ac:dyDescent="0.25">
      <c r="L495" s="3"/>
      <c r="N495" s="3"/>
      <c r="O495" s="8"/>
    </row>
    <row r="496" spans="12:15" x14ac:dyDescent="0.25">
      <c r="L496" s="3"/>
      <c r="N496" s="3"/>
      <c r="O496" s="8"/>
    </row>
    <row r="497" spans="12:15" x14ac:dyDescent="0.25">
      <c r="L497" s="3"/>
      <c r="N497" s="3"/>
      <c r="O497" s="8"/>
    </row>
    <row r="498" spans="12:15" x14ac:dyDescent="0.25">
      <c r="L498" s="3"/>
      <c r="N498" s="3"/>
      <c r="O498" s="8"/>
    </row>
    <row r="499" spans="12:15" x14ac:dyDescent="0.25">
      <c r="L499" s="3"/>
      <c r="N499" s="3"/>
      <c r="O499" s="8"/>
    </row>
    <row r="500" spans="12:15" x14ac:dyDescent="0.25">
      <c r="L500" s="3"/>
      <c r="N500" s="3"/>
      <c r="O500" s="8"/>
    </row>
    <row r="501" spans="12:15" x14ac:dyDescent="0.25">
      <c r="L501" s="3"/>
      <c r="N501" s="3"/>
      <c r="O501" s="8"/>
    </row>
    <row r="502" spans="12:15" x14ac:dyDescent="0.25">
      <c r="L502" s="3"/>
      <c r="N502" s="3"/>
      <c r="O502" s="8"/>
    </row>
    <row r="503" spans="12:15" x14ac:dyDescent="0.25">
      <c r="L503" s="3"/>
      <c r="N503" s="3"/>
      <c r="O503" s="8"/>
    </row>
    <row r="504" spans="12:15" x14ac:dyDescent="0.25">
      <c r="L504" s="3"/>
      <c r="N504" s="3"/>
      <c r="O504" s="8"/>
    </row>
    <row r="505" spans="12:15" x14ac:dyDescent="0.25">
      <c r="L505" s="3"/>
      <c r="N505" s="3"/>
      <c r="O505" s="8"/>
    </row>
    <row r="506" spans="12:15" x14ac:dyDescent="0.25">
      <c r="L506" s="3"/>
      <c r="N506" s="3"/>
      <c r="O506" s="8"/>
    </row>
    <row r="507" spans="12:15" x14ac:dyDescent="0.25">
      <c r="L507" s="3"/>
      <c r="N507" s="3"/>
      <c r="O507" s="8"/>
    </row>
    <row r="508" spans="12:15" x14ac:dyDescent="0.25">
      <c r="L508" s="3"/>
      <c r="N508" s="3"/>
      <c r="O508" s="8"/>
    </row>
    <row r="509" spans="12:15" x14ac:dyDescent="0.25">
      <c r="L509" s="3"/>
      <c r="N509" s="3"/>
      <c r="O509" s="8"/>
    </row>
    <row r="510" spans="12:15" x14ac:dyDescent="0.25">
      <c r="L510" s="3"/>
      <c r="N510" s="3"/>
      <c r="O510" s="8"/>
    </row>
    <row r="511" spans="12:15" x14ac:dyDescent="0.25">
      <c r="L511" s="3"/>
      <c r="N511" s="3"/>
      <c r="O511" s="8"/>
    </row>
    <row r="512" spans="12:15" x14ac:dyDescent="0.25">
      <c r="L512" s="3"/>
      <c r="N512" s="3"/>
      <c r="O512" s="8"/>
    </row>
    <row r="513" spans="12:15" x14ac:dyDescent="0.25">
      <c r="L513" s="3"/>
      <c r="N513" s="3"/>
      <c r="O513" s="8"/>
    </row>
    <row r="514" spans="12:15" x14ac:dyDescent="0.25">
      <c r="L514" s="3"/>
      <c r="N514" s="3"/>
      <c r="O514" s="8"/>
    </row>
    <row r="515" spans="12:15" x14ac:dyDescent="0.25">
      <c r="L515" s="3"/>
      <c r="N515" s="3"/>
      <c r="O515" s="8"/>
    </row>
    <row r="516" spans="12:15" x14ac:dyDescent="0.25">
      <c r="L516" s="3"/>
      <c r="N516" s="3"/>
      <c r="O516" s="8"/>
    </row>
    <row r="517" spans="12:15" x14ac:dyDescent="0.25">
      <c r="L517" s="3"/>
      <c r="N517" s="3"/>
      <c r="O517" s="8"/>
    </row>
    <row r="518" spans="12:15" x14ac:dyDescent="0.25">
      <c r="L518" s="3"/>
      <c r="N518" s="3"/>
      <c r="O518" s="8"/>
    </row>
    <row r="519" spans="12:15" x14ac:dyDescent="0.25">
      <c r="L519" s="3"/>
      <c r="N519" s="3"/>
      <c r="O519" s="8"/>
    </row>
    <row r="520" spans="12:15" x14ac:dyDescent="0.25">
      <c r="L520" s="3"/>
      <c r="N520" s="3"/>
      <c r="O520" s="8"/>
    </row>
    <row r="521" spans="12:15" x14ac:dyDescent="0.25">
      <c r="L521" s="3"/>
      <c r="N521" s="3"/>
      <c r="O521" s="8"/>
    </row>
    <row r="522" spans="12:15" x14ac:dyDescent="0.25">
      <c r="L522" s="3"/>
      <c r="N522" s="3"/>
      <c r="O522" s="8"/>
    </row>
    <row r="523" spans="12:15" x14ac:dyDescent="0.25">
      <c r="L523" s="3"/>
      <c r="N523" s="3"/>
      <c r="O523" s="8"/>
    </row>
    <row r="524" spans="12:15" x14ac:dyDescent="0.25">
      <c r="L524" s="3"/>
      <c r="N524" s="3"/>
      <c r="O524" s="8"/>
    </row>
    <row r="525" spans="12:15" x14ac:dyDescent="0.25">
      <c r="L525" s="3"/>
      <c r="N525" s="3"/>
      <c r="O525" s="8"/>
    </row>
    <row r="526" spans="12:15" x14ac:dyDescent="0.25">
      <c r="L526" s="3"/>
      <c r="N526" s="3"/>
      <c r="O526" s="8"/>
    </row>
    <row r="527" spans="12:15" x14ac:dyDescent="0.25">
      <c r="L527" s="3"/>
      <c r="N527" s="3"/>
      <c r="O527" s="8"/>
    </row>
    <row r="528" spans="12:15" x14ac:dyDescent="0.25">
      <c r="L528" s="3"/>
      <c r="N528" s="3"/>
      <c r="O528" s="8"/>
    </row>
    <row r="529" spans="12:15" x14ac:dyDescent="0.25">
      <c r="L529" s="3"/>
      <c r="N529" s="3"/>
      <c r="O529" s="8"/>
    </row>
    <row r="530" spans="12:15" x14ac:dyDescent="0.25">
      <c r="L530" s="3"/>
      <c r="N530" s="3"/>
      <c r="O530" s="8"/>
    </row>
    <row r="531" spans="12:15" x14ac:dyDescent="0.25">
      <c r="L531" s="3"/>
      <c r="N531" s="3"/>
      <c r="O531" s="8"/>
    </row>
    <row r="532" spans="12:15" x14ac:dyDescent="0.25">
      <c r="L532" s="3"/>
      <c r="N532" s="3"/>
      <c r="O532" s="8"/>
    </row>
    <row r="533" spans="12:15" x14ac:dyDescent="0.25">
      <c r="L533" s="3"/>
      <c r="N533" s="3"/>
      <c r="O533" s="8"/>
    </row>
    <row r="534" spans="12:15" x14ac:dyDescent="0.25">
      <c r="L534" s="3"/>
      <c r="N534" s="3"/>
      <c r="O534" s="8"/>
    </row>
    <row r="535" spans="12:15" x14ac:dyDescent="0.25">
      <c r="L535" s="3"/>
      <c r="N535" s="3"/>
      <c r="O535" s="8"/>
    </row>
    <row r="536" spans="12:15" x14ac:dyDescent="0.25">
      <c r="L536" s="3"/>
      <c r="N536" s="3"/>
      <c r="O536" s="8"/>
    </row>
    <row r="537" spans="12:15" x14ac:dyDescent="0.25">
      <c r="L537" s="3"/>
      <c r="N537" s="3"/>
      <c r="O537" s="8"/>
    </row>
    <row r="538" spans="12:15" x14ac:dyDescent="0.25">
      <c r="L538" s="3"/>
      <c r="N538" s="3"/>
      <c r="O538" s="8"/>
    </row>
    <row r="539" spans="12:15" x14ac:dyDescent="0.25">
      <c r="L539" s="3"/>
      <c r="N539" s="3"/>
      <c r="O539" s="8"/>
    </row>
    <row r="540" spans="12:15" x14ac:dyDescent="0.25">
      <c r="L540" s="3"/>
      <c r="N540" s="3"/>
      <c r="O540" s="8"/>
    </row>
    <row r="541" spans="12:15" x14ac:dyDescent="0.25">
      <c r="L541" s="3"/>
      <c r="N541" s="3"/>
      <c r="O541" s="8"/>
    </row>
    <row r="542" spans="12:15" x14ac:dyDescent="0.25">
      <c r="L542" s="3"/>
      <c r="N542" s="3"/>
      <c r="O542" s="8"/>
    </row>
    <row r="543" spans="12:15" x14ac:dyDescent="0.25">
      <c r="L543" s="3"/>
      <c r="N543" s="3"/>
      <c r="O543" s="8"/>
    </row>
    <row r="544" spans="12:15" x14ac:dyDescent="0.25">
      <c r="L544" s="3"/>
      <c r="N544" s="3"/>
      <c r="O544" s="8"/>
    </row>
    <row r="545" spans="12:15" x14ac:dyDescent="0.25">
      <c r="L545" s="3"/>
      <c r="N545" s="3"/>
      <c r="O545" s="8"/>
    </row>
    <row r="546" spans="12:15" x14ac:dyDescent="0.25">
      <c r="L546" s="3"/>
      <c r="N546" s="3"/>
      <c r="O546" s="8"/>
    </row>
    <row r="547" spans="12:15" x14ac:dyDescent="0.25">
      <c r="L547" s="3"/>
      <c r="N547" s="3"/>
      <c r="O547" s="8"/>
    </row>
    <row r="548" spans="12:15" x14ac:dyDescent="0.25">
      <c r="L548" s="3"/>
      <c r="N548" s="3"/>
      <c r="O548" s="8"/>
    </row>
    <row r="549" spans="12:15" x14ac:dyDescent="0.25">
      <c r="L549" s="3"/>
      <c r="N549" s="3"/>
      <c r="O549" s="8"/>
    </row>
    <row r="550" spans="12:15" x14ac:dyDescent="0.25">
      <c r="L550" s="3"/>
      <c r="N550" s="3"/>
      <c r="O550" s="8"/>
    </row>
    <row r="551" spans="12:15" x14ac:dyDescent="0.25">
      <c r="L551" s="3"/>
      <c r="N551" s="3"/>
      <c r="O551" s="8"/>
    </row>
    <row r="552" spans="12:15" x14ac:dyDescent="0.25">
      <c r="L552" s="3"/>
      <c r="N552" s="3"/>
      <c r="O552" s="8"/>
    </row>
    <row r="553" spans="12:15" x14ac:dyDescent="0.25">
      <c r="L553" s="3"/>
      <c r="N553" s="3"/>
      <c r="O553" s="8"/>
    </row>
    <row r="554" spans="12:15" x14ac:dyDescent="0.25">
      <c r="L554" s="3"/>
      <c r="N554" s="3"/>
      <c r="O554" s="8"/>
    </row>
    <row r="555" spans="12:15" x14ac:dyDescent="0.25">
      <c r="L555" s="3"/>
      <c r="N555" s="3"/>
      <c r="O555" s="8"/>
    </row>
    <row r="556" spans="12:15" x14ac:dyDescent="0.25">
      <c r="L556" s="3"/>
      <c r="N556" s="3"/>
      <c r="O556" s="8"/>
    </row>
    <row r="557" spans="12:15" x14ac:dyDescent="0.25">
      <c r="L557" s="3"/>
      <c r="N557" s="3"/>
      <c r="O557" s="8"/>
    </row>
    <row r="558" spans="12:15" x14ac:dyDescent="0.25">
      <c r="L558" s="3"/>
      <c r="N558" s="3"/>
      <c r="O558" s="8"/>
    </row>
    <row r="559" spans="12:15" x14ac:dyDescent="0.25">
      <c r="L559" s="3"/>
      <c r="N559" s="3"/>
      <c r="O559" s="8"/>
    </row>
    <row r="560" spans="12:15" x14ac:dyDescent="0.25">
      <c r="L560" s="3"/>
      <c r="N560" s="3"/>
      <c r="O560" s="8"/>
    </row>
    <row r="561" spans="12:15" x14ac:dyDescent="0.25">
      <c r="L561" s="3"/>
      <c r="N561" s="3"/>
      <c r="O561" s="8"/>
    </row>
    <row r="562" spans="12:15" x14ac:dyDescent="0.25">
      <c r="L562" s="3"/>
      <c r="N562" s="3"/>
      <c r="O562" s="8"/>
    </row>
    <row r="563" spans="12:15" x14ac:dyDescent="0.25">
      <c r="L563" s="3"/>
      <c r="N563" s="3"/>
      <c r="O563" s="8"/>
    </row>
    <row r="564" spans="12:15" x14ac:dyDescent="0.25">
      <c r="L564" s="3"/>
      <c r="N564" s="3"/>
      <c r="O564" s="8"/>
    </row>
    <row r="565" spans="12:15" x14ac:dyDescent="0.25">
      <c r="L565" s="3"/>
      <c r="N565" s="3"/>
      <c r="O565" s="8"/>
    </row>
    <row r="566" spans="12:15" x14ac:dyDescent="0.25">
      <c r="L566" s="3"/>
      <c r="N566" s="3"/>
      <c r="O566" s="8"/>
    </row>
    <row r="567" spans="12:15" x14ac:dyDescent="0.25">
      <c r="L567" s="3"/>
      <c r="N567" s="3"/>
      <c r="O567" s="8"/>
    </row>
    <row r="568" spans="12:15" x14ac:dyDescent="0.25">
      <c r="L568" s="3"/>
      <c r="N568" s="3"/>
      <c r="O568" s="8"/>
    </row>
    <row r="569" spans="12:15" x14ac:dyDescent="0.25">
      <c r="L569" s="3"/>
      <c r="N569" s="3"/>
      <c r="O569" s="8"/>
    </row>
    <row r="570" spans="12:15" x14ac:dyDescent="0.25">
      <c r="L570" s="3"/>
      <c r="N570" s="3"/>
      <c r="O570" s="8"/>
    </row>
    <row r="571" spans="12:15" x14ac:dyDescent="0.25">
      <c r="L571" s="3"/>
      <c r="N571" s="3"/>
      <c r="O571" s="8"/>
    </row>
    <row r="572" spans="12:15" x14ac:dyDescent="0.25">
      <c r="L572" s="3"/>
      <c r="N572" s="3"/>
      <c r="O572" s="8"/>
    </row>
    <row r="573" spans="12:15" x14ac:dyDescent="0.25">
      <c r="L573" s="3"/>
      <c r="N573" s="3"/>
      <c r="O573" s="8"/>
    </row>
    <row r="574" spans="12:15" x14ac:dyDescent="0.25">
      <c r="L574" s="3"/>
      <c r="N574" s="3"/>
      <c r="O574" s="8"/>
    </row>
    <row r="575" spans="12:15" x14ac:dyDescent="0.25">
      <c r="L575" s="3"/>
      <c r="N575" s="3"/>
      <c r="O575" s="8"/>
    </row>
    <row r="576" spans="12:15" x14ac:dyDescent="0.25">
      <c r="L576" s="3"/>
      <c r="N576" s="3"/>
      <c r="O576" s="8"/>
    </row>
    <row r="577" spans="12:15" x14ac:dyDescent="0.25">
      <c r="L577" s="3"/>
      <c r="N577" s="3"/>
      <c r="O577" s="8"/>
    </row>
    <row r="578" spans="12:15" x14ac:dyDescent="0.25">
      <c r="L578" s="3"/>
      <c r="N578" s="3"/>
      <c r="O578" s="8"/>
    </row>
    <row r="579" spans="12:15" x14ac:dyDescent="0.25">
      <c r="L579" s="3"/>
      <c r="N579" s="3"/>
      <c r="O579" s="8"/>
    </row>
    <row r="580" spans="12:15" x14ac:dyDescent="0.25">
      <c r="L580" s="3"/>
      <c r="N580" s="3"/>
      <c r="O580" s="8"/>
    </row>
    <row r="581" spans="12:15" x14ac:dyDescent="0.25">
      <c r="L581" s="3"/>
      <c r="N581" s="3"/>
      <c r="O581" s="8"/>
    </row>
    <row r="582" spans="12:15" x14ac:dyDescent="0.25">
      <c r="L582" s="3"/>
      <c r="N582" s="3"/>
      <c r="O582" s="8"/>
    </row>
    <row r="583" spans="12:15" x14ac:dyDescent="0.25">
      <c r="L583" s="3"/>
      <c r="N583" s="3"/>
      <c r="O583" s="8"/>
    </row>
    <row r="584" spans="12:15" x14ac:dyDescent="0.25">
      <c r="L584" s="3"/>
      <c r="N584" s="3"/>
      <c r="O584" s="8"/>
    </row>
    <row r="585" spans="12:15" x14ac:dyDescent="0.25">
      <c r="L585" s="3"/>
      <c r="N585" s="3"/>
      <c r="O585" s="8"/>
    </row>
    <row r="586" spans="12:15" x14ac:dyDescent="0.25">
      <c r="L586" s="3"/>
      <c r="N586" s="3"/>
      <c r="O586" s="8"/>
    </row>
    <row r="587" spans="12:15" x14ac:dyDescent="0.25">
      <c r="L587" s="3"/>
      <c r="N587" s="3"/>
      <c r="O587" s="8"/>
    </row>
    <row r="588" spans="12:15" x14ac:dyDescent="0.25">
      <c r="L588" s="3"/>
      <c r="N588" s="3"/>
      <c r="O588" s="8"/>
    </row>
    <row r="589" spans="12:15" x14ac:dyDescent="0.25">
      <c r="L589" s="3"/>
      <c r="N589" s="3"/>
      <c r="O589" s="8"/>
    </row>
    <row r="590" spans="12:15" x14ac:dyDescent="0.25">
      <c r="L590" s="3"/>
      <c r="N590" s="3"/>
      <c r="O590" s="8"/>
    </row>
    <row r="591" spans="12:15" x14ac:dyDescent="0.25">
      <c r="L591" s="3"/>
      <c r="N591" s="3"/>
      <c r="O591" s="8"/>
    </row>
    <row r="592" spans="12:15" x14ac:dyDescent="0.25">
      <c r="L592" s="3"/>
      <c r="N592" s="3"/>
      <c r="O592" s="8"/>
    </row>
    <row r="593" spans="12:15" x14ac:dyDescent="0.25">
      <c r="L593" s="3"/>
      <c r="N593" s="3"/>
      <c r="O593" s="8"/>
    </row>
    <row r="594" spans="12:15" x14ac:dyDescent="0.25">
      <c r="L594" s="3"/>
      <c r="N594" s="3"/>
      <c r="O594" s="8"/>
    </row>
    <row r="595" spans="12:15" x14ac:dyDescent="0.25">
      <c r="L595" s="3"/>
      <c r="N595" s="3"/>
      <c r="O595" s="8"/>
    </row>
    <row r="596" spans="12:15" x14ac:dyDescent="0.25">
      <c r="L596" s="3"/>
      <c r="N596" s="3"/>
      <c r="O596" s="8"/>
    </row>
    <row r="597" spans="12:15" x14ac:dyDescent="0.25">
      <c r="L597" s="3"/>
      <c r="N597" s="3"/>
      <c r="O597" s="8"/>
    </row>
    <row r="598" spans="12:15" x14ac:dyDescent="0.25">
      <c r="L598" s="3"/>
      <c r="N598" s="3"/>
      <c r="O598" s="8"/>
    </row>
    <row r="599" spans="12:15" x14ac:dyDescent="0.25">
      <c r="L599" s="3"/>
      <c r="N599" s="3"/>
      <c r="O599" s="8"/>
    </row>
    <row r="600" spans="12:15" x14ac:dyDescent="0.25">
      <c r="L600" s="3"/>
      <c r="N600" s="3"/>
      <c r="O600" s="8"/>
    </row>
    <row r="601" spans="12:15" x14ac:dyDescent="0.25">
      <c r="L601" s="3"/>
      <c r="N601" s="3"/>
      <c r="O601" s="8"/>
    </row>
    <row r="602" spans="12:15" x14ac:dyDescent="0.25">
      <c r="L602" s="3"/>
      <c r="N602" s="3"/>
      <c r="O602" s="8"/>
    </row>
    <row r="603" spans="12:15" x14ac:dyDescent="0.25">
      <c r="L603" s="3"/>
      <c r="N603" s="3"/>
      <c r="O603" s="8"/>
    </row>
    <row r="604" spans="12:15" x14ac:dyDescent="0.25">
      <c r="L604" s="3"/>
      <c r="N604" s="3"/>
      <c r="O604" s="8"/>
    </row>
    <row r="605" spans="12:15" x14ac:dyDescent="0.25">
      <c r="L605" s="3"/>
      <c r="N605" s="3"/>
      <c r="O605" s="8"/>
    </row>
    <row r="606" spans="12:15" x14ac:dyDescent="0.25">
      <c r="L606" s="3"/>
      <c r="N606" s="3"/>
      <c r="O606" s="8"/>
    </row>
    <row r="607" spans="12:15" x14ac:dyDescent="0.25">
      <c r="L607" s="3"/>
      <c r="N607" s="3"/>
      <c r="O607" s="8"/>
    </row>
    <row r="608" spans="12:15" x14ac:dyDescent="0.25">
      <c r="L608" s="3"/>
      <c r="N608" s="3"/>
      <c r="O608" s="8"/>
    </row>
    <row r="609" spans="12:15" x14ac:dyDescent="0.25">
      <c r="L609" s="3"/>
      <c r="N609" s="3"/>
      <c r="O609" s="8"/>
    </row>
    <row r="610" spans="12:15" x14ac:dyDescent="0.25">
      <c r="L610" s="3"/>
      <c r="N610" s="3"/>
      <c r="O610" s="8"/>
    </row>
    <row r="611" spans="12:15" x14ac:dyDescent="0.25">
      <c r="L611" s="3"/>
      <c r="N611" s="3"/>
      <c r="O611" s="8"/>
    </row>
    <row r="612" spans="12:15" x14ac:dyDescent="0.25">
      <c r="L612" s="3"/>
      <c r="N612" s="3"/>
      <c r="O612" s="8"/>
    </row>
    <row r="613" spans="12:15" x14ac:dyDescent="0.25">
      <c r="L613" s="3"/>
      <c r="N613" s="3"/>
      <c r="O613" s="8"/>
    </row>
    <row r="614" spans="12:15" x14ac:dyDescent="0.25">
      <c r="L614" s="3"/>
      <c r="N614" s="3"/>
      <c r="O614" s="8"/>
    </row>
    <row r="615" spans="12:15" x14ac:dyDescent="0.25">
      <c r="L615" s="3"/>
      <c r="N615" s="3"/>
      <c r="O615" s="8"/>
    </row>
    <row r="616" spans="12:15" x14ac:dyDescent="0.25">
      <c r="L616" s="3"/>
      <c r="N616" s="3"/>
      <c r="O616" s="8"/>
    </row>
    <row r="617" spans="12:15" x14ac:dyDescent="0.25">
      <c r="L617" s="3"/>
      <c r="N617" s="3"/>
      <c r="O617" s="8"/>
    </row>
    <row r="618" spans="12:15" x14ac:dyDescent="0.25">
      <c r="L618" s="3"/>
      <c r="N618" s="3"/>
      <c r="O618" s="8"/>
    </row>
    <row r="619" spans="12:15" x14ac:dyDescent="0.25">
      <c r="L619" s="3"/>
      <c r="N619" s="3"/>
      <c r="O619" s="8"/>
    </row>
    <row r="620" spans="12:15" x14ac:dyDescent="0.25">
      <c r="L620" s="3"/>
      <c r="N620" s="3"/>
      <c r="O620" s="8"/>
    </row>
    <row r="621" spans="12:15" x14ac:dyDescent="0.25">
      <c r="L621" s="3"/>
      <c r="N621" s="3"/>
      <c r="O621" s="8"/>
    </row>
    <row r="622" spans="12:15" x14ac:dyDescent="0.25">
      <c r="L622" s="3"/>
      <c r="N622" s="3"/>
      <c r="O622" s="8"/>
    </row>
    <row r="623" spans="12:15" x14ac:dyDescent="0.25">
      <c r="L623" s="3"/>
      <c r="N623" s="3"/>
      <c r="O623" s="8"/>
    </row>
    <row r="624" spans="12:15" x14ac:dyDescent="0.25">
      <c r="L624" s="3"/>
      <c r="N624" s="3"/>
      <c r="O624" s="8"/>
    </row>
    <row r="625" spans="12:15" x14ac:dyDescent="0.25">
      <c r="L625" s="3"/>
      <c r="N625" s="3"/>
      <c r="O625" s="8"/>
    </row>
    <row r="626" spans="12:15" x14ac:dyDescent="0.25">
      <c r="L626" s="3"/>
      <c r="N626" s="3"/>
      <c r="O626" s="8"/>
    </row>
    <row r="627" spans="12:15" x14ac:dyDescent="0.25">
      <c r="L627" s="3"/>
      <c r="N627" s="3"/>
      <c r="O627" s="8"/>
    </row>
    <row r="628" spans="12:15" x14ac:dyDescent="0.25">
      <c r="L628" s="3"/>
      <c r="N628" s="3"/>
      <c r="O628" s="8"/>
    </row>
    <row r="629" spans="12:15" x14ac:dyDescent="0.25">
      <c r="L629" s="3"/>
      <c r="N629" s="3"/>
      <c r="O629" s="8"/>
    </row>
    <row r="630" spans="12:15" x14ac:dyDescent="0.25">
      <c r="L630" s="3"/>
      <c r="N630" s="3"/>
      <c r="O630" s="8"/>
    </row>
    <row r="631" spans="12:15" x14ac:dyDescent="0.25">
      <c r="L631" s="3"/>
      <c r="N631" s="3"/>
      <c r="O631" s="8"/>
    </row>
    <row r="632" spans="12:15" x14ac:dyDescent="0.25">
      <c r="L632" s="3"/>
      <c r="N632" s="3"/>
      <c r="O632" s="8"/>
    </row>
    <row r="633" spans="12:15" x14ac:dyDescent="0.25">
      <c r="L633" s="3"/>
      <c r="N633" s="3"/>
      <c r="O633" s="8"/>
    </row>
    <row r="634" spans="12:15" x14ac:dyDescent="0.25">
      <c r="L634" s="3"/>
      <c r="N634" s="3"/>
      <c r="O634" s="8"/>
    </row>
    <row r="635" spans="12:15" x14ac:dyDescent="0.25">
      <c r="L635" s="3"/>
      <c r="N635" s="3"/>
      <c r="O635" s="8"/>
    </row>
    <row r="636" spans="12:15" x14ac:dyDescent="0.25">
      <c r="L636" s="3"/>
      <c r="N636" s="3"/>
      <c r="O636" s="8"/>
    </row>
    <row r="637" spans="12:15" x14ac:dyDescent="0.25">
      <c r="L637" s="3"/>
      <c r="N637" s="3"/>
      <c r="O637" s="8"/>
    </row>
    <row r="638" spans="12:15" x14ac:dyDescent="0.25">
      <c r="L638" s="3"/>
      <c r="N638" s="3"/>
      <c r="O638" s="8"/>
    </row>
    <row r="639" spans="12:15" x14ac:dyDescent="0.25">
      <c r="L639" s="3"/>
      <c r="N639" s="3"/>
      <c r="O639" s="8"/>
    </row>
    <row r="640" spans="12:15" x14ac:dyDescent="0.25">
      <c r="L640" s="3"/>
      <c r="N640" s="3"/>
      <c r="O640" s="8"/>
    </row>
    <row r="641" spans="12:15" x14ac:dyDescent="0.25">
      <c r="L641" s="3"/>
      <c r="N641" s="3"/>
      <c r="O641" s="8"/>
    </row>
    <row r="642" spans="12:15" x14ac:dyDescent="0.25">
      <c r="L642" s="3"/>
      <c r="N642" s="3"/>
      <c r="O642" s="8"/>
    </row>
    <row r="643" spans="12:15" x14ac:dyDescent="0.25">
      <c r="L643" s="3"/>
      <c r="N643" s="3"/>
      <c r="O643" s="8"/>
    </row>
    <row r="644" spans="12:15" x14ac:dyDescent="0.25">
      <c r="L644" s="3"/>
      <c r="N644" s="3"/>
      <c r="O644" s="8"/>
    </row>
    <row r="645" spans="12:15" x14ac:dyDescent="0.25">
      <c r="L645" s="3"/>
      <c r="N645" s="3"/>
      <c r="O645" s="8"/>
    </row>
    <row r="646" spans="12:15" x14ac:dyDescent="0.25">
      <c r="L646" s="3"/>
      <c r="N646" s="3"/>
      <c r="O646" s="8"/>
    </row>
    <row r="647" spans="12:15" x14ac:dyDescent="0.25">
      <c r="L647" s="3"/>
      <c r="N647" s="3"/>
      <c r="O647" s="8"/>
    </row>
    <row r="648" spans="12:15" x14ac:dyDescent="0.25">
      <c r="L648" s="3"/>
      <c r="N648" s="3"/>
      <c r="O648" s="8"/>
    </row>
    <row r="649" spans="12:15" x14ac:dyDescent="0.25">
      <c r="L649" s="3"/>
      <c r="N649" s="3"/>
      <c r="O649" s="8"/>
    </row>
    <row r="650" spans="12:15" x14ac:dyDescent="0.25">
      <c r="L650" s="3"/>
      <c r="N650" s="3"/>
      <c r="O650" s="8"/>
    </row>
    <row r="651" spans="12:15" x14ac:dyDescent="0.25">
      <c r="L651" s="3"/>
      <c r="N651" s="3"/>
      <c r="O651" s="8"/>
    </row>
    <row r="652" spans="12:15" x14ac:dyDescent="0.25">
      <c r="L652" s="3"/>
      <c r="N652" s="3"/>
      <c r="O652" s="8"/>
    </row>
    <row r="653" spans="12:15" x14ac:dyDescent="0.25">
      <c r="L653" s="3"/>
      <c r="N653" s="3"/>
      <c r="O653" s="8"/>
    </row>
    <row r="654" spans="12:15" x14ac:dyDescent="0.25">
      <c r="L654" s="3"/>
      <c r="N654" s="3"/>
      <c r="O654" s="8"/>
    </row>
    <row r="655" spans="12:15" x14ac:dyDescent="0.25">
      <c r="L655" s="3"/>
      <c r="N655" s="3"/>
      <c r="O655" s="8"/>
    </row>
    <row r="656" spans="12:15" x14ac:dyDescent="0.25">
      <c r="L656" s="3"/>
      <c r="N656" s="3"/>
      <c r="O656" s="8"/>
    </row>
    <row r="657" spans="12:15" x14ac:dyDescent="0.25">
      <c r="L657" s="3"/>
      <c r="N657" s="3"/>
      <c r="O657" s="8"/>
    </row>
    <row r="658" spans="12:15" x14ac:dyDescent="0.25">
      <c r="L658" s="3"/>
      <c r="N658" s="3"/>
      <c r="O658" s="8"/>
    </row>
    <row r="659" spans="12:15" x14ac:dyDescent="0.25">
      <c r="L659" s="3"/>
      <c r="N659" s="3"/>
      <c r="O659" s="8"/>
    </row>
    <row r="660" spans="12:15" x14ac:dyDescent="0.25">
      <c r="L660" s="3"/>
      <c r="N660" s="3"/>
      <c r="O660" s="8"/>
    </row>
    <row r="661" spans="12:15" x14ac:dyDescent="0.25">
      <c r="L661" s="3"/>
      <c r="N661" s="3"/>
      <c r="O661" s="8"/>
    </row>
    <row r="662" spans="12:15" x14ac:dyDescent="0.25">
      <c r="L662" s="3"/>
      <c r="N662" s="3"/>
      <c r="O662" s="8"/>
    </row>
    <row r="663" spans="12:15" x14ac:dyDescent="0.25">
      <c r="L663" s="3"/>
      <c r="N663" s="3"/>
      <c r="O663" s="8"/>
    </row>
    <row r="664" spans="12:15" x14ac:dyDescent="0.25">
      <c r="L664" s="3"/>
      <c r="N664" s="3"/>
      <c r="O664" s="8"/>
    </row>
    <row r="665" spans="12:15" x14ac:dyDescent="0.25">
      <c r="L665" s="3"/>
      <c r="N665" s="3"/>
      <c r="O665" s="8"/>
    </row>
    <row r="666" spans="12:15" x14ac:dyDescent="0.25">
      <c r="L666" s="3"/>
      <c r="N666" s="3"/>
      <c r="O666" s="8"/>
    </row>
    <row r="667" spans="12:15" x14ac:dyDescent="0.25">
      <c r="L667" s="3"/>
      <c r="N667" s="3"/>
      <c r="O667" s="8"/>
    </row>
    <row r="668" spans="12:15" x14ac:dyDescent="0.25">
      <c r="L668" s="3"/>
      <c r="N668" s="3"/>
      <c r="O668" s="8"/>
    </row>
    <row r="669" spans="12:15" x14ac:dyDescent="0.25">
      <c r="L669" s="3"/>
      <c r="N669" s="3"/>
      <c r="O669" s="8"/>
    </row>
    <row r="670" spans="12:15" x14ac:dyDescent="0.25">
      <c r="L670" s="3"/>
      <c r="N670" s="3"/>
      <c r="O670" s="8"/>
    </row>
    <row r="671" spans="12:15" x14ac:dyDescent="0.25">
      <c r="L671" s="3"/>
      <c r="N671" s="3"/>
      <c r="O671" s="8"/>
    </row>
    <row r="672" spans="12:15" x14ac:dyDescent="0.25">
      <c r="L672" s="3"/>
      <c r="N672" s="3"/>
      <c r="O672" s="8"/>
    </row>
    <row r="673" spans="12:15" x14ac:dyDescent="0.25">
      <c r="L673" s="3"/>
      <c r="N673" s="3"/>
      <c r="O673" s="8"/>
    </row>
    <row r="674" spans="12:15" x14ac:dyDescent="0.25">
      <c r="L674" s="3"/>
      <c r="N674" s="3"/>
      <c r="O674" s="8"/>
    </row>
    <row r="675" spans="12:15" x14ac:dyDescent="0.25">
      <c r="L675" s="3"/>
      <c r="N675" s="3"/>
      <c r="O675" s="8"/>
    </row>
    <row r="676" spans="12:15" x14ac:dyDescent="0.25">
      <c r="L676" s="3"/>
      <c r="N676" s="3"/>
      <c r="O676" s="8"/>
    </row>
    <row r="677" spans="12:15" x14ac:dyDescent="0.25">
      <c r="L677" s="3"/>
      <c r="N677" s="3"/>
      <c r="O677" s="8"/>
    </row>
    <row r="678" spans="12:15" x14ac:dyDescent="0.25">
      <c r="L678" s="3"/>
      <c r="N678" s="3"/>
      <c r="O678" s="8"/>
    </row>
    <row r="679" spans="12:15" x14ac:dyDescent="0.25">
      <c r="L679" s="3"/>
      <c r="N679" s="3"/>
      <c r="O679" s="8"/>
    </row>
    <row r="680" spans="12:15" x14ac:dyDescent="0.25">
      <c r="L680" s="3"/>
      <c r="N680" s="3"/>
      <c r="O680" s="8"/>
    </row>
    <row r="681" spans="12:15" x14ac:dyDescent="0.25">
      <c r="L681" s="3"/>
      <c r="N681" s="3"/>
      <c r="O681" s="8"/>
    </row>
    <row r="682" spans="12:15" x14ac:dyDescent="0.25">
      <c r="L682" s="3"/>
      <c r="N682" s="3"/>
      <c r="O682" s="8"/>
    </row>
    <row r="683" spans="12:15" x14ac:dyDescent="0.25">
      <c r="L683" s="3"/>
      <c r="N683" s="3"/>
      <c r="O683" s="8"/>
    </row>
    <row r="684" spans="12:15" x14ac:dyDescent="0.25">
      <c r="L684" s="3"/>
      <c r="N684" s="3"/>
      <c r="O684" s="8"/>
    </row>
    <row r="685" spans="12:15" x14ac:dyDescent="0.25">
      <c r="L685" s="3"/>
      <c r="N685" s="3"/>
      <c r="O685" s="8"/>
    </row>
    <row r="686" spans="12:15" x14ac:dyDescent="0.25">
      <c r="L686" s="3"/>
      <c r="N686" s="3"/>
      <c r="O686" s="8"/>
    </row>
    <row r="687" spans="12:15" x14ac:dyDescent="0.25">
      <c r="L687" s="3"/>
      <c r="N687" s="3"/>
      <c r="O687" s="8"/>
    </row>
    <row r="688" spans="12:15" x14ac:dyDescent="0.25">
      <c r="L688" s="3"/>
      <c r="N688" s="3"/>
      <c r="O688" s="8"/>
    </row>
    <row r="689" spans="12:15" x14ac:dyDescent="0.25">
      <c r="L689" s="3"/>
      <c r="N689" s="3"/>
      <c r="O689" s="8"/>
    </row>
    <row r="690" spans="12:15" x14ac:dyDescent="0.25">
      <c r="L690" s="3"/>
      <c r="N690" s="3"/>
      <c r="O690" s="8"/>
    </row>
    <row r="691" spans="12:15" x14ac:dyDescent="0.25">
      <c r="L691" s="3"/>
      <c r="N691" s="3"/>
      <c r="O691" s="8"/>
    </row>
    <row r="692" spans="12:15" x14ac:dyDescent="0.25">
      <c r="L692" s="3"/>
      <c r="N692" s="3"/>
      <c r="O692" s="8"/>
    </row>
    <row r="693" spans="12:15" x14ac:dyDescent="0.25">
      <c r="L693" s="3"/>
      <c r="N693" s="3"/>
      <c r="O693" s="8"/>
    </row>
    <row r="694" spans="12:15" x14ac:dyDescent="0.25">
      <c r="L694" s="3"/>
      <c r="N694" s="3"/>
      <c r="O694" s="8"/>
    </row>
    <row r="695" spans="12:15" x14ac:dyDescent="0.25">
      <c r="L695" s="3"/>
      <c r="N695" s="3"/>
      <c r="O695" s="8"/>
    </row>
    <row r="696" spans="12:15" x14ac:dyDescent="0.25">
      <c r="L696" s="3"/>
      <c r="N696" s="3"/>
      <c r="O696" s="8"/>
    </row>
    <row r="697" spans="12:15" x14ac:dyDescent="0.25">
      <c r="L697" s="3"/>
      <c r="N697" s="3"/>
      <c r="O697" s="8"/>
    </row>
    <row r="698" spans="12:15" x14ac:dyDescent="0.25">
      <c r="L698" s="3"/>
      <c r="N698" s="3"/>
      <c r="O698" s="8"/>
    </row>
    <row r="699" spans="12:15" x14ac:dyDescent="0.25">
      <c r="L699" s="3"/>
      <c r="N699" s="3"/>
      <c r="O699" s="8"/>
    </row>
    <row r="700" spans="12:15" x14ac:dyDescent="0.25">
      <c r="L700" s="3"/>
      <c r="N700" s="3"/>
      <c r="O700" s="8"/>
    </row>
    <row r="701" spans="12:15" x14ac:dyDescent="0.25">
      <c r="L701" s="3"/>
      <c r="N701" s="3"/>
      <c r="O701" s="8"/>
    </row>
    <row r="702" spans="12:15" x14ac:dyDescent="0.25">
      <c r="L702" s="3"/>
      <c r="N702" s="3"/>
      <c r="O702" s="8"/>
    </row>
    <row r="703" spans="12:15" x14ac:dyDescent="0.25">
      <c r="L703" s="3"/>
      <c r="N703" s="3"/>
      <c r="O703" s="8"/>
    </row>
    <row r="704" spans="12:15" x14ac:dyDescent="0.25">
      <c r="L704" s="3"/>
      <c r="N704" s="3"/>
      <c r="O704" s="8"/>
    </row>
    <row r="705" spans="12:15" x14ac:dyDescent="0.25">
      <c r="L705" s="3"/>
      <c r="N705" s="3"/>
      <c r="O705" s="8"/>
    </row>
    <row r="706" spans="12:15" x14ac:dyDescent="0.25">
      <c r="L706" s="3"/>
      <c r="N706" s="3"/>
      <c r="O706" s="8"/>
    </row>
    <row r="707" spans="12:15" x14ac:dyDescent="0.25">
      <c r="L707" s="3"/>
      <c r="N707" s="3"/>
      <c r="O707" s="8"/>
    </row>
    <row r="708" spans="12:15" x14ac:dyDescent="0.25">
      <c r="L708" s="3"/>
      <c r="N708" s="3"/>
      <c r="O708" s="8"/>
    </row>
    <row r="709" spans="12:15" x14ac:dyDescent="0.25">
      <c r="L709" s="3"/>
      <c r="N709" s="3"/>
      <c r="O709" s="8"/>
    </row>
    <row r="710" spans="12:15" x14ac:dyDescent="0.25">
      <c r="L710" s="3"/>
      <c r="N710" s="3"/>
      <c r="O710" s="8"/>
    </row>
    <row r="711" spans="12:15" x14ac:dyDescent="0.25">
      <c r="L711" s="3"/>
      <c r="N711" s="3"/>
      <c r="O711" s="8"/>
    </row>
    <row r="712" spans="12:15" x14ac:dyDescent="0.25">
      <c r="L712" s="3"/>
      <c r="N712" s="3"/>
      <c r="O712" s="8"/>
    </row>
    <row r="713" spans="12:15" x14ac:dyDescent="0.25">
      <c r="L713" s="3"/>
      <c r="N713" s="3"/>
      <c r="O713" s="8"/>
    </row>
    <row r="714" spans="12:15" x14ac:dyDescent="0.25">
      <c r="L714" s="3"/>
      <c r="N714" s="3"/>
      <c r="O714" s="8"/>
    </row>
    <row r="715" spans="12:15" x14ac:dyDescent="0.25">
      <c r="L715" s="3"/>
      <c r="N715" s="3"/>
      <c r="O715" s="8"/>
    </row>
    <row r="716" spans="12:15" x14ac:dyDescent="0.25">
      <c r="L716" s="3"/>
      <c r="N716" s="3"/>
      <c r="O716" s="8"/>
    </row>
    <row r="717" spans="12:15" x14ac:dyDescent="0.25">
      <c r="L717" s="3"/>
      <c r="N717" s="3"/>
      <c r="O717" s="8"/>
    </row>
    <row r="718" spans="12:15" x14ac:dyDescent="0.25">
      <c r="L718" s="3"/>
      <c r="N718" s="3"/>
      <c r="O718" s="8"/>
    </row>
    <row r="719" spans="12:15" x14ac:dyDescent="0.25">
      <c r="L719" s="3"/>
      <c r="N719" s="3"/>
      <c r="O719" s="8"/>
    </row>
    <row r="720" spans="12:15" x14ac:dyDescent="0.25">
      <c r="L720" s="3"/>
      <c r="N720" s="3"/>
      <c r="O720" s="8"/>
    </row>
    <row r="721" spans="12:15" x14ac:dyDescent="0.25">
      <c r="L721" s="3"/>
      <c r="N721" s="3"/>
      <c r="O721" s="8"/>
    </row>
    <row r="722" spans="12:15" x14ac:dyDescent="0.25">
      <c r="L722" s="3"/>
      <c r="N722" s="3"/>
      <c r="O722" s="8"/>
    </row>
    <row r="723" spans="12:15" x14ac:dyDescent="0.25">
      <c r="L723" s="3"/>
      <c r="N723" s="3"/>
      <c r="O723" s="8"/>
    </row>
    <row r="724" spans="12:15" x14ac:dyDescent="0.25">
      <c r="L724" s="3"/>
      <c r="N724" s="3"/>
      <c r="O724" s="8"/>
    </row>
    <row r="725" spans="12:15" x14ac:dyDescent="0.25">
      <c r="L725" s="3"/>
      <c r="N725" s="3"/>
      <c r="O725" s="8"/>
    </row>
    <row r="726" spans="12:15" x14ac:dyDescent="0.25">
      <c r="L726" s="3"/>
      <c r="N726" s="3"/>
      <c r="O726" s="8"/>
    </row>
    <row r="727" spans="12:15" x14ac:dyDescent="0.25">
      <c r="L727" s="3"/>
      <c r="N727" s="3"/>
      <c r="O727" s="8"/>
    </row>
    <row r="728" spans="12:15" x14ac:dyDescent="0.25">
      <c r="L728" s="3"/>
      <c r="N728" s="3"/>
      <c r="O728" s="8"/>
    </row>
    <row r="729" spans="12:15" x14ac:dyDescent="0.25">
      <c r="L729" s="3"/>
      <c r="N729" s="3"/>
      <c r="O729" s="8"/>
    </row>
    <row r="730" spans="12:15" x14ac:dyDescent="0.25">
      <c r="L730" s="3"/>
      <c r="N730" s="3"/>
      <c r="O730" s="8"/>
    </row>
    <row r="731" spans="12:15" x14ac:dyDescent="0.25">
      <c r="L731" s="3"/>
      <c r="N731" s="3"/>
      <c r="O731" s="8"/>
    </row>
    <row r="732" spans="12:15" x14ac:dyDescent="0.25">
      <c r="L732" s="3"/>
      <c r="N732" s="3"/>
      <c r="O732" s="8"/>
    </row>
    <row r="733" spans="12:15" x14ac:dyDescent="0.25">
      <c r="L733" s="3"/>
      <c r="N733" s="3"/>
      <c r="O733" s="8"/>
    </row>
    <row r="734" spans="12:15" x14ac:dyDescent="0.25">
      <c r="L734" s="3"/>
      <c r="N734" s="3"/>
      <c r="O734" s="8"/>
    </row>
    <row r="735" spans="12:15" x14ac:dyDescent="0.25">
      <c r="L735" s="3"/>
      <c r="N735" s="3"/>
      <c r="O735" s="8"/>
    </row>
    <row r="736" spans="12:15" x14ac:dyDescent="0.25">
      <c r="L736" s="3"/>
      <c r="N736" s="3"/>
      <c r="O736" s="8"/>
    </row>
    <row r="737" spans="12:15" x14ac:dyDescent="0.25">
      <c r="L737" s="3"/>
      <c r="N737" s="3"/>
      <c r="O737" s="8"/>
    </row>
    <row r="738" spans="12:15" x14ac:dyDescent="0.25">
      <c r="L738" s="3"/>
      <c r="N738" s="3"/>
      <c r="O738" s="8"/>
    </row>
    <row r="739" spans="12:15" x14ac:dyDescent="0.25">
      <c r="L739" s="3"/>
      <c r="N739" s="3"/>
      <c r="O739" s="8"/>
    </row>
    <row r="740" spans="12:15" x14ac:dyDescent="0.25">
      <c r="L740" s="3"/>
      <c r="N740" s="3"/>
      <c r="O740" s="8"/>
    </row>
    <row r="741" spans="12:15" x14ac:dyDescent="0.25">
      <c r="L741" s="3"/>
      <c r="N741" s="3"/>
      <c r="O741" s="8"/>
    </row>
    <row r="742" spans="12:15" x14ac:dyDescent="0.25">
      <c r="L742" s="3"/>
      <c r="N742" s="3"/>
      <c r="O742" s="8"/>
    </row>
    <row r="743" spans="12:15" x14ac:dyDescent="0.25">
      <c r="L743" s="3"/>
      <c r="N743" s="3"/>
      <c r="O743" s="8"/>
    </row>
    <row r="744" spans="12:15" x14ac:dyDescent="0.25">
      <c r="L744" s="3"/>
      <c r="N744" s="3"/>
      <c r="O744" s="8"/>
    </row>
    <row r="745" spans="12:15" x14ac:dyDescent="0.25">
      <c r="L745" s="3"/>
      <c r="N745" s="3"/>
      <c r="O745" s="8"/>
    </row>
    <row r="746" spans="12:15" x14ac:dyDescent="0.25">
      <c r="L746" s="3"/>
      <c r="N746" s="3"/>
      <c r="O746" s="8"/>
    </row>
    <row r="747" spans="12:15" x14ac:dyDescent="0.25">
      <c r="L747" s="3"/>
      <c r="N747" s="3"/>
      <c r="O747" s="8"/>
    </row>
    <row r="748" spans="12:15" x14ac:dyDescent="0.25">
      <c r="L748" s="3"/>
      <c r="N748" s="3"/>
      <c r="O748" s="8"/>
    </row>
    <row r="749" spans="12:15" x14ac:dyDescent="0.25">
      <c r="L749" s="3"/>
      <c r="N749" s="3"/>
      <c r="O749" s="8"/>
    </row>
    <row r="750" spans="12:15" x14ac:dyDescent="0.25">
      <c r="L750" s="3"/>
      <c r="N750" s="3"/>
      <c r="O750" s="8"/>
    </row>
    <row r="751" spans="12:15" x14ac:dyDescent="0.25">
      <c r="L751" s="3"/>
      <c r="N751" s="3"/>
      <c r="O751" s="8"/>
    </row>
    <row r="752" spans="12:15" x14ac:dyDescent="0.25">
      <c r="L752" s="3"/>
      <c r="N752" s="3"/>
      <c r="O752" s="8"/>
    </row>
    <row r="753" spans="12:15" x14ac:dyDescent="0.25">
      <c r="L753" s="3"/>
      <c r="N753" s="3"/>
      <c r="O753" s="8"/>
    </row>
    <row r="754" spans="12:15" x14ac:dyDescent="0.25">
      <c r="L754" s="3"/>
      <c r="N754" s="3"/>
      <c r="O754" s="8"/>
    </row>
    <row r="755" spans="12:15" x14ac:dyDescent="0.25">
      <c r="L755" s="3"/>
      <c r="N755" s="3"/>
      <c r="O755" s="8"/>
    </row>
    <row r="756" spans="12:15" x14ac:dyDescent="0.25">
      <c r="L756" s="3"/>
      <c r="N756" s="3"/>
      <c r="O756" s="8"/>
    </row>
    <row r="757" spans="12:15" x14ac:dyDescent="0.25">
      <c r="L757" s="3"/>
      <c r="N757" s="3"/>
      <c r="O757" s="8"/>
    </row>
    <row r="758" spans="12:15" x14ac:dyDescent="0.25">
      <c r="L758" s="3"/>
      <c r="N758" s="3"/>
      <c r="O758" s="8"/>
    </row>
    <row r="759" spans="12:15" x14ac:dyDescent="0.25">
      <c r="L759" s="3"/>
      <c r="N759" s="3"/>
      <c r="O759" s="8"/>
    </row>
    <row r="760" spans="12:15" x14ac:dyDescent="0.25">
      <c r="L760" s="3"/>
      <c r="N760" s="3"/>
      <c r="O760" s="8"/>
    </row>
    <row r="761" spans="12:15" x14ac:dyDescent="0.25">
      <c r="L761" s="3"/>
      <c r="N761" s="3"/>
      <c r="O761" s="8"/>
    </row>
    <row r="762" spans="12:15" x14ac:dyDescent="0.25">
      <c r="L762" s="3"/>
      <c r="N762" s="3"/>
      <c r="O762" s="8"/>
    </row>
    <row r="763" spans="12:15" x14ac:dyDescent="0.25">
      <c r="L763" s="3"/>
      <c r="N763" s="3"/>
      <c r="O763" s="8"/>
    </row>
    <row r="764" spans="12:15" x14ac:dyDescent="0.25">
      <c r="L764" s="3"/>
      <c r="N764" s="3"/>
      <c r="O764" s="8"/>
    </row>
    <row r="765" spans="12:15" x14ac:dyDescent="0.25">
      <c r="L765" s="3"/>
      <c r="N765" s="3"/>
      <c r="O765" s="8"/>
    </row>
    <row r="766" spans="12:15" x14ac:dyDescent="0.25">
      <c r="L766" s="3"/>
      <c r="N766" s="3"/>
      <c r="O766" s="8"/>
    </row>
    <row r="767" spans="12:15" x14ac:dyDescent="0.25">
      <c r="L767" s="3"/>
      <c r="N767" s="3"/>
      <c r="O767" s="8"/>
    </row>
    <row r="768" spans="12:15" x14ac:dyDescent="0.25">
      <c r="L768" s="3"/>
      <c r="N768" s="3"/>
      <c r="O768" s="8"/>
    </row>
    <row r="769" spans="12:15" x14ac:dyDescent="0.25">
      <c r="L769" s="3"/>
      <c r="N769" s="3"/>
      <c r="O769" s="8"/>
    </row>
    <row r="770" spans="12:15" x14ac:dyDescent="0.25">
      <c r="L770" s="3"/>
      <c r="N770" s="3"/>
      <c r="O770" s="8"/>
    </row>
    <row r="771" spans="12:15" x14ac:dyDescent="0.25">
      <c r="L771" s="3"/>
      <c r="N771" s="3"/>
      <c r="O771" s="8"/>
    </row>
    <row r="772" spans="12:15" x14ac:dyDescent="0.25">
      <c r="L772" s="3"/>
      <c r="N772" s="3"/>
      <c r="O772" s="8"/>
    </row>
    <row r="773" spans="12:15" x14ac:dyDescent="0.25">
      <c r="L773" s="3"/>
      <c r="N773" s="3"/>
      <c r="O773" s="8"/>
    </row>
    <row r="774" spans="12:15" x14ac:dyDescent="0.25">
      <c r="L774" s="3"/>
      <c r="N774" s="3"/>
      <c r="O774" s="8"/>
    </row>
    <row r="775" spans="12:15" x14ac:dyDescent="0.25">
      <c r="L775" s="3"/>
      <c r="N775" s="3"/>
      <c r="O775" s="8"/>
    </row>
    <row r="776" spans="12:15" x14ac:dyDescent="0.25">
      <c r="L776" s="3"/>
      <c r="N776" s="3"/>
      <c r="O776" s="8"/>
    </row>
    <row r="777" spans="12:15" x14ac:dyDescent="0.25">
      <c r="L777" s="3"/>
      <c r="N777" s="3"/>
      <c r="O777" s="8"/>
    </row>
    <row r="778" spans="12:15" x14ac:dyDescent="0.25">
      <c r="L778" s="3"/>
      <c r="N778" s="3"/>
      <c r="O778" s="8"/>
    </row>
    <row r="779" spans="12:15" x14ac:dyDescent="0.25">
      <c r="L779" s="3"/>
      <c r="N779" s="3"/>
      <c r="O779" s="8"/>
    </row>
    <row r="780" spans="12:15" x14ac:dyDescent="0.25">
      <c r="L780" s="3"/>
      <c r="N780" s="3"/>
      <c r="O780" s="8"/>
    </row>
    <row r="781" spans="12:15" x14ac:dyDescent="0.25">
      <c r="L781" s="3"/>
      <c r="N781" s="3"/>
      <c r="O781" s="8"/>
    </row>
    <row r="782" spans="12:15" x14ac:dyDescent="0.25">
      <c r="L782" s="3"/>
      <c r="N782" s="3"/>
      <c r="O782" s="8"/>
    </row>
    <row r="783" spans="12:15" x14ac:dyDescent="0.25">
      <c r="L783" s="3"/>
      <c r="N783" s="3"/>
      <c r="O783" s="8"/>
    </row>
    <row r="784" spans="12:15" x14ac:dyDescent="0.25">
      <c r="L784" s="3"/>
      <c r="N784" s="3"/>
      <c r="O784" s="8"/>
    </row>
    <row r="785" spans="12:15" x14ac:dyDescent="0.25">
      <c r="L785" s="3"/>
      <c r="N785" s="3"/>
      <c r="O785" s="8"/>
    </row>
    <row r="786" spans="12:15" x14ac:dyDescent="0.25">
      <c r="L786" s="3"/>
      <c r="N786" s="3"/>
      <c r="O786" s="8"/>
    </row>
    <row r="787" spans="12:15" x14ac:dyDescent="0.25">
      <c r="L787" s="3"/>
      <c r="N787" s="3"/>
      <c r="O787" s="8"/>
    </row>
    <row r="788" spans="12:15" x14ac:dyDescent="0.25">
      <c r="L788" s="3"/>
      <c r="N788" s="3"/>
      <c r="O788" s="8"/>
    </row>
    <row r="789" spans="12:15" x14ac:dyDescent="0.25">
      <c r="L789" s="3"/>
      <c r="N789" s="3"/>
      <c r="O789" s="8"/>
    </row>
    <row r="790" spans="12:15" x14ac:dyDescent="0.25">
      <c r="L790" s="3"/>
      <c r="N790" s="3"/>
      <c r="O790" s="8"/>
    </row>
    <row r="791" spans="12:15" x14ac:dyDescent="0.25">
      <c r="L791" s="3"/>
      <c r="N791" s="3"/>
      <c r="O791" s="8"/>
    </row>
    <row r="792" spans="12:15" x14ac:dyDescent="0.25">
      <c r="L792" s="3"/>
      <c r="N792" s="3"/>
      <c r="O792" s="8"/>
    </row>
    <row r="793" spans="12:15" x14ac:dyDescent="0.25">
      <c r="L793" s="3"/>
      <c r="N793" s="3"/>
      <c r="O793" s="8"/>
    </row>
    <row r="794" spans="12:15" x14ac:dyDescent="0.25">
      <c r="L794" s="3"/>
      <c r="N794" s="3"/>
      <c r="O794" s="8"/>
    </row>
    <row r="795" spans="12:15" x14ac:dyDescent="0.25">
      <c r="L795" s="3"/>
      <c r="N795" s="3"/>
      <c r="O795" s="8"/>
    </row>
    <row r="796" spans="12:15" x14ac:dyDescent="0.25">
      <c r="L796" s="3"/>
      <c r="N796" s="3"/>
      <c r="O796" s="8"/>
    </row>
    <row r="797" spans="12:15" x14ac:dyDescent="0.25">
      <c r="L797" s="3"/>
      <c r="N797" s="3"/>
      <c r="O797" s="8"/>
    </row>
    <row r="798" spans="12:15" x14ac:dyDescent="0.25">
      <c r="L798" s="3"/>
      <c r="N798" s="3"/>
      <c r="O798" s="8"/>
    </row>
    <row r="799" spans="12:15" x14ac:dyDescent="0.25">
      <c r="L799" s="3"/>
      <c r="N799" s="3"/>
      <c r="O799" s="8"/>
    </row>
    <row r="800" spans="12:15" x14ac:dyDescent="0.25">
      <c r="L800" s="3"/>
      <c r="N800" s="3"/>
      <c r="O800" s="8"/>
    </row>
    <row r="801" spans="12:15" x14ac:dyDescent="0.25">
      <c r="L801" s="3"/>
      <c r="N801" s="3"/>
      <c r="O801" s="8"/>
    </row>
    <row r="802" spans="12:15" x14ac:dyDescent="0.25">
      <c r="L802" s="3"/>
      <c r="N802" s="3"/>
      <c r="O802" s="8"/>
    </row>
    <row r="803" spans="12:15" x14ac:dyDescent="0.25">
      <c r="L803" s="3"/>
      <c r="N803" s="3"/>
      <c r="O803" s="8"/>
    </row>
    <row r="804" spans="12:15" x14ac:dyDescent="0.25">
      <c r="L804" s="3"/>
      <c r="N804" s="3"/>
      <c r="O804" s="8"/>
    </row>
    <row r="805" spans="12:15" x14ac:dyDescent="0.25">
      <c r="L805" s="3"/>
      <c r="N805" s="3"/>
      <c r="O805" s="8"/>
    </row>
    <row r="806" spans="12:15" x14ac:dyDescent="0.25">
      <c r="L806" s="3"/>
      <c r="N806" s="3"/>
      <c r="O806" s="8"/>
    </row>
    <row r="807" spans="12:15" x14ac:dyDescent="0.25">
      <c r="L807" s="3"/>
      <c r="N807" s="3"/>
      <c r="O807" s="8"/>
    </row>
    <row r="808" spans="12:15" x14ac:dyDescent="0.25">
      <c r="L808" s="3"/>
      <c r="N808" s="3"/>
      <c r="O808" s="8"/>
    </row>
    <row r="809" spans="12:15" x14ac:dyDescent="0.25">
      <c r="L809" s="3"/>
      <c r="N809" s="3"/>
      <c r="O809" s="8"/>
    </row>
    <row r="810" spans="12:15" x14ac:dyDescent="0.25">
      <c r="L810" s="3"/>
      <c r="N810" s="3"/>
      <c r="O810" s="8"/>
    </row>
    <row r="811" spans="12:15" x14ac:dyDescent="0.25">
      <c r="L811" s="3"/>
      <c r="N811" s="3"/>
      <c r="O811" s="8"/>
    </row>
    <row r="812" spans="12:15" x14ac:dyDescent="0.25">
      <c r="L812" s="3"/>
      <c r="N812" s="3"/>
      <c r="O812" s="8"/>
    </row>
    <row r="813" spans="12:15" x14ac:dyDescent="0.25">
      <c r="L813" s="3"/>
      <c r="N813" s="3"/>
      <c r="O813" s="8"/>
    </row>
    <row r="814" spans="12:15" x14ac:dyDescent="0.25">
      <c r="L814" s="3"/>
      <c r="N814" s="3"/>
      <c r="O814" s="8"/>
    </row>
    <row r="815" spans="12:15" x14ac:dyDescent="0.25">
      <c r="L815" s="3"/>
      <c r="N815" s="3"/>
      <c r="O815" s="8"/>
    </row>
    <row r="816" spans="12:15" x14ac:dyDescent="0.25">
      <c r="L816" s="3"/>
      <c r="N816" s="3"/>
      <c r="O816" s="8"/>
    </row>
    <row r="817" spans="12:15" x14ac:dyDescent="0.25">
      <c r="L817" s="3"/>
      <c r="N817" s="3"/>
      <c r="O817" s="8"/>
    </row>
    <row r="818" spans="12:15" x14ac:dyDescent="0.25">
      <c r="L818" s="3"/>
      <c r="N818" s="3"/>
      <c r="O818" s="8"/>
    </row>
    <row r="819" spans="12:15" x14ac:dyDescent="0.25">
      <c r="L819" s="3"/>
      <c r="N819" s="3"/>
      <c r="O819" s="8"/>
    </row>
    <row r="820" spans="12:15" x14ac:dyDescent="0.25">
      <c r="L820" s="3"/>
      <c r="N820" s="3"/>
      <c r="O820" s="8"/>
    </row>
    <row r="821" spans="12:15" x14ac:dyDescent="0.25">
      <c r="L821" s="3"/>
      <c r="N821" s="3"/>
      <c r="O821" s="8"/>
    </row>
    <row r="822" spans="12:15" x14ac:dyDescent="0.25">
      <c r="L822" s="3"/>
      <c r="N822" s="3"/>
      <c r="O822" s="8"/>
    </row>
    <row r="823" spans="12:15" x14ac:dyDescent="0.25">
      <c r="L823" s="3"/>
      <c r="N823" s="3"/>
      <c r="O823" s="8"/>
    </row>
    <row r="824" spans="12:15" x14ac:dyDescent="0.25">
      <c r="L824" s="3"/>
      <c r="N824" s="3"/>
      <c r="O824" s="8"/>
    </row>
    <row r="825" spans="12:15" x14ac:dyDescent="0.25">
      <c r="L825" s="3"/>
      <c r="N825" s="3"/>
      <c r="O825" s="8"/>
    </row>
    <row r="826" spans="12:15" x14ac:dyDescent="0.25">
      <c r="L826" s="3"/>
      <c r="N826" s="3"/>
      <c r="O826" s="8"/>
    </row>
    <row r="827" spans="12:15" x14ac:dyDescent="0.25">
      <c r="L827" s="3"/>
      <c r="N827" s="3"/>
      <c r="O827" s="8"/>
    </row>
    <row r="828" spans="12:15" x14ac:dyDescent="0.25">
      <c r="L828" s="3"/>
      <c r="N828" s="3"/>
      <c r="O828" s="8"/>
    </row>
    <row r="829" spans="12:15" x14ac:dyDescent="0.25">
      <c r="L829" s="3"/>
      <c r="N829" s="3"/>
      <c r="O829" s="8"/>
    </row>
    <row r="830" spans="12:15" x14ac:dyDescent="0.25">
      <c r="L830" s="3"/>
      <c r="N830" s="3"/>
      <c r="O830" s="8"/>
    </row>
  </sheetData>
  <mergeCells count="5">
    <mergeCell ref="L2:M2"/>
    <mergeCell ref="J3:K3"/>
    <mergeCell ref="L3:L4"/>
    <mergeCell ref="M3:N3"/>
    <mergeCell ref="E4:I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7AA5C1F208D445A15D6767A00EAD07" ma:contentTypeVersion="25" ma:contentTypeDescription="Create a new document." ma:contentTypeScope="" ma:versionID="14191baeef6f581356652181c56c19e6">
  <xsd:schema xmlns:xsd="http://www.w3.org/2001/XMLSchema" xmlns:xs="http://www.w3.org/2001/XMLSchema" xmlns:p="http://schemas.microsoft.com/office/2006/metadata/properties" xmlns:ns1="http://schemas.microsoft.com/sharepoint/v3" xmlns:ns2="71ad929b-e4c2-4f02-8c25-c944431edaea" xmlns:ns3="12496e73-b6b6-45b6-b6b1-8b7501c70335" targetNamespace="http://schemas.microsoft.com/office/2006/metadata/properties" ma:root="true" ma:fieldsID="ddee70bf5a3ecfd3fe00e61a78a27436" ns1:_="" ns2:_="" ns3:_="">
    <xsd:import namespace="http://schemas.microsoft.com/sharepoint/v3"/>
    <xsd:import namespace="71ad929b-e4c2-4f02-8c25-c944431edaea"/>
    <xsd:import namespace="12496e73-b6b6-45b6-b6b1-8b7501c70335"/>
    <xsd:element name="properties">
      <xsd:complexType>
        <xsd:sequence>
          <xsd:element name="documentManagement">
            <xsd:complexType>
              <xsd:all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TaxKeywordTaxHTField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4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5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6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7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8" nillable="true" ma:displayName="Number of Likes" ma:internalName="LikesCount">
      <xsd:simpleType>
        <xsd:restriction base="dms:Unknown"/>
      </xsd:simpleType>
    </xsd:element>
    <xsd:element name="LikedBy" ma:index="9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d929b-e4c2-4f02-8c25-c944431edaea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11" nillable="true" ma:taxonomy="true" ma:internalName="TaxKeywordTaxHTField" ma:taxonomyFieldName="TaxKeyword" ma:displayName="Enterprise Keywords" ma:fieldId="{23f27201-bee3-471e-b2e7-b64fd8b7ca38}" ma:taxonomyMulti="true" ma:sspId="b13d1be4-09f7-4b26-b7f6-acda977cd641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14f9de02-3f9a-4904-9b1c-5c3e37a9f39c}" ma:internalName="TaxCatchAll" ma:showField="CatchAllData" ma:web="71ad929b-e4c2-4f02-8c25-c944431eda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496e73-b6b6-45b6-b6b1-8b7501c703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13d1be4-09f7-4b26-b7f6-acda977cd64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RatedBy xmlns="http://schemas.microsoft.com/sharepoint/v3">
      <UserInfo>
        <DisplayName/>
        <AccountId xsi:nil="true"/>
        <AccountType/>
      </UserInfo>
    </RatedBy>
    <TaxCatchAll xmlns="71ad929b-e4c2-4f02-8c25-c944431edaea" xsi:nil="true"/>
    <TaxKeywordTaxHTField xmlns="71ad929b-e4c2-4f02-8c25-c944431edaea">
      <Terms xmlns="http://schemas.microsoft.com/office/infopath/2007/PartnerControls"/>
    </TaxKeywordTaxHTField>
    <lcf76f155ced4ddcb4097134ff3c332f xmlns="12496e73-b6b6-45b6-b6b1-8b7501c7033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5D3EACE-B69B-44FA-B577-EF2CC4D83993}"/>
</file>

<file path=customXml/itemProps2.xml><?xml version="1.0" encoding="utf-8"?>
<ds:datastoreItem xmlns:ds="http://schemas.openxmlformats.org/officeDocument/2006/customXml" ds:itemID="{3AAFAB6C-C55D-4FC5-9DB4-7FF2E69D03C9}"/>
</file>

<file path=customXml/itemProps3.xml><?xml version="1.0" encoding="utf-8"?>
<ds:datastoreItem xmlns:ds="http://schemas.openxmlformats.org/officeDocument/2006/customXml" ds:itemID="{7B243316-D106-42C4-BE04-B010CB23CA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%H20 Calc</vt:lpstr>
      <vt:lpstr>Graph</vt:lpstr>
    </vt:vector>
  </TitlesOfParts>
  <Company>Duke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Geoff Russell</dc:creator>
  <cp:lastModifiedBy>Brian Perlov</cp:lastModifiedBy>
  <dcterms:created xsi:type="dcterms:W3CDTF">2013-04-16T20:51:36Z</dcterms:created>
  <dcterms:modified xsi:type="dcterms:W3CDTF">2015-07-01T20:16:53Z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0x0101007E7AA5C1F208D445A15D6767A00EAD07</vt:lpwstr>
  </property>
  <property fmtid="{D5CDD505-2E9C-101B-9397-08002B2CF9AE}" pid="3" name="TaxKeyword">
    <vt:lpwstr/>
  </property>
  <property fmtid="{D5CDD505-2E9C-101B-9397-08002B2CF9AE}" pid="4" name="Order">
    <vt:r8>100</vt:r8>
  </property>
  <property fmtid="{D5CDD505-2E9C-101B-9397-08002B2CF9AE}" pid="5" name="_ExtendedDescription">
    <vt:lpwstr/>
  </property>
</Properties>
</file>