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ovy\ESC\Eng - Documents\02 Engineering Training\Engineer Classes\6_Modbus\MODBUS 101\Fall 2019 UserGroup Modbus 101\"/>
    </mc:Choice>
  </mc:AlternateContent>
  <xr:revisionPtr revIDLastSave="184" documentId="8_{5DFE2411-0CF4-4155-B763-B9BBC4AA3961}" xr6:coauthVersionLast="45" xr6:coauthVersionMax="45" xr10:uidLastSave="{AAEAA371-6859-472B-8AC8-D5A3A39369AF}"/>
  <bookViews>
    <workbookView xWindow="-4440" yWindow="6000" windowWidth="9876" windowHeight="6978" firstSheet="2" activeTab="2" xr2:uid="{1BF8B1DA-CB7A-47B0-873F-65CBD89C2B1A}"/>
  </bookViews>
  <sheets>
    <sheet name="Sheet1" sheetId="1" r:id="rId1"/>
    <sheet name="Sheet4" sheetId="4" r:id="rId2"/>
    <sheet name="Sheet5" sheetId="5" r:id="rId3"/>
    <sheet name="Sheet2" sheetId="2" r:id="rId4"/>
    <sheet name="Sheet3" sheetId="3" r:id="rId5"/>
  </sheets>
  <externalReferences>
    <externalReference r:id="rId6"/>
  </externalReferences>
  <definedNames>
    <definedName name="AddrType1">[1]Addressing!$E$18</definedName>
    <definedName name="AddrType2">[1]Addressing!$E$20</definedName>
    <definedName name="Header1Bottom">[1]Addressing!$P$7</definedName>
    <definedName name="Header1Top">[1]Addressing!$P$6</definedName>
    <definedName name="Header2Bottom">[1]Addressing!$R$7</definedName>
    <definedName name="Header2Top">[1]Addressing!$R$6</definedName>
    <definedName name="ShowBoth">[1]Addressing!$E$22</definedName>
    <definedName name="StartAddr">'[1]MODBUS Server Map'!$C$2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3" l="1"/>
  <c r="H11" i="3"/>
  <c r="H12" i="3"/>
  <c r="F12" i="3"/>
  <c r="H10" i="3"/>
  <c r="F10" i="3"/>
  <c r="F11" i="3"/>
  <c r="G30" i="2"/>
  <c r="F30" i="2"/>
  <c r="G29" i="2"/>
  <c r="F29" i="2"/>
  <c r="G14" i="2"/>
  <c r="F14" i="2"/>
  <c r="G13" i="2"/>
  <c r="F13" i="2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</calcChain>
</file>

<file path=xl/sharedStrings.xml><?xml version="1.0" encoding="utf-8"?>
<sst xmlns="http://schemas.openxmlformats.org/spreadsheetml/2006/main" count="169" uniqueCount="94">
  <si>
    <t>Name</t>
  </si>
  <si>
    <t>Logger Location</t>
  </si>
  <si>
    <t>Carl Reid</t>
  </si>
  <si>
    <t>Logger Rack</t>
  </si>
  <si>
    <t>Suleima Alkusari</t>
  </si>
  <si>
    <t>Cubicle</t>
  </si>
  <si>
    <t>Adam LaFever</t>
  </si>
  <si>
    <t>Stephanie Tran</t>
  </si>
  <si>
    <t>Kaylea Watson</t>
  </si>
  <si>
    <t>Spare Logger 1</t>
  </si>
  <si>
    <t>Spare Logger 2</t>
  </si>
  <si>
    <t>Spare Logger 3</t>
  </si>
  <si>
    <t>Training Room</t>
  </si>
  <si>
    <t>Ly Poe</t>
  </si>
  <si>
    <t>Lauren Smith</t>
  </si>
  <si>
    <t>Douglas Novy</t>
  </si>
  <si>
    <t>Notes</t>
  </si>
  <si>
    <t>Clint Anderson</t>
  </si>
  <si>
    <t>Might need it - use last</t>
  </si>
  <si>
    <t>Oz Serpersu</t>
  </si>
  <si>
    <t>Original IP Address</t>
  </si>
  <si>
    <t>New IP Address</t>
  </si>
  <si>
    <t>10.0.40.51</t>
  </si>
  <si>
    <t>10.0.40.12</t>
  </si>
  <si>
    <t>Traing room Logger 1</t>
  </si>
  <si>
    <t>Traing room Logger 2</t>
  </si>
  <si>
    <t>Traing room Logger 3</t>
  </si>
  <si>
    <t>10.0.40.40</t>
  </si>
  <si>
    <t>10.0.40.61</t>
  </si>
  <si>
    <t>10.0.40.11</t>
  </si>
  <si>
    <t>10.0.40.13</t>
  </si>
  <si>
    <t>10.0.40.14</t>
  </si>
  <si>
    <t>10.0.40.15</t>
  </si>
  <si>
    <t>10.0.40.16</t>
  </si>
  <si>
    <t>10.0.40.17</t>
  </si>
  <si>
    <t>10.0.40.18</t>
  </si>
  <si>
    <t>10.0.40.19</t>
  </si>
  <si>
    <t>10.0.40.20</t>
  </si>
  <si>
    <t>10.0.40.21</t>
  </si>
  <si>
    <t>10.0.40.22</t>
  </si>
  <si>
    <t>10.0.40.23</t>
  </si>
  <si>
    <t>10.0.40.24</t>
  </si>
  <si>
    <t>10.0.40.25</t>
  </si>
  <si>
    <t>10.0.40.26</t>
  </si>
  <si>
    <t>10.0.40.27</t>
  </si>
  <si>
    <t>10.0.40.28</t>
  </si>
  <si>
    <t>10.0.40.29</t>
  </si>
  <si>
    <t>Michael Johnson</t>
  </si>
  <si>
    <t>10.0.40.30</t>
  </si>
  <si>
    <t>10.0.40.31</t>
  </si>
  <si>
    <t>10.0.40.32</t>
  </si>
  <si>
    <t>10.0.40.33</t>
  </si>
  <si>
    <t>10.0.40.34</t>
  </si>
  <si>
    <t>10.0.40.35</t>
  </si>
  <si>
    <t>Modbus 101 Ready</t>
  </si>
  <si>
    <t>Done</t>
  </si>
  <si>
    <t>10.0.41.19</t>
  </si>
  <si>
    <t>10.0.42.10</t>
  </si>
  <si>
    <t>Host File Line</t>
  </si>
  <si>
    <t>10.0.40.138</t>
  </si>
  <si>
    <t>10.0.40.215</t>
  </si>
  <si>
    <t>10.0.40.59</t>
  </si>
  <si>
    <t>Spare Logger 4</t>
  </si>
  <si>
    <t>10.0.41.169</t>
  </si>
  <si>
    <t>10.0.40.64</t>
  </si>
  <si>
    <t>Compact Logger!</t>
  </si>
  <si>
    <t>Channel 1, Instantaneous, Float LSW, 8864 Table</t>
  </si>
  <si>
    <t>4001</t>
  </si>
  <si>
    <t>44002</t>
  </si>
  <si>
    <t>Channel #001</t>
  </si>
  <si>
    <t>Channel 1, Instantaneous, Float MSW, 8864 Table</t>
  </si>
  <si>
    <t>4002</t>
  </si>
  <si>
    <t>44003</t>
  </si>
  <si>
    <t>DAC-26, Float LSW, 8864 Table</t>
  </si>
  <si>
    <t>2451</t>
  </si>
  <si>
    <t>42452</t>
  </si>
  <si>
    <t>Input</t>
  </si>
  <si>
    <t>Address</t>
  </si>
  <si>
    <t>Channel Description</t>
  </si>
  <si>
    <t>DAC #026</t>
  </si>
  <si>
    <t>Description</t>
  </si>
  <si>
    <t>10.0.40.36</t>
  </si>
  <si>
    <t>10.0.40.37</t>
  </si>
  <si>
    <t>10.0.40.38</t>
  </si>
  <si>
    <t>10.0.40.39</t>
  </si>
  <si>
    <t>10.0.40.41</t>
  </si>
  <si>
    <t>10.0.40.42</t>
  </si>
  <si>
    <t>10.0.40.43</t>
  </si>
  <si>
    <t>IP Address:</t>
  </si>
  <si>
    <t>10.5.250.14</t>
  </si>
  <si>
    <t>Slave ID:</t>
  </si>
  <si>
    <t>Address In Device:</t>
  </si>
  <si>
    <t>Station</t>
  </si>
  <si>
    <t>Modbus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</si>
</sst>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Segoe UI"/>
      <family val="2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rgb="FF4F81B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3" fillId="2" borderId="1" applyNumberFormat="0" applyAlignment="0" applyProtection="0"/>
    <xf numFmtId="0" fontId="6" fillId="3" borderId="0" applyNumberFormat="0" applyBorder="0" applyAlignment="0" applyProtection="0"/>
  </cellStyleXfs>
  <cellXfs count="17">
    <xf numFmtId="0" fontId="0" fillId="0" borderId="0" xfId="0"/>
    <xf numFmtId="0" fontId="5" fillId="0" borderId="0" xfId="0" applyFont="1"/>
    <xf numFmtId="0" fontId="7" fillId="0" borderId="0" xfId="0" applyFont="1" applyAlignment="1">
      <alignment vertical="center"/>
    </xf>
    <xf numFmtId="0" fontId="3" fillId="2" borderId="1" xfId="2" applyAlignment="1" applyProtection="1">
      <alignment horizontal="center"/>
      <protection locked="0"/>
    </xf>
    <xf numFmtId="0" fontId="4" fillId="3" borderId="0" xfId="3" applyFont="1" applyAlignment="1">
      <alignment horizontal="center"/>
    </xf>
    <xf numFmtId="0" fontId="4" fillId="3" borderId="0" xfId="3" applyFont="1"/>
    <xf numFmtId="3" fontId="4" fillId="4" borderId="0" xfId="1" applyNumberFormat="1" applyFont="1" applyFill="1" applyAlignment="1">
      <alignment horizontal="center"/>
    </xf>
    <xf numFmtId="0" fontId="4" fillId="3" borderId="0" xfId="3" applyFont="1" applyAlignment="1">
      <alignment horizontal="left"/>
    </xf>
    <xf numFmtId="0" fontId="4" fillId="3" borderId="0" xfId="3" applyFont="1" applyAlignment="1">
      <alignment horizontal="left" indent="2"/>
    </xf>
    <xf numFmtId="3" fontId="4" fillId="3" borderId="0" xfId="3" applyNumberFormat="1" applyFont="1" applyAlignment="1">
      <alignment horizontal="center"/>
    </xf>
    <xf numFmtId="0" fontId="0" fillId="5" borderId="2" xfId="0" applyFill="1" applyBorder="1"/>
    <xf numFmtId="0" fontId="0" fillId="5" borderId="0" xfId="0" applyFill="1" applyAlignment="1">
      <alignment horizontal="center"/>
    </xf>
    <xf numFmtId="3" fontId="0" fillId="5" borderId="3" xfId="0" applyNumberFormat="1" applyFill="1" applyBorder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</cellXfs>
  <cellStyles count="4">
    <cellStyle name="Accent1" xfId="3" builtinId="29"/>
    <cellStyle name="Comma" xfId="1" builtinId="3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12</xdr:row>
      <xdr:rowOff>0</xdr:rowOff>
    </xdr:from>
    <xdr:to>
      <xdr:col>19</xdr:col>
      <xdr:colOff>542925</xdr:colOff>
      <xdr:row>16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A9E2BB-263D-4E7A-A9B7-4B741ACD6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7075" y="2286000"/>
          <a:ext cx="420052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28</xdr:row>
      <xdr:rowOff>0</xdr:rowOff>
    </xdr:from>
    <xdr:to>
      <xdr:col>19</xdr:col>
      <xdr:colOff>542925</xdr:colOff>
      <xdr:row>32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54F217-96A0-4833-8BE6-52DEEDD0B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7075" y="5334000"/>
          <a:ext cx="420052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novy\ESC\Eng%20-%20Documents\02%20Engineering%20Training\Engineer%20Classes\6_Modbus\MODBUS%20101\8864%20Modbus%20Map,%202018-07-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BUS Server Map"/>
      <sheetName val="Flag registers"/>
      <sheetName val="Digital IO"/>
      <sheetName val="Channels"/>
      <sheetName val="DACs"/>
      <sheetName val="Lookup"/>
      <sheetName val="Addressing"/>
      <sheetName val="SQL"/>
    </sheetNames>
    <sheetDataSet>
      <sheetData sheetId="0">
        <row r="2">
          <cell r="C2">
            <v>40001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>
        <row r="6">
          <cell r="P6" t="str">
            <v>Across-</v>
          </cell>
          <cell r="R6" t="str">
            <v>Modscan</v>
          </cell>
        </row>
        <row r="7">
          <cell r="P7" t="str">
            <v>the-wire</v>
          </cell>
          <cell r="R7" t="str">
            <v>address</v>
          </cell>
        </row>
        <row r="18">
          <cell r="E18" t="str">
            <v>Across-the-wire address</v>
          </cell>
        </row>
        <row r="20">
          <cell r="E20" t="str">
            <v>Modscan</v>
          </cell>
        </row>
        <row r="22">
          <cell r="E22" t="str">
            <v>Only show lower address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D8168-F2F3-4A78-9AA7-9F6561B3331F}">
  <dimension ref="A2:H27"/>
  <sheetViews>
    <sheetView zoomScale="145" zoomScaleNormal="145" workbookViewId="0">
      <selection activeCell="E3" sqref="E3:E17"/>
    </sheetView>
  </sheetViews>
  <sheetFormatPr defaultRowHeight="14.4" x14ac:dyDescent="0.55000000000000004"/>
  <cols>
    <col min="2" max="4" width="22.41796875" customWidth="1"/>
    <col min="5" max="5" width="16.26171875" customWidth="1"/>
    <col min="6" max="6" width="16.68359375" customWidth="1"/>
    <col min="7" max="7" width="17.68359375" bestFit="1" customWidth="1"/>
    <col min="8" max="8" width="21.578125" bestFit="1" customWidth="1"/>
  </cols>
  <sheetData>
    <row r="2" spans="1:8" x14ac:dyDescent="0.55000000000000004">
      <c r="B2" s="1" t="s">
        <v>0</v>
      </c>
      <c r="C2" s="1" t="s">
        <v>20</v>
      </c>
      <c r="D2" s="1" t="s">
        <v>58</v>
      </c>
      <c r="E2" s="1" t="s">
        <v>21</v>
      </c>
      <c r="F2" s="1" t="s">
        <v>1</v>
      </c>
      <c r="G2" s="1" t="s">
        <v>54</v>
      </c>
      <c r="H2" s="1" t="s">
        <v>16</v>
      </c>
    </row>
    <row r="3" spans="1:8" x14ac:dyDescent="0.55000000000000004">
      <c r="A3">
        <v>11</v>
      </c>
      <c r="B3" t="s">
        <v>24</v>
      </c>
      <c r="D3" t="str">
        <f>E3&amp;"     LOG"&amp;TEXT(A3,"00")</f>
        <v>10.0.40.11     LOG11</v>
      </c>
      <c r="E3" t="s">
        <v>29</v>
      </c>
      <c r="F3" t="s">
        <v>12</v>
      </c>
      <c r="G3" t="s">
        <v>55</v>
      </c>
    </row>
    <row r="4" spans="1:8" x14ac:dyDescent="0.55000000000000004">
      <c r="A4">
        <v>12</v>
      </c>
      <c r="B4" t="s">
        <v>4</v>
      </c>
      <c r="D4" t="str">
        <f t="shared" ref="D4:D27" si="0">E4&amp;"     LOG"&amp;TEXT(A4,"00")</f>
        <v>10.0.40.12     LOG12</v>
      </c>
      <c r="E4" t="s">
        <v>23</v>
      </c>
      <c r="F4" t="s">
        <v>3</v>
      </c>
      <c r="G4" t="s">
        <v>55</v>
      </c>
    </row>
    <row r="5" spans="1:8" x14ac:dyDescent="0.55000000000000004">
      <c r="A5">
        <v>13</v>
      </c>
      <c r="B5" t="s">
        <v>19</v>
      </c>
      <c r="C5" t="s">
        <v>22</v>
      </c>
      <c r="D5" t="str">
        <f t="shared" si="0"/>
        <v>10.0.40.13     LOG13</v>
      </c>
      <c r="E5" t="s">
        <v>30</v>
      </c>
      <c r="F5" t="s">
        <v>3</v>
      </c>
      <c r="G5" t="s">
        <v>55</v>
      </c>
    </row>
    <row r="6" spans="1:8" x14ac:dyDescent="0.55000000000000004">
      <c r="A6">
        <v>14</v>
      </c>
      <c r="B6" t="s">
        <v>25</v>
      </c>
      <c r="C6" t="s">
        <v>64</v>
      </c>
      <c r="D6" t="str">
        <f t="shared" si="0"/>
        <v>10.0.40.14     LOG14</v>
      </c>
      <c r="E6" t="s">
        <v>31</v>
      </c>
      <c r="F6" t="s">
        <v>12</v>
      </c>
      <c r="G6" t="s">
        <v>55</v>
      </c>
    </row>
    <row r="7" spans="1:8" x14ac:dyDescent="0.55000000000000004">
      <c r="A7">
        <v>15</v>
      </c>
      <c r="B7" t="s">
        <v>47</v>
      </c>
      <c r="C7" t="s">
        <v>56</v>
      </c>
      <c r="D7" t="str">
        <f t="shared" si="0"/>
        <v>10.0.40.15     LOG15</v>
      </c>
      <c r="E7" t="s">
        <v>32</v>
      </c>
      <c r="F7" t="s">
        <v>5</v>
      </c>
      <c r="G7" t="s">
        <v>55</v>
      </c>
    </row>
    <row r="8" spans="1:8" x14ac:dyDescent="0.55000000000000004">
      <c r="A8">
        <v>16</v>
      </c>
      <c r="B8" t="s">
        <v>8</v>
      </c>
      <c r="C8" t="s">
        <v>57</v>
      </c>
      <c r="D8" t="str">
        <f t="shared" si="0"/>
        <v>10.0.40.16     LOG16</v>
      </c>
      <c r="E8" t="s">
        <v>33</v>
      </c>
      <c r="F8" t="s">
        <v>5</v>
      </c>
      <c r="G8" t="s">
        <v>55</v>
      </c>
    </row>
    <row r="9" spans="1:8" ht="14.7" x14ac:dyDescent="0.55000000000000004">
      <c r="A9">
        <v>17</v>
      </c>
      <c r="B9" t="s">
        <v>7</v>
      </c>
      <c r="C9" s="2" t="s">
        <v>59</v>
      </c>
      <c r="D9" t="str">
        <f t="shared" si="0"/>
        <v>10.0.40.17     LOG17</v>
      </c>
      <c r="E9" t="s">
        <v>34</v>
      </c>
      <c r="F9" t="s">
        <v>5</v>
      </c>
      <c r="G9" t="s">
        <v>55</v>
      </c>
    </row>
    <row r="10" spans="1:8" ht="14.7" x14ac:dyDescent="0.55000000000000004">
      <c r="A10">
        <v>18</v>
      </c>
      <c r="B10" t="s">
        <v>14</v>
      </c>
      <c r="C10" s="2" t="s">
        <v>60</v>
      </c>
      <c r="D10" t="str">
        <f t="shared" si="0"/>
        <v>10.0.40.18     LOG18</v>
      </c>
      <c r="E10" t="s">
        <v>35</v>
      </c>
      <c r="F10" t="s">
        <v>5</v>
      </c>
      <c r="G10" t="s">
        <v>55</v>
      </c>
    </row>
    <row r="11" spans="1:8" x14ac:dyDescent="0.55000000000000004">
      <c r="A11">
        <v>19</v>
      </c>
      <c r="B11" t="s">
        <v>13</v>
      </c>
      <c r="C11" t="s">
        <v>61</v>
      </c>
      <c r="D11" t="str">
        <f t="shared" si="0"/>
        <v>10.0.40.19     LOG19</v>
      </c>
      <c r="E11" t="s">
        <v>36</v>
      </c>
      <c r="F11" t="s">
        <v>5</v>
      </c>
      <c r="G11" t="s">
        <v>55</v>
      </c>
    </row>
    <row r="12" spans="1:8" x14ac:dyDescent="0.55000000000000004">
      <c r="A12">
        <v>20</v>
      </c>
      <c r="B12" t="s">
        <v>9</v>
      </c>
      <c r="C12" t="s">
        <v>49</v>
      </c>
      <c r="D12" t="str">
        <f t="shared" si="0"/>
        <v>10.0.40.20     LOG20</v>
      </c>
      <c r="E12" t="s">
        <v>37</v>
      </c>
      <c r="F12" t="s">
        <v>3</v>
      </c>
      <c r="G12" t="s">
        <v>55</v>
      </c>
    </row>
    <row r="13" spans="1:8" x14ac:dyDescent="0.55000000000000004">
      <c r="A13">
        <v>21</v>
      </c>
      <c r="B13" t="s">
        <v>10</v>
      </c>
      <c r="C13" t="s">
        <v>50</v>
      </c>
      <c r="D13" t="str">
        <f t="shared" si="0"/>
        <v>10.0.40.21     LOG21</v>
      </c>
      <c r="E13" t="s">
        <v>38</v>
      </c>
      <c r="F13" t="s">
        <v>3</v>
      </c>
      <c r="G13" t="s">
        <v>55</v>
      </c>
    </row>
    <row r="14" spans="1:8" x14ac:dyDescent="0.55000000000000004">
      <c r="A14">
        <v>22</v>
      </c>
      <c r="B14" t="s">
        <v>11</v>
      </c>
      <c r="C14" t="s">
        <v>51</v>
      </c>
      <c r="D14" t="str">
        <f t="shared" si="0"/>
        <v>10.0.40.22     LOG22</v>
      </c>
      <c r="E14" t="s">
        <v>39</v>
      </c>
      <c r="F14" t="s">
        <v>3</v>
      </c>
      <c r="G14" t="s">
        <v>55</v>
      </c>
    </row>
    <row r="15" spans="1:8" x14ac:dyDescent="0.55000000000000004">
      <c r="A15">
        <v>23</v>
      </c>
      <c r="B15" t="s">
        <v>62</v>
      </c>
      <c r="C15" t="s">
        <v>52</v>
      </c>
      <c r="D15" t="str">
        <f t="shared" si="0"/>
        <v>10.0.40.23     LOG23</v>
      </c>
      <c r="E15" t="s">
        <v>40</v>
      </c>
      <c r="F15" t="s">
        <v>3</v>
      </c>
      <c r="G15" t="s">
        <v>55</v>
      </c>
    </row>
    <row r="16" spans="1:8" x14ac:dyDescent="0.55000000000000004">
      <c r="A16">
        <v>24</v>
      </c>
      <c r="B16" t="s">
        <v>2</v>
      </c>
      <c r="C16" t="s">
        <v>63</v>
      </c>
      <c r="D16" t="str">
        <f t="shared" si="0"/>
        <v>10.0.40.24     LOG24</v>
      </c>
      <c r="E16" t="s">
        <v>41</v>
      </c>
      <c r="F16" t="s">
        <v>3</v>
      </c>
      <c r="G16" t="s">
        <v>55</v>
      </c>
    </row>
    <row r="17" spans="1:8" x14ac:dyDescent="0.55000000000000004">
      <c r="A17">
        <v>25</v>
      </c>
      <c r="B17" t="s">
        <v>26</v>
      </c>
      <c r="D17" t="str">
        <f t="shared" si="0"/>
        <v>10.0.40.25     LOG25</v>
      </c>
      <c r="E17" t="s">
        <v>42</v>
      </c>
      <c r="F17" t="s">
        <v>12</v>
      </c>
      <c r="G17" t="s">
        <v>55</v>
      </c>
    </row>
    <row r="18" spans="1:8" x14ac:dyDescent="0.55000000000000004">
      <c r="A18">
        <v>26</v>
      </c>
      <c r="D18" t="str">
        <f t="shared" si="0"/>
        <v>10.0.40.26     LOG26</v>
      </c>
      <c r="E18" t="s">
        <v>43</v>
      </c>
    </row>
    <row r="19" spans="1:8" x14ac:dyDescent="0.55000000000000004">
      <c r="A19">
        <v>27</v>
      </c>
      <c r="D19" t="str">
        <f t="shared" si="0"/>
        <v>10.0.40.27     LOG27</v>
      </c>
      <c r="E19" t="s">
        <v>44</v>
      </c>
    </row>
    <row r="20" spans="1:8" x14ac:dyDescent="0.55000000000000004">
      <c r="A20">
        <v>28</v>
      </c>
      <c r="B20" t="s">
        <v>15</v>
      </c>
      <c r="D20" t="str">
        <f t="shared" si="0"/>
        <v>10.0.40.28     LOG28</v>
      </c>
      <c r="E20" t="s">
        <v>45</v>
      </c>
    </row>
    <row r="21" spans="1:8" x14ac:dyDescent="0.55000000000000004">
      <c r="A21">
        <v>29</v>
      </c>
      <c r="D21" t="str">
        <f t="shared" si="0"/>
        <v>10.0.40.29     LOG29</v>
      </c>
      <c r="E21" t="s">
        <v>46</v>
      </c>
    </row>
    <row r="22" spans="1:8" x14ac:dyDescent="0.55000000000000004">
      <c r="A22">
        <v>30</v>
      </c>
      <c r="D22" t="str">
        <f t="shared" si="0"/>
        <v>10.0.40.30     LOG30</v>
      </c>
      <c r="E22" t="s">
        <v>48</v>
      </c>
    </row>
    <row r="23" spans="1:8" x14ac:dyDescent="0.55000000000000004">
      <c r="A23">
        <v>31</v>
      </c>
      <c r="D23" t="str">
        <f t="shared" si="0"/>
        <v>10.0.40.31     LOG31</v>
      </c>
      <c r="E23" t="s">
        <v>49</v>
      </c>
    </row>
    <row r="24" spans="1:8" x14ac:dyDescent="0.55000000000000004">
      <c r="A24">
        <v>32</v>
      </c>
      <c r="D24" t="str">
        <f t="shared" si="0"/>
        <v>10.0.40.32     LOG32</v>
      </c>
      <c r="E24" t="s">
        <v>50</v>
      </c>
    </row>
    <row r="25" spans="1:8" x14ac:dyDescent="0.55000000000000004">
      <c r="A25">
        <v>33</v>
      </c>
      <c r="D25" t="str">
        <f t="shared" si="0"/>
        <v>10.0.40.33     LOG33</v>
      </c>
      <c r="E25" t="s">
        <v>51</v>
      </c>
    </row>
    <row r="26" spans="1:8" x14ac:dyDescent="0.55000000000000004">
      <c r="A26">
        <v>34</v>
      </c>
      <c r="B26" t="s">
        <v>17</v>
      </c>
      <c r="C26" t="s">
        <v>27</v>
      </c>
      <c r="D26" t="str">
        <f t="shared" si="0"/>
        <v>10.0.40.34     LOG34</v>
      </c>
      <c r="E26" t="s">
        <v>52</v>
      </c>
      <c r="F26" t="s">
        <v>3</v>
      </c>
      <c r="H26" t="s">
        <v>18</v>
      </c>
    </row>
    <row r="27" spans="1:8" x14ac:dyDescent="0.55000000000000004">
      <c r="A27">
        <v>35</v>
      </c>
      <c r="B27" t="s">
        <v>6</v>
      </c>
      <c r="C27" t="s">
        <v>28</v>
      </c>
      <c r="D27" t="str">
        <f t="shared" si="0"/>
        <v>10.0.40.35     LOG35</v>
      </c>
      <c r="E27" t="s">
        <v>53</v>
      </c>
      <c r="F27" t="s">
        <v>5</v>
      </c>
      <c r="H27" t="s">
        <v>65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DDB50-FC6A-4FC2-BE25-B3488D3ADFB3}">
  <dimension ref="F12:F44"/>
  <sheetViews>
    <sheetView topLeftCell="A19" workbookViewId="0">
      <selection activeCell="K24" sqref="K24"/>
    </sheetView>
  </sheetViews>
  <sheetFormatPr defaultRowHeight="40" customHeight="1" x14ac:dyDescent="0.55000000000000004"/>
  <cols>
    <col min="5" max="5" width="13.20703125" bestFit="1" customWidth="1"/>
    <col min="6" max="6" width="42.578125" customWidth="1"/>
  </cols>
  <sheetData>
    <row r="12" spans="6:6" ht="40" customHeight="1" x14ac:dyDescent="1.2">
      <c r="F12" s="13" t="s">
        <v>29</v>
      </c>
    </row>
    <row r="13" spans="6:6" ht="40" customHeight="1" x14ac:dyDescent="1.2">
      <c r="F13" s="13" t="s">
        <v>23</v>
      </c>
    </row>
    <row r="14" spans="6:6" ht="40" customHeight="1" x14ac:dyDescent="1.2">
      <c r="F14" s="13" t="s">
        <v>30</v>
      </c>
    </row>
    <row r="15" spans="6:6" ht="40" customHeight="1" x14ac:dyDescent="1.2">
      <c r="F15" s="13" t="s">
        <v>31</v>
      </c>
    </row>
    <row r="16" spans="6:6" ht="40" customHeight="1" x14ac:dyDescent="1.2">
      <c r="F16" s="13" t="s">
        <v>32</v>
      </c>
    </row>
    <row r="17" spans="6:6" ht="40" customHeight="1" x14ac:dyDescent="1.2">
      <c r="F17" s="13" t="s">
        <v>33</v>
      </c>
    </row>
    <row r="18" spans="6:6" ht="40" customHeight="1" x14ac:dyDescent="1.2">
      <c r="F18" s="13" t="s">
        <v>34</v>
      </c>
    </row>
    <row r="19" spans="6:6" ht="40" customHeight="1" x14ac:dyDescent="1.2">
      <c r="F19" s="13" t="s">
        <v>35</v>
      </c>
    </row>
    <row r="20" spans="6:6" ht="40" customHeight="1" x14ac:dyDescent="1.2">
      <c r="F20" s="13" t="s">
        <v>36</v>
      </c>
    </row>
    <row r="21" spans="6:6" ht="40" customHeight="1" x14ac:dyDescent="1.2">
      <c r="F21" s="13" t="s">
        <v>37</v>
      </c>
    </row>
    <row r="22" spans="6:6" ht="40" customHeight="1" x14ac:dyDescent="1.2">
      <c r="F22" s="13" t="s">
        <v>38</v>
      </c>
    </row>
    <row r="23" spans="6:6" ht="40" customHeight="1" x14ac:dyDescent="1.2">
      <c r="F23" s="13" t="s">
        <v>39</v>
      </c>
    </row>
    <row r="24" spans="6:6" ht="40" customHeight="1" x14ac:dyDescent="1.2">
      <c r="F24" s="13" t="s">
        <v>40</v>
      </c>
    </row>
    <row r="25" spans="6:6" ht="40" customHeight="1" x14ac:dyDescent="1.2">
      <c r="F25" s="13" t="s">
        <v>41</v>
      </c>
    </row>
    <row r="26" spans="6:6" ht="40" customHeight="1" x14ac:dyDescent="1.2">
      <c r="F26" s="13" t="s">
        <v>42</v>
      </c>
    </row>
    <row r="27" spans="6:6" ht="40" customHeight="1" x14ac:dyDescent="1.2">
      <c r="F27" s="13" t="s">
        <v>43</v>
      </c>
    </row>
    <row r="28" spans="6:6" ht="40" customHeight="1" x14ac:dyDescent="1.2">
      <c r="F28" s="13" t="s">
        <v>44</v>
      </c>
    </row>
    <row r="29" spans="6:6" ht="40" customHeight="1" x14ac:dyDescent="1.2">
      <c r="F29" s="13" t="s">
        <v>45</v>
      </c>
    </row>
    <row r="30" spans="6:6" ht="40" customHeight="1" x14ac:dyDescent="1.2">
      <c r="F30" s="13" t="s">
        <v>46</v>
      </c>
    </row>
    <row r="31" spans="6:6" ht="40" customHeight="1" x14ac:dyDescent="1.2">
      <c r="F31" s="13" t="s">
        <v>48</v>
      </c>
    </row>
    <row r="32" spans="6:6" ht="40" customHeight="1" x14ac:dyDescent="1.2">
      <c r="F32" s="13" t="s">
        <v>49</v>
      </c>
    </row>
    <row r="33" spans="6:6" ht="40" customHeight="1" x14ac:dyDescent="1.2">
      <c r="F33" s="13" t="s">
        <v>50</v>
      </c>
    </row>
    <row r="34" spans="6:6" ht="40" customHeight="1" x14ac:dyDescent="1.2">
      <c r="F34" s="13" t="s">
        <v>51</v>
      </c>
    </row>
    <row r="35" spans="6:6" ht="40" customHeight="1" x14ac:dyDescent="1.2">
      <c r="F35" s="13" t="s">
        <v>52</v>
      </c>
    </row>
    <row r="36" spans="6:6" ht="40" customHeight="1" x14ac:dyDescent="1.2">
      <c r="F36" s="13" t="s">
        <v>53</v>
      </c>
    </row>
    <row r="37" spans="6:6" ht="40" customHeight="1" x14ac:dyDescent="1.2">
      <c r="F37" s="13" t="s">
        <v>81</v>
      </c>
    </row>
    <row r="38" spans="6:6" ht="40" customHeight="1" x14ac:dyDescent="1.2">
      <c r="F38" s="13" t="s">
        <v>82</v>
      </c>
    </row>
    <row r="39" spans="6:6" ht="40" customHeight="1" x14ac:dyDescent="1.2">
      <c r="F39" s="13" t="s">
        <v>83</v>
      </c>
    </row>
    <row r="40" spans="6:6" ht="40" customHeight="1" x14ac:dyDescent="1.2">
      <c r="F40" s="13" t="s">
        <v>84</v>
      </c>
    </row>
    <row r="41" spans="6:6" ht="40" customHeight="1" x14ac:dyDescent="1.2">
      <c r="F41" s="13" t="s">
        <v>27</v>
      </c>
    </row>
    <row r="42" spans="6:6" ht="40" customHeight="1" x14ac:dyDescent="1.2">
      <c r="F42" s="13" t="s">
        <v>85</v>
      </c>
    </row>
    <row r="43" spans="6:6" ht="40" customHeight="1" x14ac:dyDescent="1.2">
      <c r="F43" s="13" t="s">
        <v>86</v>
      </c>
    </row>
    <row r="44" spans="6:6" ht="40" customHeight="1" x14ac:dyDescent="1.2">
      <c r="F44" s="13" t="s">
        <v>87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C58E5-B559-400E-A96F-9763E067449D}">
  <dimension ref="B1:C23"/>
  <sheetViews>
    <sheetView tabSelected="1" workbookViewId="0">
      <selection activeCell="C6" sqref="C6"/>
    </sheetView>
  </sheetViews>
  <sheetFormatPr defaultRowHeight="14.4" x14ac:dyDescent="0.55000000000000004"/>
  <cols>
    <col min="2" max="2" width="38.20703125" bestFit="1" customWidth="1"/>
    <col min="3" max="3" width="25" bestFit="1" customWidth="1"/>
  </cols>
  <sheetData>
    <row r="1" spans="2:3" ht="35.700000000000003" x14ac:dyDescent="1.3">
      <c r="B1" s="15" t="s">
        <v>88</v>
      </c>
      <c r="C1" s="15" t="s">
        <v>89</v>
      </c>
    </row>
    <row r="2" spans="2:3" ht="35.700000000000003" x14ac:dyDescent="1.3">
      <c r="B2" s="15" t="s">
        <v>90</v>
      </c>
      <c r="C2" s="15">
        <v>151</v>
      </c>
    </row>
    <row r="3" spans="2:3" ht="35.700000000000003" x14ac:dyDescent="1.3">
      <c r="B3" s="15" t="s">
        <v>91</v>
      </c>
      <c r="C3" s="15">
        <v>0</v>
      </c>
    </row>
    <row r="5" spans="2:3" ht="25.8" x14ac:dyDescent="0.95">
      <c r="B5" s="16" t="s">
        <v>92</v>
      </c>
      <c r="C5" s="14" t="s">
        <v>93</v>
      </c>
    </row>
    <row r="6" spans="2:3" ht="25.8" x14ac:dyDescent="0.95">
      <c r="B6" s="14">
        <v>11</v>
      </c>
      <c r="C6" s="14">
        <v>2</v>
      </c>
    </row>
    <row r="7" spans="2:3" ht="25.8" x14ac:dyDescent="0.95">
      <c r="B7" s="14">
        <v>12</v>
      </c>
      <c r="C7" s="14">
        <v>4</v>
      </c>
    </row>
    <row r="8" spans="2:3" ht="25.8" x14ac:dyDescent="0.95">
      <c r="B8" s="14">
        <v>13</v>
      </c>
      <c r="C8" s="14">
        <v>6</v>
      </c>
    </row>
    <row r="9" spans="2:3" ht="25.8" x14ac:dyDescent="0.95">
      <c r="B9" s="14">
        <v>14</v>
      </c>
      <c r="C9" s="14">
        <v>8</v>
      </c>
    </row>
    <row r="10" spans="2:3" ht="25.8" x14ac:dyDescent="0.95">
      <c r="B10" s="14">
        <v>15</v>
      </c>
      <c r="C10" s="14">
        <v>10</v>
      </c>
    </row>
    <row r="11" spans="2:3" ht="25.8" x14ac:dyDescent="0.95">
      <c r="B11" s="14">
        <v>16</v>
      </c>
      <c r="C11" s="14">
        <v>12</v>
      </c>
    </row>
    <row r="12" spans="2:3" ht="25.8" x14ac:dyDescent="0.95">
      <c r="B12" s="14">
        <v>17</v>
      </c>
      <c r="C12" s="14">
        <v>14</v>
      </c>
    </row>
    <row r="13" spans="2:3" ht="25.8" x14ac:dyDescent="0.95">
      <c r="B13" s="14">
        <v>18</v>
      </c>
      <c r="C13" s="14">
        <v>16</v>
      </c>
    </row>
    <row r="14" spans="2:3" ht="25.8" x14ac:dyDescent="0.95">
      <c r="B14" s="14">
        <v>19</v>
      </c>
      <c r="C14" s="14">
        <v>18</v>
      </c>
    </row>
    <row r="15" spans="2:3" ht="25.8" x14ac:dyDescent="0.95">
      <c r="B15" s="14">
        <v>20</v>
      </c>
      <c r="C15" s="14">
        <v>20</v>
      </c>
    </row>
    <row r="16" spans="2:3" ht="25.8" x14ac:dyDescent="0.95">
      <c r="B16" s="14">
        <v>21</v>
      </c>
      <c r="C16" s="14">
        <v>22</v>
      </c>
    </row>
    <row r="17" spans="2:3" ht="25.8" x14ac:dyDescent="0.95">
      <c r="B17" s="14">
        <v>22</v>
      </c>
      <c r="C17" s="14">
        <v>24</v>
      </c>
    </row>
    <row r="18" spans="2:3" ht="25.8" x14ac:dyDescent="0.95">
      <c r="B18" s="14">
        <v>23</v>
      </c>
      <c r="C18" s="14">
        <v>26</v>
      </c>
    </row>
    <row r="19" spans="2:3" ht="25.8" x14ac:dyDescent="0.95">
      <c r="B19" s="14">
        <v>24</v>
      </c>
      <c r="C19" s="14">
        <v>28</v>
      </c>
    </row>
    <row r="20" spans="2:3" ht="25.8" x14ac:dyDescent="0.95">
      <c r="B20" s="14">
        <v>25</v>
      </c>
      <c r="C20" s="14">
        <v>30</v>
      </c>
    </row>
    <row r="21" spans="2:3" ht="25.8" x14ac:dyDescent="0.95">
      <c r="B21" s="14">
        <v>26</v>
      </c>
      <c r="C21" s="14">
        <v>32</v>
      </c>
    </row>
    <row r="22" spans="2:3" ht="25.8" x14ac:dyDescent="0.95">
      <c r="B22" s="14">
        <v>27</v>
      </c>
      <c r="C22" s="14">
        <v>34</v>
      </c>
    </row>
    <row r="23" spans="2:3" ht="25.8" x14ac:dyDescent="0.95">
      <c r="B23" s="14">
        <v>28</v>
      </c>
      <c r="C23" s="14">
        <v>36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CF85-FB37-4C11-BDBF-E7B1FF6AB9C3}">
  <dimension ref="D13:H32"/>
  <sheetViews>
    <sheetView workbookViewId="0">
      <selection activeCell="N29" sqref="N29"/>
    </sheetView>
  </sheetViews>
  <sheetFormatPr defaultRowHeight="14.4" x14ac:dyDescent="0.55000000000000004"/>
  <cols>
    <col min="4" max="4" width="8.15625" bestFit="1" customWidth="1"/>
    <col min="5" max="5" width="45.15625" bestFit="1" customWidth="1"/>
    <col min="6" max="6" width="8.68359375" bestFit="1" customWidth="1"/>
    <col min="7" max="7" width="9" bestFit="1" customWidth="1"/>
    <col min="8" max="8" width="19.15625" bestFit="1" customWidth="1"/>
  </cols>
  <sheetData>
    <row r="13" spans="4:8" x14ac:dyDescent="0.55000000000000004">
      <c r="D13" s="4" t="s">
        <v>76</v>
      </c>
      <c r="E13" s="5"/>
      <c r="F13" s="6" t="str">
        <f>Header1Top</f>
        <v>Across-</v>
      </c>
      <c r="G13" s="6" t="str">
        <f>Header2Top</f>
        <v>Modscan</v>
      </c>
      <c r="H13" s="7"/>
    </row>
    <row r="14" spans="4:8" x14ac:dyDescent="0.55000000000000004">
      <c r="D14" s="4" t="s">
        <v>77</v>
      </c>
      <c r="E14" s="8" t="s">
        <v>80</v>
      </c>
      <c r="F14" s="9" t="str">
        <f>Header1Bottom</f>
        <v>the-wire</v>
      </c>
      <c r="G14" s="9" t="str">
        <f>Header2Bottom</f>
        <v>address</v>
      </c>
      <c r="H14" s="7" t="s">
        <v>78</v>
      </c>
    </row>
    <row r="15" spans="4:8" x14ac:dyDescent="0.55000000000000004">
      <c r="D15" s="3">
        <v>4001</v>
      </c>
      <c r="E15" s="10" t="s">
        <v>66</v>
      </c>
      <c r="F15" s="11" t="s">
        <v>67</v>
      </c>
      <c r="G15" s="11" t="s">
        <v>68</v>
      </c>
      <c r="H15" s="12" t="s">
        <v>69</v>
      </c>
    </row>
    <row r="16" spans="4:8" x14ac:dyDescent="0.55000000000000004">
      <c r="D16" s="3">
        <v>4002</v>
      </c>
      <c r="E16" s="10" t="s">
        <v>70</v>
      </c>
      <c r="F16" s="11" t="s">
        <v>71</v>
      </c>
      <c r="G16" s="11" t="s">
        <v>72</v>
      </c>
      <c r="H16" s="12" t="s">
        <v>69</v>
      </c>
    </row>
    <row r="17" spans="4:8" x14ac:dyDescent="0.55000000000000004">
      <c r="D17" s="3"/>
      <c r="E17" s="10"/>
      <c r="F17" s="11"/>
      <c r="G17" s="11"/>
      <c r="H17" s="12"/>
    </row>
    <row r="18" spans="4:8" x14ac:dyDescent="0.55000000000000004">
      <c r="D18" s="3">
        <v>2451</v>
      </c>
      <c r="E18" s="10" t="s">
        <v>73</v>
      </c>
      <c r="F18" s="11" t="s">
        <v>74</v>
      </c>
      <c r="G18" s="11" t="s">
        <v>75</v>
      </c>
      <c r="H18" s="12" t="s">
        <v>79</v>
      </c>
    </row>
    <row r="19" spans="4:8" x14ac:dyDescent="0.55000000000000004">
      <c r="D19" s="3">
        <v>2451</v>
      </c>
      <c r="E19" s="10" t="s">
        <v>73</v>
      </c>
      <c r="F19" s="11" t="s">
        <v>74</v>
      </c>
      <c r="G19" s="11" t="s">
        <v>75</v>
      </c>
      <c r="H19" s="12" t="s">
        <v>79</v>
      </c>
    </row>
    <row r="29" spans="4:8" x14ac:dyDescent="0.55000000000000004">
      <c r="D29" s="4" t="s">
        <v>76</v>
      </c>
      <c r="E29" s="5"/>
      <c r="F29" s="6" t="str">
        <f>Header1Top</f>
        <v>Across-</v>
      </c>
      <c r="G29" s="6" t="str">
        <f>Header2Top</f>
        <v>Modscan</v>
      </c>
      <c r="H29" s="7"/>
    </row>
    <row r="30" spans="4:8" x14ac:dyDescent="0.55000000000000004">
      <c r="D30" s="4" t="s">
        <v>77</v>
      </c>
      <c r="E30" s="8" t="s">
        <v>80</v>
      </c>
      <c r="F30" s="9" t="str">
        <f>Header1Bottom</f>
        <v>the-wire</v>
      </c>
      <c r="G30" s="9" t="str">
        <f>Header2Bottom</f>
        <v>address</v>
      </c>
      <c r="H30" s="7" t="s">
        <v>78</v>
      </c>
    </row>
    <row r="31" spans="4:8" x14ac:dyDescent="0.55000000000000004">
      <c r="D31" s="3">
        <v>2451</v>
      </c>
      <c r="E31" s="10" t="s">
        <v>73</v>
      </c>
      <c r="F31" s="11" t="s">
        <v>74</v>
      </c>
      <c r="G31" s="11" t="s">
        <v>75</v>
      </c>
      <c r="H31" s="12" t="s">
        <v>79</v>
      </c>
    </row>
    <row r="32" spans="4:8" x14ac:dyDescent="0.55000000000000004">
      <c r="D32" s="3">
        <v>2451</v>
      </c>
      <c r="E32" s="10" t="s">
        <v>73</v>
      </c>
      <c r="F32" s="11" t="s">
        <v>74</v>
      </c>
      <c r="G32" s="11" t="s">
        <v>75</v>
      </c>
      <c r="H32" s="12" t="s">
        <v>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E10B0-0D93-447B-84E1-752BB3BBD374}">
  <dimension ref="D10:H15"/>
  <sheetViews>
    <sheetView workbookViewId="0">
      <selection activeCell="I35" sqref="I35"/>
    </sheetView>
  </sheetViews>
  <sheetFormatPr defaultRowHeight="14.4" x14ac:dyDescent="0.55000000000000004"/>
  <sheetData>
    <row r="10" spans="4:8" x14ac:dyDescent="0.55000000000000004">
      <c r="D10">
        <v>100</v>
      </c>
      <c r="F10">
        <f>D10/0.001</f>
        <v>100000</v>
      </c>
      <c r="G10">
        <v>32768</v>
      </c>
      <c r="H10" t="b">
        <f>G10&gt;F10</f>
        <v>0</v>
      </c>
    </row>
    <row r="11" spans="4:8" x14ac:dyDescent="0.55000000000000004">
      <c r="D11">
        <v>10</v>
      </c>
      <c r="E11">
        <v>10000</v>
      </c>
      <c r="F11">
        <f>D11/0.001</f>
        <v>10000</v>
      </c>
      <c r="G11">
        <v>32768</v>
      </c>
      <c r="H11" t="b">
        <f t="shared" ref="H11:H12" si="0">G11&gt;F11</f>
        <v>1</v>
      </c>
    </row>
    <row r="12" spans="4:8" x14ac:dyDescent="0.55000000000000004">
      <c r="D12">
        <v>1</v>
      </c>
      <c r="E12">
        <v>1000</v>
      </c>
      <c r="F12">
        <f>D12/0.001</f>
        <v>1000</v>
      </c>
      <c r="G12">
        <v>32768</v>
      </c>
      <c r="H12" t="b">
        <f t="shared" si="0"/>
        <v>1</v>
      </c>
    </row>
    <row r="13" spans="4:8" x14ac:dyDescent="0.55000000000000004">
      <c r="G13">
        <v>32768</v>
      </c>
    </row>
    <row r="15" spans="4:8" x14ac:dyDescent="0.55000000000000004">
      <c r="G15">
        <f>G13*0.001</f>
        <v>32.768000000000001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EFD08731F69C4E808DB6F3951B4CB7" ma:contentTypeVersion="0" ma:contentTypeDescription="Create a new document." ma:contentTypeScope="" ma:versionID="312d8ce7951954336d09c0c622dfb5c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0728D7-3541-4D7D-8F22-8C12280F6AD3}">
  <ds:schemaRefs>
    <ds:schemaRef ds:uri="http://purl.org/dc/elements/1.1/"/>
    <ds:schemaRef ds:uri="9e307676-b6d3-43e4-9abe-9aee41d3b8d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13d2e3bd-f2f6-444a-abea-666c971a25ca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6144CF9-D3C2-4A30-9A86-F22C76826963}"/>
</file>

<file path=customXml/itemProps3.xml><?xml version="1.0" encoding="utf-8"?>
<ds:datastoreItem xmlns:ds="http://schemas.openxmlformats.org/officeDocument/2006/customXml" ds:itemID="{1B1403EA-DC65-4410-A742-A80C6E3AA9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Sheet5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Novy</dc:creator>
  <cp:lastModifiedBy>Douglas Novy</cp:lastModifiedBy>
  <cp:lastPrinted>2019-11-06T22:11:40Z</cp:lastPrinted>
  <dcterms:created xsi:type="dcterms:W3CDTF">2019-10-24T17:28:57Z</dcterms:created>
  <dcterms:modified xsi:type="dcterms:W3CDTF">2019-11-07T22:29:26Z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0x0101008BEFD08731F69C4E808DB6F3951B4CB7</vt:lpwstr>
  </property>
</Properties>
</file>