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180" windowHeight="7815"/>
  </bookViews>
  <sheets>
    <sheet name="NH3 Slip Calc" sheetId="4" r:id="rId1"/>
  </sheets>
  <definedNames>
    <definedName name="_xlnm.Print_Area" localSheetId="0">'NH3 Slip Calc'!$A$1:$K$68</definedName>
  </definedNames>
  <calcPr calcId="125725"/>
</workbook>
</file>

<file path=xl/calcChain.xml><?xml version="1.0" encoding="utf-8"?>
<calcChain xmlns="http://schemas.openxmlformats.org/spreadsheetml/2006/main">
  <c r="C60" i="4"/>
  <c r="C61" s="1"/>
  <c r="C59"/>
  <c r="B65" l="1"/>
</calcChain>
</file>

<file path=xl/sharedStrings.xml><?xml version="1.0" encoding="utf-8"?>
<sst xmlns="http://schemas.openxmlformats.org/spreadsheetml/2006/main" count="80" uniqueCount="62">
  <si>
    <t>Where:</t>
  </si>
  <si>
    <t>As = Ammonia Slip (ppmv @ 15% O2)</t>
  </si>
  <si>
    <t>B = Dry Exhaust Gas Flow Rate (lbs/hr) / (29 lbs/lbs-mol)</t>
  </si>
  <si>
    <t>A = Ammonia Injection Rate (lbs/hr) / (17 lbs/lbs-mol)</t>
  </si>
  <si>
    <t>C = Change in Measured NOx Concentration (ppmv @ 15% O2) Across Catalyst</t>
  </si>
  <si>
    <t xml:space="preserve">D = Correction Factor. The correction factor shall be derived annually during compliance testing by comparing the measured and calculated ammonia slip. </t>
  </si>
  <si>
    <t>Following is how ESC proposes to handle the calculation in the CEMS Controller.</t>
  </si>
  <si>
    <t xml:space="preserve">The following channels shall be set up in the controller. (Also referenced are the variables in the  </t>
  </si>
  <si>
    <t>initial equation):</t>
  </si>
  <si>
    <t>NH3INJ</t>
  </si>
  <si>
    <t>= Ammonia Injection Rate In lbs/hr</t>
  </si>
  <si>
    <t>NH3MOLE</t>
  </si>
  <si>
    <t>= A = NH3INJ (lb/hr) / 17 (lbs/lbs-mol)</t>
  </si>
  <si>
    <t>FLOWSCFH</t>
  </si>
  <si>
    <t>HEATIN (mmbtu/hr) * FUELFACT (dscf/mmbtu) * (20.9 / (20.9 - O2))</t>
  </si>
  <si>
    <t>Where: HEATIN = ((RDGASFL + RCGASFL) / 100 * GASGCV / 10,000</t>
  </si>
  <si>
    <t>TEGASFL</t>
  </si>
  <si>
    <t>= Dry Exhaust Flow Rate in scfh =</t>
  </si>
  <si>
    <t>K02</t>
  </si>
  <si>
    <t>Customer supplied.</t>
  </si>
  <si>
    <t>Therefore, the final resulting equation is:</t>
  </si>
  <si>
    <t xml:space="preserve">As </t>
  </si>
  <si>
    <t>To get a fair number, you can use the following analog input values:</t>
  </si>
  <si>
    <t>RNOXSCRIN = Raw NOx reading at SCR Inlet</t>
  </si>
  <si>
    <t>RNOXLO = Raw NOx reading at exhaust stack</t>
  </si>
  <si>
    <t>RNH3INJ = Raw reading of NH3 injection rate</t>
  </si>
  <si>
    <t>RCGASFL = Raw reading of combustion turbine fuel gas flow</t>
  </si>
  <si>
    <t>RDGASFL = Raw reading of duct burner fuel gas flow</t>
  </si>
  <si>
    <t>FUELFACT = Natural Gas F-Factor from 40CFR75, Appendix F</t>
  </si>
  <si>
    <t>GASGCV = Gas GCV value from monthly sample analysis</t>
  </si>
  <si>
    <t xml:space="preserve">RNOXSCRIN </t>
  </si>
  <si>
    <t xml:space="preserve">RNOXLO </t>
  </si>
  <si>
    <t>RNH3INJ</t>
  </si>
  <si>
    <t>RDGASFL</t>
  </si>
  <si>
    <t>RCGASFL</t>
  </si>
  <si>
    <t xml:space="preserve">FUELFACT </t>
  </si>
  <si>
    <t xml:space="preserve">GASGCV </t>
  </si>
  <si>
    <t>=</t>
  </si>
  <si>
    <t>K01</t>
  </si>
  <si>
    <t>Customer derived correction factor (#/scf)</t>
  </si>
  <si>
    <t>= B = (FLOWSCFH (scfh) * K01 (#/scf)) / 29</t>
  </si>
  <si>
    <t>As =</t>
  </si>
  <si>
    <t>As = [A - (B * C / 1,000,000)] * [(1,000,000 / B) * D]</t>
  </si>
  <si>
    <t>Total exhaust gas flow rate converted to lb/hr and then divided by constant 29. The K01 is a constant we have used in the past and was supplied to ESC by another client who was using this same equation for ammonia slip.</t>
  </si>
  <si>
    <t>ppm</t>
  </si>
  <si>
    <t>Compliance with ammonia slip limit shall be demonstrated by using the following calculation procedure:</t>
  </si>
  <si>
    <t>NOTE:</t>
  </si>
  <si>
    <t>- Given</t>
  </si>
  <si>
    <t>- Calculated</t>
  </si>
  <si>
    <t>{NH3NOLE - [TEGASFL * (NOXSCRIN - NOXPPM) / 1,000,000]} * [(1,000,000 / TEGASFL) * K02] * (20.9 - CF) / (20.9 - RO2)</t>
  </si>
  <si>
    <t>RO2</t>
  </si>
  <si>
    <t>CF</t>
  </si>
  <si>
    <t>= {NH3NOLE - [TEGASFL * (NOXSCRIN - NOXPPM) / 1,000,000]} * [(1,000,000 / TEGASFL) * K02] * (20.9 - CF) / (20.9 - RO2)</t>
  </si>
  <si>
    <t>As = [A - (B * C / 1,000,000)] * [(1,000,000 / B) * D] * [(20.9 - CF) / (20.9 - O2)]</t>
  </si>
  <si>
    <t>CF = O2 Correction Factor</t>
  </si>
  <si>
    <t>O2 = Measured Exhaust Stack O2 Concentration</t>
  </si>
  <si>
    <t>= [A - (B * C / 1,000,000)] * [(1,000,000 / B) * D] * [(20.9 - CF) / (20.9 - RO2)]</t>
  </si>
  <si>
    <t>O2 Correction Factor supplied in Air Permit</t>
  </si>
  <si>
    <t xml:space="preserve">Since most ammonia slip (As) calculations require correction to oxygen, the resultant formula would be applied. </t>
  </si>
  <si>
    <t>O2 value needs to be full precision / DO NOT ROUND)</t>
  </si>
  <si>
    <r>
      <t xml:space="preserve">RO2 = Raw O2 reading </t>
    </r>
    <r>
      <rPr>
        <b/>
        <sz val="10"/>
        <color indexed="10"/>
        <rFont val="Arial"/>
        <family val="2"/>
      </rPr>
      <t>(Needs to be full precision / DO NOT ROUND)</t>
    </r>
  </si>
  <si>
    <t xml:space="preserve">= D = Correction factor derived annually duing compliance testing. (This is for correcting flow calculated value) 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</si>
</sst>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"/>
  </numFmts>
  <fonts count="8">
    <font>
      <sz val="10"/>
      <name val="Arial"/>
    </font>
    <font>
      <b/>
      <sz val="10"/>
      <name val="Arial"/>
      <family val="2"/>
    </font>
    <font>
      <sz val="8"/>
      <name val="Arial"/>
    </font>
    <font>
      <b/>
      <i/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49" fontId="0" fillId="0" borderId="0" xfId="0" applyNumberFormat="1"/>
    <xf numFmtId="49" fontId="0" fillId="0" borderId="0" xfId="0" applyNumberFormat="1" applyAlignme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11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6" fillId="0" borderId="0" xfId="0" applyFont="1"/>
    <xf numFmtId="0" fontId="0" fillId="0" borderId="1" xfId="0" applyBorder="1"/>
    <xf numFmtId="0" fontId="1" fillId="0" borderId="2" xfId="0" applyFont="1" applyBorder="1"/>
    <xf numFmtId="49" fontId="4" fillId="0" borderId="3" xfId="0" applyNumberFormat="1" applyFont="1" applyBorder="1"/>
    <xf numFmtId="49" fontId="5" fillId="0" borderId="4" xfId="0" applyNumberFormat="1" applyFont="1" applyBorder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68"/>
  <sheetViews>
    <sheetView tabSelected="1" topLeftCell="A34" zoomScaleNormal="100" workbookViewId="0">
      <selection activeCell="D68" sqref="D68"/>
    </sheetView>
  </sheetViews>
  <sheetFormatPr defaultRowHeight="12.75"/>
  <cols>
    <col min="1" max="1" width="11.42578125" customWidth="1"/>
    <col min="2" max="2" width="15.7109375" bestFit="1" customWidth="1"/>
    <col min="3" max="3" width="12.85546875" customWidth="1"/>
  </cols>
  <sheetData>
    <row r="1" spans="1:9">
      <c r="A1" t="s">
        <v>45</v>
      </c>
    </row>
    <row r="3" spans="1:9">
      <c r="A3" s="24" t="s">
        <v>42</v>
      </c>
      <c r="B3" s="24"/>
      <c r="C3" s="24"/>
      <c r="D3" s="24"/>
      <c r="E3" s="24"/>
    </row>
    <row r="4" spans="1:9">
      <c r="A4" s="1"/>
      <c r="B4" s="1"/>
      <c r="C4" s="1"/>
      <c r="D4" s="1"/>
      <c r="E4" s="1"/>
    </row>
    <row r="5" spans="1:9">
      <c r="A5" t="s">
        <v>58</v>
      </c>
    </row>
    <row r="7" spans="1:9">
      <c r="A7" s="24" t="s">
        <v>53</v>
      </c>
      <c r="B7" s="24"/>
      <c r="C7" s="24"/>
      <c r="D7" s="24"/>
      <c r="E7" s="24"/>
      <c r="F7" s="24"/>
    </row>
    <row r="8" spans="1:9">
      <c r="A8" s="2"/>
    </row>
    <row r="9" spans="1:9">
      <c r="A9" t="s">
        <v>0</v>
      </c>
    </row>
    <row r="11" spans="1:9">
      <c r="A11" s="24" t="s">
        <v>1</v>
      </c>
      <c r="B11" s="24"/>
      <c r="C11" s="24"/>
      <c r="D11" s="24"/>
    </row>
    <row r="12" spans="1:9">
      <c r="A12" s="24" t="s">
        <v>3</v>
      </c>
      <c r="B12" s="24"/>
      <c r="C12" s="24"/>
      <c r="D12" s="24"/>
      <c r="E12" s="24"/>
    </row>
    <row r="13" spans="1:9">
      <c r="A13" s="24" t="s">
        <v>2</v>
      </c>
      <c r="B13" s="24"/>
      <c r="C13" s="24"/>
      <c r="D13" s="24"/>
      <c r="E13" s="24"/>
      <c r="F13" s="24"/>
    </row>
    <row r="14" spans="1:9">
      <c r="A14" s="24" t="s">
        <v>4</v>
      </c>
      <c r="B14" s="24"/>
      <c r="C14" s="24"/>
      <c r="D14" s="24"/>
      <c r="E14" s="24"/>
      <c r="F14" s="24"/>
      <c r="G14" s="24"/>
      <c r="H14" s="24"/>
    </row>
    <row r="15" spans="1:9" ht="24.75" customHeight="1">
      <c r="A15" s="25" t="s">
        <v>5</v>
      </c>
      <c r="B15" s="25"/>
      <c r="C15" s="25"/>
      <c r="D15" s="25"/>
      <c r="E15" s="25"/>
      <c r="F15" s="25"/>
      <c r="G15" s="25"/>
      <c r="H15" s="25"/>
      <c r="I15" s="25"/>
    </row>
    <row r="16" spans="1:9">
      <c r="A16" t="s">
        <v>54</v>
      </c>
    </row>
    <row r="17" spans="1:3">
      <c r="A17" t="s">
        <v>55</v>
      </c>
    </row>
    <row r="19" spans="1:3">
      <c r="A19" t="s">
        <v>6</v>
      </c>
    </row>
    <row r="21" spans="1:3">
      <c r="A21" t="s">
        <v>7</v>
      </c>
    </row>
    <row r="22" spans="1:3">
      <c r="A22" t="s">
        <v>8</v>
      </c>
    </row>
    <row r="24" spans="1:3">
      <c r="A24" t="s">
        <v>9</v>
      </c>
      <c r="C24" s="2" t="s">
        <v>10</v>
      </c>
    </row>
    <row r="25" spans="1:3">
      <c r="C25" s="2"/>
    </row>
    <row r="26" spans="1:3">
      <c r="A26" t="s">
        <v>11</v>
      </c>
      <c r="C26" s="2" t="s">
        <v>12</v>
      </c>
    </row>
    <row r="27" spans="1:3">
      <c r="C27" s="2"/>
    </row>
    <row r="28" spans="1:3">
      <c r="A28" t="s">
        <v>13</v>
      </c>
      <c r="C28" s="2" t="s">
        <v>17</v>
      </c>
    </row>
    <row r="29" spans="1:3">
      <c r="C29" s="2" t="s">
        <v>14</v>
      </c>
    </row>
    <row r="30" spans="1:3">
      <c r="C30" s="2" t="s">
        <v>15</v>
      </c>
    </row>
    <row r="31" spans="1:3">
      <c r="C31" s="2" t="s">
        <v>59</v>
      </c>
    </row>
    <row r="32" spans="1:3">
      <c r="C32" s="2"/>
    </row>
    <row r="33" spans="1:9">
      <c r="A33" t="s">
        <v>16</v>
      </c>
      <c r="C33" s="2" t="s">
        <v>40</v>
      </c>
    </row>
    <row r="34" spans="1:9" ht="38.25" customHeight="1">
      <c r="C34" s="25" t="s">
        <v>43</v>
      </c>
      <c r="D34" s="25"/>
      <c r="E34" s="25"/>
      <c r="F34" s="25"/>
      <c r="G34" s="25"/>
      <c r="H34" s="25"/>
      <c r="I34" s="25"/>
    </row>
    <row r="36" spans="1:9">
      <c r="A36" t="s">
        <v>18</v>
      </c>
      <c r="C36" s="3" t="s">
        <v>61</v>
      </c>
      <c r="I36" s="4"/>
    </row>
    <row r="37" spans="1:9">
      <c r="C37" s="4" t="s">
        <v>19</v>
      </c>
    </row>
    <row r="39" spans="1:9">
      <c r="A39" t="s">
        <v>20</v>
      </c>
    </row>
    <row r="41" spans="1:9">
      <c r="A41" s="5" t="s">
        <v>21</v>
      </c>
      <c r="B41" s="2" t="s">
        <v>56</v>
      </c>
    </row>
    <row r="43" spans="1:9">
      <c r="B43" s="2" t="s">
        <v>52</v>
      </c>
    </row>
    <row r="45" spans="1:9">
      <c r="A45" t="s">
        <v>22</v>
      </c>
    </row>
    <row r="47" spans="1:9">
      <c r="A47" s="6" t="s">
        <v>30</v>
      </c>
      <c r="B47" s="7" t="s">
        <v>37</v>
      </c>
      <c r="C47" s="8">
        <v>50</v>
      </c>
      <c r="D47" s="6" t="s">
        <v>23</v>
      </c>
      <c r="E47" s="6"/>
      <c r="F47" s="6"/>
      <c r="G47" s="6"/>
      <c r="H47" s="6"/>
      <c r="I47" s="6"/>
    </row>
    <row r="48" spans="1:9">
      <c r="A48" s="6" t="s">
        <v>31</v>
      </c>
      <c r="B48" s="7" t="s">
        <v>37</v>
      </c>
      <c r="C48" s="8">
        <v>5</v>
      </c>
      <c r="D48" s="6" t="s">
        <v>24</v>
      </c>
      <c r="E48" s="6"/>
      <c r="F48" s="6"/>
      <c r="G48" s="6"/>
      <c r="H48" s="6"/>
      <c r="I48" s="6"/>
    </row>
    <row r="49" spans="1:9">
      <c r="A49" s="6" t="s">
        <v>32</v>
      </c>
      <c r="B49" s="7" t="s">
        <v>37</v>
      </c>
      <c r="C49" s="8">
        <v>100</v>
      </c>
      <c r="D49" s="6" t="s">
        <v>25</v>
      </c>
      <c r="E49" s="6"/>
      <c r="F49" s="6"/>
      <c r="G49" s="6"/>
      <c r="H49" s="6"/>
      <c r="I49" s="6"/>
    </row>
    <row r="50" spans="1:9">
      <c r="A50" s="6" t="s">
        <v>33</v>
      </c>
      <c r="B50" s="7" t="s">
        <v>37</v>
      </c>
      <c r="C50" s="9">
        <v>100000</v>
      </c>
      <c r="D50" s="6" t="s">
        <v>27</v>
      </c>
      <c r="E50" s="6"/>
      <c r="F50" s="6"/>
      <c r="G50" s="6"/>
      <c r="H50" s="6"/>
      <c r="I50" s="6"/>
    </row>
    <row r="51" spans="1:9">
      <c r="A51" s="6" t="s">
        <v>34</v>
      </c>
      <c r="B51" s="7" t="s">
        <v>37</v>
      </c>
      <c r="C51" s="9">
        <v>100000</v>
      </c>
      <c r="D51" s="6" t="s">
        <v>26</v>
      </c>
      <c r="E51" s="6"/>
      <c r="F51" s="6"/>
      <c r="G51" s="6"/>
      <c r="H51" s="6"/>
      <c r="I51" s="6"/>
    </row>
    <row r="52" spans="1:9">
      <c r="A52" s="6" t="s">
        <v>50</v>
      </c>
      <c r="B52" s="7" t="s">
        <v>37</v>
      </c>
      <c r="C52" s="23">
        <v>10</v>
      </c>
      <c r="D52" s="6" t="s">
        <v>60</v>
      </c>
      <c r="E52" s="6"/>
      <c r="F52" s="6"/>
      <c r="G52" s="6"/>
      <c r="H52" s="6"/>
      <c r="I52" s="6"/>
    </row>
    <row r="53" spans="1:9">
      <c r="A53" s="6" t="s">
        <v>35</v>
      </c>
      <c r="B53" s="7" t="s">
        <v>37</v>
      </c>
      <c r="C53" s="8">
        <v>8710</v>
      </c>
      <c r="D53" s="6" t="s">
        <v>28</v>
      </c>
      <c r="E53" s="6"/>
      <c r="F53" s="6"/>
      <c r="G53" s="6"/>
      <c r="H53" s="6"/>
      <c r="I53" s="6"/>
    </row>
    <row r="54" spans="1:9">
      <c r="A54" s="6" t="s">
        <v>36</v>
      </c>
      <c r="B54" s="7" t="s">
        <v>37</v>
      </c>
      <c r="C54" s="8">
        <v>1000</v>
      </c>
      <c r="D54" s="6" t="s">
        <v>29</v>
      </c>
      <c r="E54" s="6"/>
      <c r="F54" s="6"/>
      <c r="G54" s="6"/>
      <c r="H54" s="6"/>
      <c r="I54" s="6"/>
    </row>
    <row r="55" spans="1:9">
      <c r="A55" s="6" t="s">
        <v>38</v>
      </c>
      <c r="B55" s="7" t="s">
        <v>37</v>
      </c>
      <c r="C55" s="10"/>
      <c r="D55" s="6" t="s">
        <v>39</v>
      </c>
      <c r="E55" s="6"/>
      <c r="F55" s="6"/>
      <c r="G55" s="6"/>
      <c r="H55" s="6"/>
      <c r="I55" s="6"/>
    </row>
    <row r="56" spans="1:9">
      <c r="A56" s="6" t="s">
        <v>18</v>
      </c>
      <c r="B56" s="7" t="s">
        <v>37</v>
      </c>
      <c r="C56" s="8">
        <v>1</v>
      </c>
      <c r="D56" s="6"/>
      <c r="E56" s="6"/>
      <c r="F56" s="6"/>
      <c r="G56" s="6"/>
      <c r="H56" s="6"/>
      <c r="I56" s="6"/>
    </row>
    <row r="57" spans="1:9" s="6" customFormat="1">
      <c r="A57" s="22" t="s">
        <v>51</v>
      </c>
      <c r="B57" s="7" t="s">
        <v>37</v>
      </c>
      <c r="C57" s="22">
        <v>15</v>
      </c>
      <c r="D57" s="6" t="s">
        <v>57</v>
      </c>
    </row>
    <row r="59" spans="1:9">
      <c r="A59" s="11" t="s">
        <v>11</v>
      </c>
      <c r="B59" s="12" t="s">
        <v>37</v>
      </c>
      <c r="C59" s="13">
        <f>C49/17</f>
        <v>5.882352941176471</v>
      </c>
    </row>
    <row r="60" spans="1:9">
      <c r="A60" s="11" t="s">
        <v>13</v>
      </c>
      <c r="B60" s="12" t="s">
        <v>37</v>
      </c>
      <c r="C60" s="14">
        <f>(((C50+C51)/100)*C54/10000)*C53*(20.9/(20.9-C52))</f>
        <v>3340165.1376146791</v>
      </c>
    </row>
    <row r="61" spans="1:9">
      <c r="A61" s="11" t="s">
        <v>16</v>
      </c>
      <c r="B61" s="12" t="s">
        <v>37</v>
      </c>
      <c r="C61" s="13">
        <f>(C60*C55)/29</f>
        <v>0</v>
      </c>
    </row>
    <row r="63" spans="1:9">
      <c r="A63" s="5" t="s">
        <v>41</v>
      </c>
      <c r="B63" s="2" t="s">
        <v>49</v>
      </c>
    </row>
    <row r="65" spans="1:3">
      <c r="A65" s="15" t="s">
        <v>41</v>
      </c>
      <c r="B65" s="16" t="e">
        <f>(C59-(C61*(C47-C48)/1000000))*((1000000/C61)*C56)*(20.9-C57)/(20.9-C52)</f>
        <v>#DIV/0!</v>
      </c>
      <c r="C65" s="17" t="s">
        <v>44</v>
      </c>
    </row>
    <row r="66" spans="1:3">
      <c r="A66" s="15"/>
      <c r="B66" s="16"/>
      <c r="C66" s="17"/>
    </row>
    <row r="67" spans="1:3">
      <c r="A67" s="19" t="s">
        <v>46</v>
      </c>
      <c r="B67" s="20" t="s">
        <v>47</v>
      </c>
    </row>
    <row r="68" spans="1:3">
      <c r="A68" s="18"/>
      <c r="B68" s="21" t="s">
        <v>48</v>
      </c>
    </row>
  </sheetData>
  <mergeCells count="8">
    <mergeCell ref="A14:H14"/>
    <mergeCell ref="A15:I15"/>
    <mergeCell ref="C34:I34"/>
    <mergeCell ref="A3:E3"/>
    <mergeCell ref="A11:D11"/>
    <mergeCell ref="A12:E12"/>
    <mergeCell ref="A13:F13"/>
    <mergeCell ref="A7:F7"/>
  </mergeCells>
  <phoneticPr fontId="2" type="noConversion"/>
  <pageMargins left="0.75" right="0.75" top="1.1599999999999999" bottom="1" header="0.5" footer="0.5"/>
  <pageSetup scale="80" fitToHeight="2" orientation="portrait" r:id="rId1"/>
  <headerFooter alignWithMargins="0">
    <oddHeader>&amp;L&amp;D&amp;C&amp;"Arial,Bold Italic"&amp;12Ammonia Slip Calculation&amp;RRevision: 000</oddHeader>
  </headerFooter>
  <rowBreaks count="1" manualBreakCount="1">
    <brk id="5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AA5C1F208D445A15D6767A00EAD07" ma:contentTypeVersion="25" ma:contentTypeDescription="Create a new document." ma:contentTypeScope="" ma:versionID="14191baeef6f581356652181c56c19e6">
  <xsd:schema xmlns:xsd="http://www.w3.org/2001/XMLSchema" xmlns:xs="http://www.w3.org/2001/XMLSchema" xmlns:p="http://schemas.microsoft.com/office/2006/metadata/properties" xmlns:ns1="http://schemas.microsoft.com/sharepoint/v3" xmlns:ns2="71ad929b-e4c2-4f02-8c25-c944431edaea" xmlns:ns3="12496e73-b6b6-45b6-b6b1-8b7501c70335" targetNamespace="http://schemas.microsoft.com/office/2006/metadata/properties" ma:root="true" ma:fieldsID="ddee70bf5a3ecfd3fe00e61a78a27436" ns1:_="" ns2:_="" ns3:_="">
    <xsd:import namespace="http://schemas.microsoft.com/sharepoint/v3"/>
    <xsd:import namespace="71ad929b-e4c2-4f02-8c25-c944431edaea"/>
    <xsd:import namespace="12496e73-b6b6-45b6-b6b1-8b7501c70335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5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6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7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8" nillable="true" ma:displayName="Number of Likes" ma:internalName="LikesCount">
      <xsd:simpleType>
        <xsd:restriction base="dms:Unknown"/>
      </xsd:simpleType>
    </xsd:element>
    <xsd:element name="LikedBy" ma:index="9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d929b-e4c2-4f02-8c25-c944431edaea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b13d1be4-09f7-4b26-b7f6-acda977cd64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14f9de02-3f9a-4904-9b1c-5c3e37a9f39c}" ma:internalName="TaxCatchAll" ma:showField="CatchAllData" ma:web="71ad929b-e4c2-4f02-8c25-c944431eda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96e73-b6b6-45b6-b6b1-8b7501c70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13d1be4-09f7-4b26-b7f6-acda977cd6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TaxCatchAll xmlns="71ad929b-e4c2-4f02-8c25-c944431edaea" xsi:nil="true"/>
    <TaxKeywordTaxHTField xmlns="71ad929b-e4c2-4f02-8c25-c944431edaea">
      <Terms xmlns="http://schemas.microsoft.com/office/infopath/2007/PartnerControls"/>
    </TaxKeywordTaxHTField>
    <lcf76f155ced4ddcb4097134ff3c332f xmlns="12496e73-b6b6-45b6-b6b1-8b7501c703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D46F21-5741-416E-B983-4DD86DCE669F}"/>
</file>

<file path=customXml/itemProps2.xml><?xml version="1.0" encoding="utf-8"?>
<ds:datastoreItem xmlns:ds="http://schemas.openxmlformats.org/officeDocument/2006/customXml" ds:itemID="{64AD5E16-1FAB-42A5-8B2A-8B698666B357}"/>
</file>

<file path=customXml/itemProps3.xml><?xml version="1.0" encoding="utf-8"?>
<ds:datastoreItem xmlns:ds="http://schemas.openxmlformats.org/officeDocument/2006/customXml" ds:itemID="{DE6CACA4-4FDB-48F4-A12F-67C56FF265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NH3 Slip Calc</vt:lpstr>
      <vt:lpstr>'NH3 Slip Calc'!Print_Area</vt:lpstr>
    </vt:vector>
  </TitlesOfParts>
  <Company>Environmental Systems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RMoser</dc:creator>
  <cp:lastModifiedBy>bperlov</cp:lastModifiedBy>
  <cp:lastPrinted>2004-06-14T17:00:36Z</cp:lastPrinted>
  <dcterms:created xsi:type="dcterms:W3CDTF">2004-06-10T15:34:58Z</dcterms:created>
  <dcterms:modified xsi:type="dcterms:W3CDTF">2011-03-07T23:13:04Z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0x0101007E7AA5C1F208D445A15D6767A00EAD07</vt:lpwstr>
  </property>
  <property fmtid="{D5CDD505-2E9C-101B-9397-08002B2CF9AE}" pid="3" name="TaxKeyword">
    <vt:lpwstr/>
  </property>
  <property fmtid="{D5CDD505-2E9C-101B-9397-08002B2CF9AE}" pid="4" name="Order">
    <vt:r8>100</vt:r8>
  </property>
  <property fmtid="{D5CDD505-2E9C-101B-9397-08002B2CF9AE}" pid="5" name="_ExtendedDescription">
    <vt:lpwstr/>
  </property>
</Properties>
</file>