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08cb0730fe4697/Documentos/Excel com IA - DIO/Projeto_3/"/>
    </mc:Choice>
  </mc:AlternateContent>
  <xr:revisionPtr revIDLastSave="12" documentId="13_ncr:1_{3C2F8ED6-40B2-4E08-832A-7140AC03FA60}" xr6:coauthVersionLast="47" xr6:coauthVersionMax="47" xr10:uidLastSave="{6BCC971A-A65E-4AF4-A6E2-0718808354E2}"/>
  <bookViews>
    <workbookView xWindow="-108" yWindow="-108" windowWidth="23256" windowHeight="12576" activeTab="4" xr2:uid="{28DD5B76-0634-4F87-BE60-8BFA7EF2E23B}"/>
  </bookViews>
  <sheets>
    <sheet name="A̳ssets" sheetId="1" r:id="rId1"/>
    <sheet name="B̳ases" sheetId="2" r:id="rId2"/>
    <sheet name="Normalize" sheetId="5" r:id="rId3"/>
    <sheet name="C̳álculos" sheetId="3" r:id="rId4"/>
    <sheet name="D̳ashboard" sheetId="4" r:id="rId5"/>
  </sheets>
  <definedNames>
    <definedName name="SegmentaçãodeDados_Auto_Renewal_Normalize">#N/A</definedName>
    <definedName name="SegmentaçãodeDados_Plan">#N/A</definedName>
    <definedName name="SegmentaçãodeDados_Subscription_Type_Normalize">#N/A</definedName>
  </definedNames>
  <calcPr calcId="191029"/>
  <pivotCaches>
    <pivotCache cacheId="4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3" l="1"/>
  <c r="F66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F42" i="3"/>
  <c r="F31" i="3"/>
</calcChain>
</file>

<file path=xl/sharedStrings.xml><?xml version="1.0" encoding="utf-8"?>
<sst xmlns="http://schemas.openxmlformats.org/spreadsheetml/2006/main" count="2082" uniqueCount="344">
  <si>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</si>
  <si>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</si>
  <si>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</si>
  <si>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</si>
  <si>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</si>
  <si>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</si>
  <si>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</si>
  <si>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</si>
  <si>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</si>
  <si>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</si>
  <si>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</si>
  <si>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</si>
  <si>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</si>
  <si>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</si>
  <si>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</si>
  <si>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</si>
  <si>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</si>
  <si>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</si>
  <si>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</si>
  <si>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</si>
  <si>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</si>
  <si>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</si>
  <si>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</si>
  <si>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</si>
  <si>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</si>
  <si>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</si>
  <si>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</si>
  <si>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</si>
  <si>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</si>
  <si>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</si>
  <si>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</si>
  <si>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</si>
  <si>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</si>
  <si>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</si>
  <si>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</si>
  <si>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</si>
  <si>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</si>
  <si>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</si>
  <si>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</si>
  <si>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</si>
  <si>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</si>
  <si>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</si>
  <si>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</si>
  <si>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</si>
  <si>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</si>
  <si>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</si>
  <si>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</si>
  <si>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</si>
  <si>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</si>
  <si>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</si>
  <si>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</si>
  <si>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</si>
  <si>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</si>
  <si>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</si>
  <si>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</si>
  <si>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</si>
  <si>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</si>
  <si>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</si>
  <si>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</si>
  <si>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</si>
  <si>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</si>
  <si>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</si>
  <si>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</si>
  <si>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</si>
  <si>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</si>
  <si>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</si>
  <si>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</si>
  <si>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</si>
  <si>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</si>
  <si>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</si>
  <si>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</si>
  <si>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</si>
  <si>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</si>
  <si>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</si>
  <si>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</si>
  <si>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</si>
  <si>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</si>
  <si>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</si>
  <si>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</si>
  <si>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</si>
  <si>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</si>
  <si>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</si>
  <si>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</si>
  <si>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</si>
  <si>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</si>
  <si>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</si>
  <si>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</si>
  <si>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</si>
  <si>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</si>
  <si>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</si>
  <si>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</si>
  <si>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</si>
  <si>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</si>
  <si>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</si>
  <si>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</si>
  <si>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</si>
  <si>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</si>
  <si>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</si>
  <si>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</si>
  <si>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</si>
  <si>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</si>
  <si>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</si>
  <si>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</si>
  <si>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</si>
  <si>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</si>
  <si>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</si>
  <si>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</si>
  <si>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</si>
  <si>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</si>
  <si>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</si>
  <si>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</si>
  <si>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</si>
  <si>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</si>
  <si>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</si>
  <si>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</si>
  <si>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</si>
  <si>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</si>
  <si>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</si>
  <si>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</si>
  <si>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</si>
  <si>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</si>
  <si>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</si>
  <si>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</si>
  <si>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</si>
  <si>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</si>
  <si>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</si>
  <si>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</si>
  <si>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</si>
  <si>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</si>
  <si>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</si>
  <si>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</si>
  <si>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</si>
  <si>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</si>
  <si>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</si>
  <si>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</si>
  <si>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</si>
  <si>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</si>
  <si>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</si>
  <si>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</si>
  <si>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</si>
  <si>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</si>
  <si>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</si>
  <si>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</si>
  <si>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</si>
  <si>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</si>
  <si>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</si>
  <si>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</si>
  <si>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</si>
  <si>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</si>
  <si>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</si>
  <si>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</si>
  <si>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</si>
  <si>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</si>
  <si>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</si>
  <si>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</si>
  <si>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</si>
  <si>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</si>
  <si>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</si>
  <si>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</si>
  <si>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</si>
  <si>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</si>
  <si>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</si>
  <si>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</si>
  <si>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</si>
  <si>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</si>
  <si>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</si>
  <si>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</si>
  <si>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</si>
  <si>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</si>
  <si>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</si>
  <si>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</si>
  <si>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</si>
  <si>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</si>
  <si>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</si>
  <si>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</si>
  <si>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</si>
  <si>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</si>
  <si>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</si>
  <si>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</si>
  <si>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</si>
  <si>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</si>
  <si>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</si>
  <si>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</si>
  <si>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</si>
  <si>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</si>
  <si>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</si>
  <si>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</si>
  <si>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</si>
  <si>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</si>
  <si>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</si>
  <si>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</si>
  <si>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</si>
  <si>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</si>
  <si>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</si>
  <si>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</si>
  <si>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</si>
  <si>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</si>
  <si>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</si>
  <si>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</si>
  <si>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</si>
  <si>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</si>
  <si>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</si>
  <si>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</si>
  <si>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</si>
  <si>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</si>
  <si>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</si>
  <si>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</si>
  <si>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</si>
  <si>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</si>
  <si>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</si>
  <si>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</si>
  <si>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</si>
  <si>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</si>
  <si>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</si>
  <si>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</si>
  <si>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</si>
  <si>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</si>
  <si>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</si>
  <si>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</si>
  <si>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</si>
  <si>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</si>
  <si>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</si>
  <si>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</si>
  <si>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</si>
  <si>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</si>
  <si>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</si>
  <si>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</si>
  <si>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</si>
  <si>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</si>
  <si>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</si>
  <si>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</si>
  <si>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</si>
  <si>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</si>
  <si>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</si>
  <si>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</si>
  <si>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</si>
  <si>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</si>
  <si>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</si>
  <si>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</si>
  <si>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</si>
  <si>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</si>
  <si>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</si>
  <si>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</si>
  <si>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</si>
  <si>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</si>
  <si>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</si>
  <si>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</si>
  <si>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</si>
  <si>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</si>
  <si>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</si>
  <si>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</si>
  <si>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</si>
  <si>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</si>
  <si>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</si>
  <si>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</si>
  <si>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</si>
  <si>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</si>
  <si>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</si>
  <si>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</si>
  <si>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</si>
  <si>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</si>
  <si>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</si>
  <si>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</si>
  <si>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</si>
  <si>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</si>
  <si>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</si>
  <si>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</si>
  <si>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</si>
  <si>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</si>
  <si>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</si>
  <si>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</si>
  <si>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</si>
  <si>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</si>
  <si>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</si>
  <si>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</si>
  <si>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</si>
  <si>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</si>
  <si>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</si>
  <si>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</si>
  <si>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</si>
  <si>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</si>
  <si>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</si>
  <si>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</si>
  <si>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</si>
  <si>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</si>
  <si>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</si>
  <si>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</si>
  <si>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</si>
  <si>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</si>
  <si>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</si>
  <si>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</si>
  <si>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</si>
  <si>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</si>
  <si>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</si>
  <si>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</si>
  <si>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</si>
  <si>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</si>
  <si>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</si>
  <si>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</si>
  <si>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</si>
  <si>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</si>
  <si>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</si>
  <si>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</si>
  <si>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</si>
  <si>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</si>
  <si>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</si>
  <si>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</si>
  <si>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</si>
  <si>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</si>
  <si>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</si>
  <si>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</si>
  <si>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</si>
  <si>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</si>
  <si>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</si>
  <si>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</si>
  <si>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</si>
  <si>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? ( 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</si>
  <si>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separados por auto-renovação </t>
    </r>
  </si>
  <si>
    <t xml:space="preserve">É uma pergunta de negócio respondida através de alguma análise de dado específica </t>
  </si>
  <si>
    <t>Soma de EA Play Season Pass</t>
  </si>
  <si>
    <t>Pergunta de Negócio 3 - Total de Vendas de Assinaturas do EA Play</t>
  </si>
  <si>
    <t>Pergunta de Negócio 4- Total de Vendas Do Minecraft Season Pass</t>
  </si>
  <si>
    <t>Soma de Minecraft Season Pass Price</t>
  </si>
  <si>
    <t>Período de Apuração 01/01/2024 - 31/12/2024 | Data de Atualização: 29/05/2025 15:45:00</t>
  </si>
  <si>
    <t>Mensal</t>
  </si>
  <si>
    <t>Trimestral</t>
  </si>
  <si>
    <t xml:space="preserve">Anual </t>
  </si>
  <si>
    <t>Subscription Type Normalize</t>
  </si>
  <si>
    <t>Subscription Type2</t>
  </si>
  <si>
    <t>(Tudo)</t>
  </si>
  <si>
    <r>
      <t xml:space="preserve">Pergunta de Negócio 5 - Qual o </t>
    </r>
    <r>
      <rPr>
        <b/>
        <sz val="11"/>
        <color theme="1"/>
        <rFont val="Aptos Narrow"/>
        <family val="2"/>
        <scheme val="minor"/>
      </rPr>
      <t>Plano</t>
    </r>
    <r>
      <rPr>
        <sz val="11"/>
        <color theme="1"/>
        <rFont val="Aptos Narrow"/>
        <family val="2"/>
        <scheme val="minor"/>
      </rPr>
      <t xml:space="preserve"> mais popular? </t>
    </r>
  </si>
  <si>
    <t>Pergunta de Negócio 6 - Qual o impacto dos passes adicionais (EA Play e Minecraft) na receita total?</t>
  </si>
  <si>
    <t>EA Play</t>
  </si>
  <si>
    <t>Minecraft</t>
  </si>
  <si>
    <t>Sim</t>
  </si>
  <si>
    <t>EA Play Season Pass2</t>
  </si>
  <si>
    <t>Não</t>
  </si>
  <si>
    <t>EA Play Season Pass Nomalize</t>
  </si>
  <si>
    <t>Minecraft Season Pass Normalize</t>
  </si>
  <si>
    <r>
      <t xml:space="preserve">Pergunta de Negócio 7 - Qual a proporção de assinantes com </t>
    </r>
    <r>
      <rPr>
        <b/>
        <sz val="11"/>
        <color theme="1"/>
        <rFont val="Aptos Narrow"/>
        <family val="2"/>
        <scheme val="minor"/>
      </rPr>
      <t>renovação automática</t>
    </r>
    <r>
      <rPr>
        <sz val="11"/>
        <color theme="1"/>
        <rFont val="Aptos Narrow"/>
        <family val="2"/>
        <scheme val="minor"/>
      </rPr>
      <t xml:space="preserve"> ativa?</t>
    </r>
  </si>
  <si>
    <t>Auto Renewal2</t>
  </si>
  <si>
    <t>Auto Renewal Normalize</t>
  </si>
  <si>
    <t>ASSINATURAS DO XBOX GAME PASS</t>
  </si>
  <si>
    <t xml:space="preserve">Pergunta de Negócio 8 - Qual o total por Planos?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</si>
</sst>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sz val="8"/>
      <color theme="1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n">
        <color theme="6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4" fillId="8" borderId="0" xfId="3"/>
    <xf numFmtId="0" fontId="6" fillId="0" borderId="2" xfId="1" applyFont="1" applyBorder="1" applyAlignment="1">
      <alignment horizontal="left" indent="1"/>
    </xf>
    <xf numFmtId="0" fontId="6" fillId="0" borderId="2" xfId="1" applyFont="1" applyBorder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7" fillId="7" borderId="0" xfId="0" applyFont="1" applyFill="1"/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8" fillId="7" borderId="0" xfId="0" applyFont="1" applyFill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0" fontId="0" fillId="0" borderId="0" xfId="0" applyNumberFormat="1"/>
    <xf numFmtId="10" fontId="0" fillId="0" borderId="0" xfId="4" applyNumberFormat="1" applyFont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9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C72FDFA-BFD3-47AA-B79F-B886E91A988D}">
      <tableStyleElement type="wholeTable" dxfId="195"/>
      <tableStyleElement type="headerRow" dxfId="194"/>
    </tableStyle>
  </tableStyles>
  <colors>
    <mruColors>
      <color rgb="FF156082"/>
      <color rgb="FF5BF6A8"/>
      <color rgb="FF22C55E"/>
      <color rgb="FF2AE6B1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1C-4E7B-A9B0-EEB30BCBB12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1C-4E7B-A9B0-EEB30BCBB12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C̳álculos!$C$16:$C$18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C̳álculos!$D$16:$D$18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C-4E7B-A9B0-EEB30BCB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97024"/>
        <c:axId val="181993184"/>
      </c:barChart>
      <c:catAx>
        <c:axId val="1819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93184"/>
        <c:crosses val="autoZero"/>
        <c:auto val="1"/>
        <c:lblAlgn val="ctr"/>
        <c:lblOffset val="100"/>
        <c:noMultiLvlLbl val="0"/>
      </c:catAx>
      <c:valAx>
        <c:axId val="1819931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19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4644808743169397E-2"/>
          <c:y val="5.4625215108779254E-2"/>
          <c:w val="0.92486338797814205"/>
          <c:h val="0.7169749126759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4-4FE5-9887-B7B7761F2F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4-4FE5-9887-B7B7761F2F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4-4FE5-9887-B7B7761F2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C̳álculos!$C$49:$C$52</c:f>
              <c:strCache>
                <c:ptCount val="3"/>
                <c:pt idx="0">
                  <c:v>Mensal</c:v>
                </c:pt>
                <c:pt idx="1">
                  <c:v>Trimestral</c:v>
                </c:pt>
                <c:pt idx="2">
                  <c:v>Anual </c:v>
                </c:pt>
              </c:strCache>
            </c:strRef>
          </c:cat>
          <c:val>
            <c:numRef>
              <c:f>C̳álculos!$D$49:$D$52</c:f>
              <c:numCache>
                <c:formatCode>_("R$"* #,##0.00_);_("R$"* \(#,##0.00\);_("R$"* "-"??_);_(@_)</c:formatCode>
                <c:ptCount val="3"/>
                <c:pt idx="0">
                  <c:v>3571</c:v>
                </c:pt>
                <c:pt idx="1">
                  <c:v>2308</c:v>
                </c:pt>
                <c:pt idx="2">
                  <c:v>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44-4FE5-9887-B7B7761F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7217471"/>
        <c:axId val="2097216031"/>
      </c:barChart>
      <c:catAx>
        <c:axId val="209721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216031"/>
        <c:auto val="1"/>
        <c:lblAlgn val="ctr"/>
        <c:lblOffset val="100"/>
        <c:noMultiLvlLbl val="0"/>
      </c:catAx>
      <c:valAx>
        <c:axId val="209721603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97217471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[base_dados.xlsx]C̳álculos!Tabela dinâmica2</c:name>
    <c:fmtId val="2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D-4C07-80A0-3255511B1786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D-4C07-80A0-3255511B1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C̳álculos!$C$57:$C$59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C̳álculos!$D$57:$D$59</c:f>
              <c:numCache>
                <c:formatCode>_("R$"* #,##0.00_);_("R$"* \(#,##0.00\);_("R$"* "-"??_);_(@_)</c:formatCode>
                <c:ptCount val="2"/>
                <c:pt idx="0">
                  <c:v>5388</c:v>
                </c:pt>
                <c:pt idx="1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D-4C07-80A0-3255511B1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[base_dados.xlsx]C̳álculos!Tabela dinâmica4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C̳álculos!$G$56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2-4131-A80E-B9D44B3F4D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2-4131-A80E-B9D44B3F4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C̳álculos!$F$57:$F$59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C̳álculos!$G$57:$G$59</c:f>
              <c:numCache>
                <c:formatCode>_("R$"* #,##0.00_);_("R$"* \(#,##0.00\);_("R$"* "-"??_);_(@_)</c:formatCode>
                <c:ptCount val="2"/>
                <c:pt idx="0">
                  <c:v>444</c:v>
                </c:pt>
                <c:pt idx="1">
                  <c:v>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2-4131-A80E-B9D44B3F4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[base_dados.xlsx]C̳álculos!Tabela dinâmica5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00925951082171"/>
          <c:y val="0.11012959738842283"/>
          <c:w val="0.53278688936987617"/>
          <c:h val="0.83480560391736558"/>
        </c:manualLayout>
      </c:layout>
      <c:doughnutChart>
        <c:varyColors val="1"/>
        <c:ser>
          <c:idx val="0"/>
          <c:order val="0"/>
          <c:tx>
            <c:strRef>
              <c:f>C̳álculos!$D$64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0-4A69-B4D0-2F1C5FD3343A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0-4A69-B4D0-2F1C5FD3343A}"/>
              </c:ext>
            </c:extLst>
          </c:dPt>
          <c:cat>
            <c:strRef>
              <c:f>C̳álculos!$C$65:$C$67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C̳álculos!$D$65:$D$67</c:f>
              <c:numCache>
                <c:formatCode>0.00%</c:formatCode>
                <c:ptCount val="2"/>
                <c:pt idx="0">
                  <c:v>0.5039958076771911</c:v>
                </c:pt>
                <c:pt idx="1">
                  <c:v>0.49600419232280885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0-4A69-B4D0-2F1C5FD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[base_dados.xlsx]C̳álculos!Tabela dinâmica6</c:name>
    <c:fmtId val="3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rgbClr val="15608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909311519812764"/>
          <c:y val="4.0781536107421482E-2"/>
          <c:w val="0.68874715660542429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9-4AA8-96F7-779351E1D980}"/>
              </c:ext>
            </c:extLst>
          </c:dPt>
          <c:dPt>
            <c:idx val="2"/>
            <c:invertIfNegative val="0"/>
            <c:bubble3D val="0"/>
            <c:spPr>
              <a:solidFill>
                <a:srgbClr val="1560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69-4AA8-96F7-779351E1D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C̳álculos!$C$72:$C$75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C̳álculos!$D$72:$D$75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9-4AA8-96F7-779351E1D9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3868079"/>
        <c:axId val="1253862799"/>
      </c:barChart>
      <c:catAx>
        <c:axId val="12538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862799"/>
        <c:crosses val="autoZero"/>
        <c:auto val="1"/>
        <c:lblAlgn val="ctr"/>
        <c:lblOffset val="100"/>
        <c:noMultiLvlLbl val="0"/>
      </c:catAx>
      <c:valAx>
        <c:axId val="1253862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538680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10.svg"/><Relationship Id="rId10" Type="http://schemas.openxmlformats.org/officeDocument/2006/relationships/chart" Target="../charts/chart5.xml"/><Relationship Id="rId4" Type="http://schemas.openxmlformats.org/officeDocument/2006/relationships/image" Target="../media/image9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434340</xdr:colOff>
      <xdr:row>0</xdr:row>
      <xdr:rowOff>24388</xdr:rowOff>
    </xdr:from>
    <xdr:to>
      <xdr:col>0</xdr:col>
      <xdr:colOff>1413218</xdr:colOff>
      <xdr:row>2</xdr:row>
      <xdr:rowOff>221473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F3CEB8-E67B-433F-8C92-320BCA653B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2" t="18463" r="71975" b="20783"/>
        <a:stretch/>
      </xdr:blipFill>
      <xdr:spPr>
        <a:xfrm>
          <a:off x="434340" y="24388"/>
          <a:ext cx="978878" cy="875265"/>
        </a:xfrm>
        <a:prstGeom prst="rect">
          <a:avLst/>
        </a:prstGeom>
      </xdr:spPr>
    </xdr:pic>
    <xdr:clientData/>
  </xdr:twoCellAnchor>
  <xdr:twoCellAnchor editAs="absolute">
    <xdr:from>
      <xdr:col>1</xdr:col>
      <xdr:colOff>119743</xdr:colOff>
      <xdr:row>7</xdr:row>
      <xdr:rowOff>52659</xdr:rowOff>
    </xdr:from>
    <xdr:to>
      <xdr:col>8</xdr:col>
      <xdr:colOff>480060</xdr:colOff>
      <xdr:row>13</xdr:row>
      <xdr:rowOff>125593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CE75FE6-33C3-53DB-4881-0258ABE88925}"/>
            </a:ext>
          </a:extLst>
        </xdr:cNvPr>
        <xdr:cNvGrpSpPr/>
      </xdr:nvGrpSpPr>
      <xdr:grpSpPr>
        <a:xfrm>
          <a:off x="2100943" y="1663745"/>
          <a:ext cx="4257403" cy="1422762"/>
          <a:chOff x="2171700" y="1363980"/>
          <a:chExt cx="4107180" cy="131064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EC00591-2616-493C-3286-EE6191F48A62}"/>
              </a:ext>
            </a:extLst>
          </xdr:cNvPr>
          <xdr:cNvSpPr/>
        </xdr:nvSpPr>
        <xdr:spPr>
          <a:xfrm>
            <a:off x="2171700" y="1371600"/>
            <a:ext cx="4107180" cy="1196340"/>
          </a:xfrm>
          <a:prstGeom prst="roundRect">
            <a:avLst>
              <a:gd name="adj" fmla="val 59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16796D9-A1B1-4BC0-8C87-FA2CAF05CD6C}"/>
              </a:ext>
            </a:extLst>
          </xdr:cNvPr>
          <xdr:cNvSpPr/>
        </xdr:nvSpPr>
        <xdr:spPr>
          <a:xfrm>
            <a:off x="3845431" y="1780213"/>
            <a:ext cx="2322244" cy="6934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D75BB73-A341-4A16-9A48-8F9D5ABCBEEC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l"/>
              <a:t> R$ 2.940,00 </a:t>
            </a:fld>
            <a:endParaRPr lang="pt-BR" sz="3200">
              <a:solidFill>
                <a:srgbClr val="22C55E"/>
              </a:solidFill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9FFBB31-EEA7-199E-9A1E-CF52501EF794}"/>
              </a:ext>
            </a:extLst>
          </xdr:cNvPr>
          <xdr:cNvSpPr/>
        </xdr:nvSpPr>
        <xdr:spPr>
          <a:xfrm>
            <a:off x="2171700" y="1363980"/>
            <a:ext cx="4107180" cy="3505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ASSINATURAS EA PLAY SEASON PASS </a:t>
            </a:r>
            <a:endParaRPr lang="pt-BR" sz="1100" b="1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B75079E-19F6-4E00-BAFF-4C5C144490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8420" y="1508760"/>
            <a:ext cx="1219200" cy="1165860"/>
          </a:xfrm>
          <a:prstGeom prst="rect">
            <a:avLst/>
          </a:prstGeom>
        </xdr:spPr>
      </xdr:pic>
    </xdr:grpSp>
    <xdr:clientData/>
  </xdr:twoCellAnchor>
  <xdr:twoCellAnchor editAs="absolute">
    <xdr:from>
      <xdr:col>9</xdr:col>
      <xdr:colOff>191873</xdr:colOff>
      <xdr:row>7</xdr:row>
      <xdr:rowOff>41257</xdr:rowOff>
    </xdr:from>
    <xdr:to>
      <xdr:col>16</xdr:col>
      <xdr:colOff>347539</xdr:colOff>
      <xdr:row>13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66E2EAA8-8094-2700-8BEB-8D8A896E491A}"/>
            </a:ext>
          </a:extLst>
        </xdr:cNvPr>
        <xdr:cNvGrpSpPr/>
      </xdr:nvGrpSpPr>
      <xdr:grpSpPr>
        <a:xfrm>
          <a:off x="6679759" y="1652343"/>
          <a:ext cx="4259580" cy="1308571"/>
          <a:chOff x="6880860" y="1269263"/>
          <a:chExt cx="4221480" cy="1301956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62DB1CD-979A-627D-DA40-6525A84BD6BF}"/>
              </a:ext>
            </a:extLst>
          </xdr:cNvPr>
          <xdr:cNvSpPr/>
        </xdr:nvSpPr>
        <xdr:spPr>
          <a:xfrm>
            <a:off x="6880860" y="1277502"/>
            <a:ext cx="4221480" cy="1293717"/>
          </a:xfrm>
          <a:prstGeom prst="roundRect">
            <a:avLst>
              <a:gd name="adj" fmla="val 5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42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B674E3D-8609-6F44-666F-94450FE24006}"/>
              </a:ext>
            </a:extLst>
          </xdr:cNvPr>
          <xdr:cNvSpPr/>
        </xdr:nvSpPr>
        <xdr:spPr>
          <a:xfrm>
            <a:off x="8601170" y="1711489"/>
            <a:ext cx="2386870" cy="74986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8BB0B3FC-3FD3-4E55-A1B3-0F0F75D640A2}" type="TxLink">
              <a:rPr lang="en-US" sz="32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l"/>
              <a:t> R$ 3.880,00 </a:t>
            </a:fld>
            <a:endParaRPr lang="pt-BR" sz="32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00F052B-2712-7A02-5F46-07B8B8119FD2}"/>
              </a:ext>
            </a:extLst>
          </xdr:cNvPr>
          <xdr:cNvSpPr/>
        </xdr:nvSpPr>
        <xdr:spPr>
          <a:xfrm>
            <a:off x="6880860" y="1269263"/>
            <a:ext cx="4221480" cy="37905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ASSINATURAS MINECRAFT SEASON PASS </a:t>
            </a:r>
            <a:endParaRPr lang="pt-BR" sz="1100" b="1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1F30BFF-836E-4A52-8A94-BBDFEED60A02}"/>
              </a:ext>
            </a:extLst>
          </xdr:cNvPr>
          <xdr:cNvGrpSpPr/>
        </xdr:nvGrpSpPr>
        <xdr:grpSpPr>
          <a:xfrm>
            <a:off x="7261860" y="1729231"/>
            <a:ext cx="1120140" cy="6381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FDFC98CA-A3E1-CDAA-9B4E-D20FC069FF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71F902EC-E091-F3D9-226F-928CB9941A3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126556</xdr:colOff>
      <xdr:row>13</xdr:row>
      <xdr:rowOff>136897</xdr:rowOff>
    </xdr:from>
    <xdr:to>
      <xdr:col>8</xdr:col>
      <xdr:colOff>502024</xdr:colOff>
      <xdr:row>29</xdr:row>
      <xdr:rowOff>129162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B4ABFAA-EC1D-91C8-84B3-78ED4C59CDB9}"/>
            </a:ext>
          </a:extLst>
        </xdr:cNvPr>
        <xdr:cNvGrpSpPr/>
      </xdr:nvGrpSpPr>
      <xdr:grpSpPr>
        <a:xfrm>
          <a:off x="2107756" y="3097811"/>
          <a:ext cx="4272554" cy="2953180"/>
          <a:chOff x="2107756" y="2701834"/>
          <a:chExt cx="9027885" cy="297904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7796983-3ADB-A68A-D4C1-3F1E618A12E2}"/>
              </a:ext>
            </a:extLst>
          </xdr:cNvPr>
          <xdr:cNvSpPr/>
        </xdr:nvSpPr>
        <xdr:spPr>
          <a:xfrm>
            <a:off x="2107757" y="2713668"/>
            <a:ext cx="9027884" cy="2967208"/>
          </a:xfrm>
          <a:prstGeom prst="roundRect">
            <a:avLst>
              <a:gd name="adj" fmla="val 272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F202521-38A3-458B-B84C-77F9923FD412}"/>
              </a:ext>
            </a:extLst>
          </xdr:cNvPr>
          <xdr:cNvGraphicFramePr>
            <a:graphicFrameLocks/>
          </xdr:cNvGraphicFramePr>
        </xdr:nvGraphicFramePr>
        <xdr:xfrm>
          <a:off x="2599551" y="2873876"/>
          <a:ext cx="8236089" cy="27607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DF87A65B-3E77-4312-AB9D-273929F03D51}"/>
              </a:ext>
            </a:extLst>
          </xdr:cNvPr>
          <xdr:cNvSpPr/>
        </xdr:nvSpPr>
        <xdr:spPr>
          <a:xfrm>
            <a:off x="2107756" y="2701834"/>
            <a:ext cx="9025064" cy="41156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ASSINATURAS EA PLAY SEASON PASS </a:t>
            </a:r>
            <a:endParaRPr lang="pt-BR" sz="1100" b="1"/>
          </a:p>
        </xdr:txBody>
      </xdr:sp>
    </xdr:grpSp>
    <xdr:clientData/>
  </xdr:twoCellAnchor>
  <xdr:twoCellAnchor editAs="oneCell">
    <xdr:from>
      <xdr:col>0</xdr:col>
      <xdr:colOff>8164</xdr:colOff>
      <xdr:row>3</xdr:row>
      <xdr:rowOff>22860</xdr:rowOff>
    </xdr:from>
    <xdr:to>
      <xdr:col>0</xdr:col>
      <xdr:colOff>1875064</xdr:colOff>
      <xdr:row>9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Normalize 1">
              <a:extLst>
                <a:ext uri="{FF2B5EF4-FFF2-40B4-BE49-F238E27FC236}">
                  <a16:creationId xmlns:a16="http://schemas.microsoft.com/office/drawing/2014/main" id="{D11F7176-D579-4F68-B37D-7E14BF844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Normal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" y="1111431"/>
              <a:ext cx="1866900" cy="1284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92255</xdr:colOff>
      <xdr:row>13</xdr:row>
      <xdr:rowOff>148628</xdr:rowOff>
    </xdr:from>
    <xdr:to>
      <xdr:col>24</xdr:col>
      <xdr:colOff>62753</xdr:colOff>
      <xdr:row>29</xdr:row>
      <xdr:rowOff>82868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33040AC6-EBAC-F03E-C305-868B5422BF56}"/>
            </a:ext>
          </a:extLst>
        </xdr:cNvPr>
        <xdr:cNvGrpSpPr/>
      </xdr:nvGrpSpPr>
      <xdr:grpSpPr>
        <a:xfrm>
          <a:off x="11293655" y="3109542"/>
          <a:ext cx="4237698" cy="2895155"/>
          <a:chOff x="11437620" y="1578938"/>
          <a:chExt cx="3840480" cy="2889364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07D92100-AAE6-888C-6B51-979646B84624}"/>
              </a:ext>
            </a:extLst>
          </xdr:cNvPr>
          <xdr:cNvSpPr/>
        </xdr:nvSpPr>
        <xdr:spPr>
          <a:xfrm>
            <a:off x="11478287" y="1831533"/>
            <a:ext cx="3799813" cy="2628489"/>
          </a:xfrm>
          <a:prstGeom prst="roundRect">
            <a:avLst>
              <a:gd name="adj" fmla="val 5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C55CB2C-FD81-F681-DC7C-433599C03368}"/>
              </a:ext>
            </a:extLst>
          </xdr:cNvPr>
          <xdr:cNvSpPr/>
        </xdr:nvSpPr>
        <xdr:spPr>
          <a:xfrm>
            <a:off x="11468100" y="1578938"/>
            <a:ext cx="3799813" cy="39151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/>
              <a:t>RECEITA TOTAL POR TIPO DE ASSINATURA</a:t>
            </a:r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86E99B8-1BC0-4679-B050-3B0EE2871978}"/>
              </a:ext>
            </a:extLst>
          </xdr:cNvPr>
          <xdr:cNvGraphicFramePr>
            <a:graphicFrameLocks/>
          </xdr:cNvGraphicFramePr>
        </xdr:nvGraphicFramePr>
        <xdr:xfrm>
          <a:off x="11437620" y="1940594"/>
          <a:ext cx="3718560" cy="2527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1</xdr:col>
      <xdr:colOff>135687</xdr:colOff>
      <xdr:row>31</xdr:row>
      <xdr:rowOff>10943</xdr:rowOff>
    </xdr:from>
    <xdr:to>
      <xdr:col>8</xdr:col>
      <xdr:colOff>502024</xdr:colOff>
      <xdr:row>45</xdr:row>
      <xdr:rowOff>62149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5CE9CB36-1202-3D54-DB8C-02DE05BB454C}"/>
            </a:ext>
          </a:extLst>
        </xdr:cNvPr>
        <xdr:cNvGrpSpPr/>
      </xdr:nvGrpSpPr>
      <xdr:grpSpPr>
        <a:xfrm>
          <a:off x="2116887" y="6302886"/>
          <a:ext cx="4263423" cy="2642006"/>
          <a:chOff x="2116887" y="6249189"/>
          <a:chExt cx="4267777" cy="2611526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995EF4DA-FC22-4AFD-A626-CD53B879733F}"/>
              </a:ext>
            </a:extLst>
          </xdr:cNvPr>
          <xdr:cNvSpPr/>
        </xdr:nvSpPr>
        <xdr:spPr>
          <a:xfrm>
            <a:off x="2116887" y="6448430"/>
            <a:ext cx="4263294" cy="2323535"/>
          </a:xfrm>
          <a:prstGeom prst="roundRect">
            <a:avLst>
              <a:gd name="adj" fmla="val 5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968547A4-2B59-4ABE-AF49-8694FCCC55AF}"/>
              </a:ext>
            </a:extLst>
          </xdr:cNvPr>
          <xdr:cNvGraphicFramePr>
            <a:graphicFrameLocks/>
          </xdr:cNvGraphicFramePr>
        </xdr:nvGraphicFramePr>
        <xdr:xfrm>
          <a:off x="2592593" y="6514651"/>
          <a:ext cx="3272118" cy="23460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8D811447-6840-4461-84BD-D47C62164D5A}"/>
              </a:ext>
            </a:extLst>
          </xdr:cNvPr>
          <xdr:cNvSpPr/>
        </xdr:nvSpPr>
        <xdr:spPr>
          <a:xfrm>
            <a:off x="2136207" y="6249189"/>
            <a:ext cx="4248457" cy="39282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/>
              <a:t>TOTAL</a:t>
            </a:r>
            <a:r>
              <a:rPr lang="pt-BR" b="1" baseline="0"/>
              <a:t> DE RECEITA </a:t>
            </a:r>
            <a:r>
              <a:rPr lang="pt-BR" b="1"/>
              <a:t>EA</a:t>
            </a:r>
            <a:r>
              <a:rPr lang="pt-BR" b="1" baseline="0"/>
              <a:t> SEASON PASS: COM E SEM PASSE</a:t>
            </a:r>
            <a:endParaRPr lang="pt-BR" b="1"/>
          </a:p>
        </xdr:txBody>
      </xdr:sp>
    </xdr:grpSp>
    <xdr:clientData/>
  </xdr:twoCellAnchor>
  <xdr:twoCellAnchor editAs="absolute">
    <xdr:from>
      <xdr:col>9</xdr:col>
      <xdr:colOff>184709</xdr:colOff>
      <xdr:row>31</xdr:row>
      <xdr:rowOff>13965</xdr:rowOff>
    </xdr:from>
    <xdr:to>
      <xdr:col>16</xdr:col>
      <xdr:colOff>317314</xdr:colOff>
      <xdr:row>45</xdr:row>
      <xdr:rowOff>59128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5E066E2-2DE8-2C3A-59BF-70271A59CF91}"/>
            </a:ext>
          </a:extLst>
        </xdr:cNvPr>
        <xdr:cNvGrpSpPr/>
      </xdr:nvGrpSpPr>
      <xdr:grpSpPr>
        <a:xfrm>
          <a:off x="6672595" y="6305908"/>
          <a:ext cx="4236519" cy="2635963"/>
          <a:chOff x="6720134" y="6254257"/>
          <a:chExt cx="4248788" cy="2605483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73132C15-7E2A-45F4-8505-580613D2574F}"/>
              </a:ext>
            </a:extLst>
          </xdr:cNvPr>
          <xdr:cNvSpPr/>
        </xdr:nvSpPr>
        <xdr:spPr>
          <a:xfrm>
            <a:off x="6727319" y="6493643"/>
            <a:ext cx="4237861" cy="2320884"/>
          </a:xfrm>
          <a:prstGeom prst="roundRect">
            <a:avLst>
              <a:gd name="adj" fmla="val 5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E6A343A3-4265-4AF2-8AEF-417F5B8AFF32}"/>
              </a:ext>
            </a:extLst>
          </xdr:cNvPr>
          <xdr:cNvGraphicFramePr>
            <a:graphicFrameLocks/>
          </xdr:cNvGraphicFramePr>
        </xdr:nvGraphicFramePr>
        <xdr:xfrm>
          <a:off x="7035578" y="6685058"/>
          <a:ext cx="3568101" cy="21746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33F6629F-83F5-4E92-B31D-B119E63CFF90}"/>
              </a:ext>
            </a:extLst>
          </xdr:cNvPr>
          <xdr:cNvSpPr/>
        </xdr:nvSpPr>
        <xdr:spPr>
          <a:xfrm>
            <a:off x="6720134" y="6254257"/>
            <a:ext cx="4248788" cy="39282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/>
              <a:t>TOTAL</a:t>
            </a:r>
            <a:r>
              <a:rPr lang="pt-BR" b="1" baseline="0"/>
              <a:t> DE RECEITA </a:t>
            </a:r>
            <a:r>
              <a:rPr lang="pt-BR" b="1"/>
              <a:t>MINECRAFT</a:t>
            </a:r>
            <a:r>
              <a:rPr lang="pt-BR" b="1" baseline="0"/>
              <a:t> SEASON PASS: COM E SEM PASSE</a:t>
            </a:r>
            <a:endParaRPr lang="pt-BR" b="1"/>
          </a:p>
        </xdr:txBody>
      </xdr:sp>
    </xdr:grpSp>
    <xdr:clientData/>
  </xdr:twoCellAnchor>
  <xdr:twoCellAnchor>
    <xdr:from>
      <xdr:col>9</xdr:col>
      <xdr:colOff>225375</xdr:colOff>
      <xdr:row>13</xdr:row>
      <xdr:rowOff>136897</xdr:rowOff>
    </xdr:from>
    <xdr:to>
      <xdr:col>16</xdr:col>
      <xdr:colOff>368904</xdr:colOff>
      <xdr:row>29</xdr:row>
      <xdr:rowOff>133139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A0A0897-040C-DCBE-B97B-6B06FF0240BC}"/>
            </a:ext>
          </a:extLst>
        </xdr:cNvPr>
        <xdr:cNvGrpSpPr/>
      </xdr:nvGrpSpPr>
      <xdr:grpSpPr>
        <a:xfrm>
          <a:off x="6713261" y="3097811"/>
          <a:ext cx="4247443" cy="2957157"/>
          <a:chOff x="11303543" y="4684619"/>
          <a:chExt cx="4247443" cy="2786239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694F17DE-FB7E-4C53-A1EA-2AE2D427806D}"/>
              </a:ext>
            </a:extLst>
          </xdr:cNvPr>
          <xdr:cNvSpPr/>
        </xdr:nvSpPr>
        <xdr:spPr>
          <a:xfrm>
            <a:off x="11303543" y="4705657"/>
            <a:ext cx="4236519" cy="2697658"/>
          </a:xfrm>
          <a:prstGeom prst="roundRect">
            <a:avLst>
              <a:gd name="adj" fmla="val 5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73AAB787-EE45-45EF-9F11-BB049934B488}"/>
              </a:ext>
            </a:extLst>
          </xdr:cNvPr>
          <xdr:cNvGraphicFramePr>
            <a:graphicFrameLocks/>
          </xdr:cNvGraphicFramePr>
        </xdr:nvGraphicFramePr>
        <xdr:xfrm>
          <a:off x="11401759" y="5003120"/>
          <a:ext cx="3975156" cy="2467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B981D4DA-C26E-4EAC-AE22-6B8C9ECEEEA5}"/>
              </a:ext>
            </a:extLst>
          </xdr:cNvPr>
          <xdr:cNvSpPr/>
        </xdr:nvSpPr>
        <xdr:spPr>
          <a:xfrm>
            <a:off x="11303543" y="4684619"/>
            <a:ext cx="4247443" cy="38688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/>
              <a:t>PROPORÇÃO DE ASSINANTES COM RENOVAÇÃO AUTOMÁTICA</a:t>
            </a:r>
          </a:p>
        </xdr:txBody>
      </xdr:sp>
    </xdr:grpSp>
    <xdr:clientData/>
  </xdr:twoCellAnchor>
  <xdr:twoCellAnchor editAs="oneCell">
    <xdr:from>
      <xdr:col>0</xdr:col>
      <xdr:colOff>27214</xdr:colOff>
      <xdr:row>16</xdr:row>
      <xdr:rowOff>152400</xdr:rowOff>
    </xdr:from>
    <xdr:to>
      <xdr:col>0</xdr:col>
      <xdr:colOff>1856014</xdr:colOff>
      <xdr:row>22</xdr:row>
      <xdr:rowOff>183397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Auto Renewal Normalize">
              <a:extLst>
                <a:ext uri="{FF2B5EF4-FFF2-40B4-BE49-F238E27FC236}">
                  <a16:creationId xmlns:a16="http://schemas.microsoft.com/office/drawing/2014/main" id="{163F6689-737D-40F6-8DD7-E1C3AA17C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 Normal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3668486"/>
              <a:ext cx="1828800" cy="114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27214</xdr:colOff>
      <xdr:row>9</xdr:row>
      <xdr:rowOff>175259</xdr:rowOff>
    </xdr:from>
    <xdr:to>
      <xdr:col>0</xdr:col>
      <xdr:colOff>1856014</xdr:colOff>
      <xdr:row>16</xdr:row>
      <xdr:rowOff>82424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Plan">
              <a:extLst>
                <a:ext uri="{FF2B5EF4-FFF2-40B4-BE49-F238E27FC236}">
                  <a16:creationId xmlns:a16="http://schemas.microsoft.com/office/drawing/2014/main" id="{0087D425-267F-43E2-BFF9-A05516205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2395945"/>
              <a:ext cx="1828800" cy="1202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31</xdr:row>
      <xdr:rowOff>13965</xdr:rowOff>
    </xdr:from>
    <xdr:to>
      <xdr:col>24</xdr:col>
      <xdr:colOff>149877</xdr:colOff>
      <xdr:row>45</xdr:row>
      <xdr:rowOff>59128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3AE42B68-8C3B-8D99-7F98-FDA7C2527B00}"/>
            </a:ext>
          </a:extLst>
        </xdr:cNvPr>
        <xdr:cNvGrpSpPr/>
      </xdr:nvGrpSpPr>
      <xdr:grpSpPr>
        <a:xfrm>
          <a:off x="11201400" y="6305908"/>
          <a:ext cx="4417077" cy="2635963"/>
          <a:chOff x="15574731" y="1611498"/>
          <a:chExt cx="6130436" cy="3014931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CF0BCBDD-2B58-4452-8716-4463F174013F}"/>
              </a:ext>
            </a:extLst>
          </xdr:cNvPr>
          <xdr:cNvSpPr/>
        </xdr:nvSpPr>
        <xdr:spPr>
          <a:xfrm>
            <a:off x="15707138" y="1652441"/>
            <a:ext cx="5998029" cy="2889537"/>
          </a:xfrm>
          <a:prstGeom prst="roundRect">
            <a:avLst>
              <a:gd name="adj" fmla="val 265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C91DF081-7E6F-4AD9-B939-561599B99788}"/>
              </a:ext>
            </a:extLst>
          </xdr:cNvPr>
          <xdr:cNvGraphicFramePr>
            <a:graphicFrameLocks/>
          </xdr:cNvGraphicFramePr>
        </xdr:nvGraphicFramePr>
        <xdr:xfrm>
          <a:off x="15574731" y="1992327"/>
          <a:ext cx="6130436" cy="2634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05320B14-BC1A-4157-9078-56CE80DB190C}"/>
              </a:ext>
            </a:extLst>
          </xdr:cNvPr>
          <xdr:cNvSpPr/>
        </xdr:nvSpPr>
        <xdr:spPr>
          <a:xfrm>
            <a:off x="15707136" y="1611498"/>
            <a:ext cx="5998029" cy="45456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/>
              <a:t>RECEITA TOTAL POR PLANOS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0.015</cdr:x>
      <cdr:y>0.43148</cdr:y>
    </cdr:from>
    <cdr:to>
      <cdr:x>0.99611</cdr:x>
      <cdr:y>0.60648</cdr:y>
    </cdr:to>
    <cdr:grpSp>
      <cdr:nvGrpSpPr>
        <cdr:cNvPr id="4" name="Agrupar 3">
          <a:extLst xmlns:a="http://schemas.openxmlformats.org/drawingml/2006/main">
            <a:ext uri="{FF2B5EF4-FFF2-40B4-BE49-F238E27FC236}">
              <a16:creationId xmlns:a16="http://schemas.microsoft.com/office/drawing/2014/main" id="{F26D2F7A-AF4B-2D2E-E4F3-19B842FA3005}"/>
            </a:ext>
          </a:extLst>
        </cdr:cNvPr>
        <cdr:cNvGrpSpPr/>
      </cdr:nvGrpSpPr>
      <cdr:grpSpPr>
        <a:xfrm xmlns:a="http://schemas.openxmlformats.org/drawingml/2006/main">
          <a:off x="59627" y="1130097"/>
          <a:ext cx="3900066" cy="458346"/>
          <a:chOff x="68580" y="1183640"/>
          <a:chExt cx="4485640" cy="480060"/>
        </a:xfrm>
      </cdr:grpSpPr>
      <cdr:sp macro="" textlink="C̳álculos!$F$65">
        <cdr:nvSpPr>
          <cdr:cNvPr id="2" name="Retângulo: Cantos Arredondados 1">
            <a:extLst xmlns:a="http://schemas.openxmlformats.org/drawingml/2006/main">
              <a:ext uri="{FF2B5EF4-FFF2-40B4-BE49-F238E27FC236}">
                <a16:creationId xmlns:a16="http://schemas.microsoft.com/office/drawing/2014/main" id="{ABED9E0B-19CC-864C-C300-E52069476D34}"/>
              </a:ext>
            </a:extLst>
          </cdr:cNvPr>
          <cdr:cNvSpPr/>
        </cdr:nvSpPr>
        <cdr:spPr>
          <a:xfrm xmlns:a="http://schemas.openxmlformats.org/drawingml/2006/main">
            <a:off x="68580" y="1183640"/>
            <a:ext cx="906780" cy="48006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22C55E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7253F135-4344-4658-85C3-13D544A5FE16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pPr algn="ctr"/>
              <a:t>50,40%</a:t>
            </a:fld>
            <a:endParaRPr lang="pt-BR" sz="1600" b="1">
              <a:solidFill>
                <a:schemeClr val="bg1"/>
              </a:solidFill>
            </a:endParaRPr>
          </a:p>
        </cdr:txBody>
      </cdr:sp>
      <cdr:sp macro="" textlink="C̳álculos!$F$66">
        <cdr:nvSpPr>
          <cdr:cNvPr id="3" name="Retângulo: Cantos Arredondados 2">
            <a:extLst xmlns:a="http://schemas.openxmlformats.org/drawingml/2006/main">
              <a:ext uri="{FF2B5EF4-FFF2-40B4-BE49-F238E27FC236}">
                <a16:creationId xmlns:a16="http://schemas.microsoft.com/office/drawing/2014/main" id="{FAAB8764-D9E3-1590-49D3-F67F57BD12C2}"/>
              </a:ext>
            </a:extLst>
          </cdr:cNvPr>
          <cdr:cNvSpPr/>
        </cdr:nvSpPr>
        <cdr:spPr>
          <a:xfrm xmlns:a="http://schemas.openxmlformats.org/drawingml/2006/main">
            <a:off x="3647440" y="1183640"/>
            <a:ext cx="906780" cy="48006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15608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ctr"/>
            <a:fld id="{66BA40F7-0507-421C-9993-EE13F99586AB}" type="TxLink">
              <a:rPr lang="en-US" sz="16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49,60%</a:t>
            </a:fld>
            <a:endParaRPr lang="pt-BR" sz="16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cdr:txBody>
      </cdr:sp>
    </cdr:grpSp>
  </cdr:relSizeAnchor>
  <cdr:relSizeAnchor xmlns:cdr="http://schemas.openxmlformats.org/drawingml/2006/chartDrawing">
    <cdr:from>
      <cdr:x>0.0147</cdr:x>
      <cdr:y>0.25806</cdr:y>
    </cdr:from>
    <cdr:to>
      <cdr:x>0.21303</cdr:x>
      <cdr:y>0.43306</cdr:y>
    </cdr:to>
    <cdr:sp macro="" textlink="">
      <cdr:nvSpPr>
        <cdr:cNvPr id="5" name="Retângulo: Cantos Arredondados 4">
          <a:extLst xmlns:a="http://schemas.openxmlformats.org/drawingml/2006/main">
            <a:ext uri="{FF2B5EF4-FFF2-40B4-BE49-F238E27FC236}">
              <a16:creationId xmlns:a16="http://schemas.microsoft.com/office/drawing/2014/main" id="{2BDA44DF-8737-A69C-67A7-397CC9682DDF}"/>
            </a:ext>
          </a:extLst>
        </cdr:cNvPr>
        <cdr:cNvSpPr/>
      </cdr:nvSpPr>
      <cdr:spPr>
        <a:xfrm xmlns:a="http://schemas.openxmlformats.org/drawingml/2006/main">
          <a:off x="58420" y="639961"/>
          <a:ext cx="788405" cy="43397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u="none" strike="noStrike">
              <a:solidFill>
                <a:schemeClr val="bg1"/>
              </a:solidFill>
              <a:latin typeface="Aptos Narrow"/>
            </a:rPr>
            <a:t>SIM</a:t>
          </a:r>
        </a:p>
      </cdr:txBody>
    </cdr:sp>
  </cdr:relSizeAnchor>
  <cdr:relSizeAnchor xmlns:cdr="http://schemas.openxmlformats.org/drawingml/2006/chartDrawing">
    <cdr:from>
      <cdr:x>0.79798</cdr:x>
      <cdr:y>0.25936</cdr:y>
    </cdr:from>
    <cdr:to>
      <cdr:x>0.99495</cdr:x>
      <cdr:y>0.43436</cdr:y>
    </cdr:to>
    <cdr:sp macro="" textlink="">
      <cdr:nvSpPr>
        <cdr:cNvPr id="6" name="Retângulo: Cantos Arredondados 5">
          <a:extLst xmlns:a="http://schemas.openxmlformats.org/drawingml/2006/main">
            <a:ext uri="{FF2B5EF4-FFF2-40B4-BE49-F238E27FC236}">
              <a16:creationId xmlns:a16="http://schemas.microsoft.com/office/drawing/2014/main" id="{C77C7B3B-229A-B776-F60E-E4E2CE10FDB5}"/>
            </a:ext>
          </a:extLst>
        </cdr:cNvPr>
        <cdr:cNvSpPr/>
      </cdr:nvSpPr>
      <cdr:spPr>
        <a:xfrm xmlns:a="http://schemas.openxmlformats.org/drawingml/2006/main">
          <a:off x="3172087" y="650087"/>
          <a:ext cx="782978" cy="438643"/>
        </a:xfrm>
        <a:prstGeom xmlns:a="http://schemas.openxmlformats.org/drawingml/2006/main" prst="roundRect">
          <a:avLst/>
        </a:prstGeom>
        <a:solidFill xmlns:a="http://schemas.openxmlformats.org/drawingml/2006/main">
          <a:srgbClr val="15608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u="none" strike="noStrike">
              <a:solidFill>
                <a:schemeClr val="bg1"/>
              </a:solidFill>
              <a:latin typeface="Aptos Narrow"/>
            </a:rPr>
            <a:t>NÃO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806.855797222219" createdVersion="8" refreshedVersion="8" minRefreshableVersion="3" recordCount="295" xr:uid="{BEB772CA-2E10-440A-A81C-CB4584AFD6CC}">
  <cacheSource type="worksheet">
    <worksheetSource name="Tabela1"/>
  </cacheSource>
  <cacheFields count="17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Auto Renewal Normalize" numFmtId="0">
      <sharedItems count="2">
        <s v="Sim"/>
        <s v="Nã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Subscription Type Normalize" numFmtId="0">
      <sharedItems count="3">
        <s v="Mensal"/>
        <s v="Anual "/>
        <s v="Trimestral"/>
      </sharedItems>
    </cacheField>
    <cacheField name="EA Play Season Pass" numFmtId="0">
      <sharedItems/>
    </cacheField>
    <cacheField name="EA Play Season Pass Nomalize" numFmtId="0">
      <sharedItems count="3">
        <s v="Sim"/>
        <s v="Não"/>
        <s v="No" u="1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Normalize" numFmtId="0">
      <sharedItems count="2">
        <s v="Sim"/>
        <s v="Nã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478068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s v="Yes"/>
    <x v="0"/>
    <n v="15"/>
    <s v="Monthly"/>
    <x v="0"/>
    <s v="Yes"/>
    <x v="0"/>
    <n v="30"/>
    <s v="Yes"/>
    <x v="0"/>
    <n v="20"/>
    <n v="5"/>
    <n v="60"/>
  </r>
  <r>
    <n v="3232"/>
    <s v="Maria Oliveira"/>
    <x v="1"/>
    <d v="2024-01-15T00:00:00"/>
    <s v="No"/>
    <x v="1"/>
    <n v="5"/>
    <s v="Annual"/>
    <x v="1"/>
    <s v="No"/>
    <x v="1"/>
    <s v="-"/>
    <s v="No"/>
    <x v="1"/>
    <n v="0"/>
    <n v="0"/>
    <n v="5"/>
  </r>
  <r>
    <n v="3233"/>
    <s v="Lucas Fernandes"/>
    <x v="2"/>
    <d v="2024-02-10T00:00:00"/>
    <s v="Yes"/>
    <x v="0"/>
    <n v="10"/>
    <s v="Quarterly"/>
    <x v="2"/>
    <s v="No"/>
    <x v="1"/>
    <s v="-"/>
    <s v="Yes"/>
    <x v="0"/>
    <n v="20"/>
    <n v="10"/>
    <n v="20"/>
  </r>
  <r>
    <n v="3234"/>
    <s v="Ana Souza"/>
    <x v="0"/>
    <d v="2024-02-20T00:00:00"/>
    <s v="No"/>
    <x v="1"/>
    <n v="15"/>
    <s v="Monthly"/>
    <x v="0"/>
    <s v="Yes"/>
    <x v="0"/>
    <n v="30"/>
    <s v="Yes"/>
    <x v="0"/>
    <n v="20"/>
    <n v="3"/>
    <n v="62"/>
  </r>
  <r>
    <n v="3235"/>
    <s v="Pedro Gonçalves"/>
    <x v="1"/>
    <d v="2024-03-05T00:00:00"/>
    <s v="Yes"/>
    <x v="0"/>
    <n v="5"/>
    <s v="Monthly"/>
    <x v="0"/>
    <s v="No"/>
    <x v="1"/>
    <s v="-"/>
    <s v="No"/>
    <x v="1"/>
    <n v="0"/>
    <n v="1"/>
    <n v="4"/>
  </r>
  <r>
    <n v="3236"/>
    <s v="Felipe Costa"/>
    <x v="2"/>
    <d v="2024-03-02T00:00:00"/>
    <s v="No"/>
    <x v="1"/>
    <n v="10"/>
    <s v="Monthly"/>
    <x v="0"/>
    <s v="No"/>
    <x v="1"/>
    <s v="-"/>
    <s v="Yes"/>
    <x v="0"/>
    <n v="20"/>
    <n v="2"/>
    <n v="28"/>
  </r>
  <r>
    <n v="3237"/>
    <s v="Camila Ribeiro"/>
    <x v="0"/>
    <d v="2024-03-03T00:00:00"/>
    <s v="Yes"/>
    <x v="0"/>
    <n v="15"/>
    <s v="Quarterly"/>
    <x v="2"/>
    <s v="Yes"/>
    <x v="0"/>
    <n v="30"/>
    <s v="Yes"/>
    <x v="0"/>
    <n v="20"/>
    <n v="10"/>
    <n v="55"/>
  </r>
  <r>
    <n v="3238"/>
    <s v="André Mendes"/>
    <x v="1"/>
    <d v="2024-03-04T00:00:00"/>
    <s v="Yes"/>
    <x v="0"/>
    <n v="5"/>
    <s v="Annual"/>
    <x v="1"/>
    <s v="No"/>
    <x v="1"/>
    <s v="-"/>
    <s v="No"/>
    <x v="1"/>
    <n v="0"/>
    <n v="0"/>
    <n v="5"/>
  </r>
  <r>
    <n v="3239"/>
    <s v="Sofia Almeida"/>
    <x v="0"/>
    <d v="2024-03-05T00:00:00"/>
    <s v="No"/>
    <x v="1"/>
    <n v="15"/>
    <s v="Monthly"/>
    <x v="0"/>
    <s v="Yes"/>
    <x v="0"/>
    <n v="30"/>
    <s v="Yes"/>
    <x v="0"/>
    <n v="20"/>
    <n v="5"/>
    <n v="60"/>
  </r>
  <r>
    <n v="3240"/>
    <s v="Bruno Martins"/>
    <x v="2"/>
    <d v="2024-03-06T00:00:00"/>
    <s v="Yes"/>
    <x v="0"/>
    <n v="10"/>
    <s v="Quarterly"/>
    <x v="2"/>
    <s v="No"/>
    <x v="1"/>
    <s v="-"/>
    <s v="Yes"/>
    <x v="0"/>
    <n v="20"/>
    <n v="15"/>
    <n v="15"/>
  </r>
  <r>
    <n v="3241"/>
    <s v="Rita Castro"/>
    <x v="1"/>
    <d v="2024-03-07T00:00:00"/>
    <s v="No"/>
    <x v="1"/>
    <n v="5"/>
    <s v="Monthly"/>
    <x v="0"/>
    <s v="No"/>
    <x v="1"/>
    <s v="-"/>
    <s v="No"/>
    <x v="1"/>
    <n v="0"/>
    <n v="1"/>
    <n v="4"/>
  </r>
  <r>
    <n v="3242"/>
    <s v="Marco Túlio"/>
    <x v="0"/>
    <d v="2024-03-08T00:00:00"/>
    <s v="Yes"/>
    <x v="0"/>
    <n v="15"/>
    <s v="Annual"/>
    <x v="1"/>
    <s v="Yes"/>
    <x v="0"/>
    <n v="30"/>
    <s v="Yes"/>
    <x v="0"/>
    <n v="20"/>
    <n v="20"/>
    <n v="45"/>
  </r>
  <r>
    <n v="3243"/>
    <s v="Lívia Silveira"/>
    <x v="2"/>
    <d v="2024-03-09T00:00:00"/>
    <s v="No"/>
    <x v="1"/>
    <n v="10"/>
    <s v="Monthly"/>
    <x v="0"/>
    <s v="No"/>
    <x v="1"/>
    <s v="-"/>
    <s v="Yes"/>
    <x v="0"/>
    <n v="20"/>
    <n v="10"/>
    <n v="20"/>
  </r>
  <r>
    <n v="3244"/>
    <s v="Diogo Sousa"/>
    <x v="1"/>
    <d v="2024-03-10T00:00:00"/>
    <s v="Yes"/>
    <x v="0"/>
    <n v="5"/>
    <s v="Quarterly"/>
    <x v="2"/>
    <s v="No"/>
    <x v="1"/>
    <s v="-"/>
    <s v="No"/>
    <x v="1"/>
    <n v="0"/>
    <n v="0"/>
    <n v="5"/>
  </r>
  <r>
    <n v="3245"/>
    <s v="Fernanda Lima"/>
    <x v="0"/>
    <d v="2024-03-11T00:00:00"/>
    <s v="No"/>
    <x v="1"/>
    <n v="15"/>
    <s v="Monthly"/>
    <x v="0"/>
    <s v="Yes"/>
    <x v="0"/>
    <n v="30"/>
    <s v="Yes"/>
    <x v="0"/>
    <n v="20"/>
    <n v="8"/>
    <n v="57"/>
  </r>
  <r>
    <n v="3246"/>
    <s v="Caio Pereira"/>
    <x v="2"/>
    <d v="2024-03-12T00:00:00"/>
    <s v="Yes"/>
    <x v="0"/>
    <n v="10"/>
    <s v="Annual"/>
    <x v="1"/>
    <s v="No"/>
    <x v="1"/>
    <s v="-"/>
    <s v="Yes"/>
    <x v="0"/>
    <n v="20"/>
    <n v="12"/>
    <n v="18"/>
  </r>
  <r>
    <n v="3247"/>
    <s v="Beatriz Gomes"/>
    <x v="1"/>
    <d v="2024-03-13T00:00:00"/>
    <s v="No"/>
    <x v="1"/>
    <n v="5"/>
    <s v="Monthly"/>
    <x v="0"/>
    <s v="No"/>
    <x v="1"/>
    <s v="-"/>
    <s v="No"/>
    <x v="1"/>
    <n v="0"/>
    <n v="2"/>
    <n v="3"/>
  </r>
  <r>
    <n v="3248"/>
    <s v="Cesar Oliveira"/>
    <x v="0"/>
    <d v="2024-03-14T00:00:00"/>
    <s v="Yes"/>
    <x v="0"/>
    <n v="15"/>
    <s v="Quarterly"/>
    <x v="2"/>
    <s v="Yes"/>
    <x v="0"/>
    <n v="30"/>
    <s v="Yes"/>
    <x v="0"/>
    <n v="20"/>
    <n v="7"/>
    <n v="58"/>
  </r>
  <r>
    <n v="3249"/>
    <s v="Débora Machado"/>
    <x v="2"/>
    <d v="2024-03-15T00:00:00"/>
    <s v="No"/>
    <x v="1"/>
    <n v="10"/>
    <s v="Monthly"/>
    <x v="0"/>
    <s v="No"/>
    <x v="1"/>
    <s v="-"/>
    <s v="Yes"/>
    <x v="0"/>
    <n v="20"/>
    <n v="5"/>
    <n v="25"/>
  </r>
  <r>
    <n v="3250"/>
    <s v="Eduardo Vargas"/>
    <x v="1"/>
    <d v="2024-03-16T00:00:00"/>
    <s v="Yes"/>
    <x v="0"/>
    <n v="5"/>
    <s v="Annual"/>
    <x v="1"/>
    <s v="No"/>
    <x v="1"/>
    <s v="-"/>
    <s v="No"/>
    <x v="1"/>
    <n v="0"/>
    <n v="0"/>
    <n v="5"/>
  </r>
  <r>
    <n v="3251"/>
    <s v="Gabriela Santos"/>
    <x v="0"/>
    <d v="2024-03-17T00:00:00"/>
    <s v="No"/>
    <x v="1"/>
    <n v="15"/>
    <s v="Monthly"/>
    <x v="0"/>
    <s v="Yes"/>
    <x v="0"/>
    <n v="30"/>
    <s v="Yes"/>
    <x v="0"/>
    <n v="20"/>
    <n v="3"/>
    <n v="62"/>
  </r>
  <r>
    <n v="3252"/>
    <s v="Henrique Dias"/>
    <x v="2"/>
    <d v="2024-03-18T00:00:00"/>
    <s v="Yes"/>
    <x v="0"/>
    <n v="10"/>
    <s v="Quarterly"/>
    <x v="2"/>
    <s v="No"/>
    <x v="1"/>
    <s v="-"/>
    <s v="Yes"/>
    <x v="0"/>
    <n v="20"/>
    <n v="15"/>
    <n v="15"/>
  </r>
  <r>
    <n v="3253"/>
    <s v="Isabela Moreira"/>
    <x v="1"/>
    <d v="2024-03-19T00:00:00"/>
    <s v="No"/>
    <x v="1"/>
    <n v="5"/>
    <s v="Monthly"/>
    <x v="0"/>
    <s v="No"/>
    <x v="1"/>
    <s v="-"/>
    <s v="No"/>
    <x v="1"/>
    <n v="0"/>
    <n v="1"/>
    <n v="4"/>
  </r>
  <r>
    <n v="3254"/>
    <s v="Joaquim Barbosa"/>
    <x v="0"/>
    <d v="2024-03-20T00:00:00"/>
    <s v="Yes"/>
    <x v="0"/>
    <n v="15"/>
    <s v="Annual"/>
    <x v="1"/>
    <s v="Yes"/>
    <x v="0"/>
    <n v="30"/>
    <s v="Yes"/>
    <x v="0"/>
    <n v="20"/>
    <n v="20"/>
    <n v="45"/>
  </r>
  <r>
    <n v="3255"/>
    <s v="Lara Rocha"/>
    <x v="2"/>
    <d v="2024-03-21T00:00:00"/>
    <s v="No"/>
    <x v="1"/>
    <n v="10"/>
    <s v="Monthly"/>
    <x v="0"/>
    <s v="No"/>
    <x v="1"/>
    <s v="-"/>
    <s v="Yes"/>
    <x v="0"/>
    <n v="20"/>
    <n v="10"/>
    <n v="20"/>
  </r>
  <r>
    <n v="3256"/>
    <s v="Matheus Silva"/>
    <x v="1"/>
    <d v="2024-03-22T00:00:00"/>
    <s v="Yes"/>
    <x v="0"/>
    <n v="5"/>
    <s v="Quarterly"/>
    <x v="2"/>
    <s v="No"/>
    <x v="1"/>
    <s v="-"/>
    <s v="No"/>
    <x v="1"/>
    <n v="0"/>
    <n v="0"/>
    <n v="5"/>
  </r>
  <r>
    <n v="3257"/>
    <s v="Nicole Costa"/>
    <x v="0"/>
    <d v="2024-03-23T00:00:00"/>
    <s v="No"/>
    <x v="1"/>
    <n v="15"/>
    <s v="Monthly"/>
    <x v="0"/>
    <s v="Yes"/>
    <x v="0"/>
    <n v="30"/>
    <s v="Yes"/>
    <x v="0"/>
    <n v="20"/>
    <n v="5"/>
    <n v="60"/>
  </r>
  <r>
    <n v="3258"/>
    <s v="Otávio Mendonça"/>
    <x v="2"/>
    <d v="2024-03-24T00:00:00"/>
    <s v="Yes"/>
    <x v="0"/>
    <n v="10"/>
    <s v="Annual"/>
    <x v="1"/>
    <s v="No"/>
    <x v="1"/>
    <s v="-"/>
    <s v="Yes"/>
    <x v="0"/>
    <n v="20"/>
    <n v="15"/>
    <n v="15"/>
  </r>
  <r>
    <n v="3259"/>
    <s v="Paula Ferreira"/>
    <x v="1"/>
    <d v="2024-03-25T00:00:00"/>
    <s v="No"/>
    <x v="1"/>
    <n v="5"/>
    <s v="Monthly"/>
    <x v="0"/>
    <s v="No"/>
    <x v="1"/>
    <s v="-"/>
    <s v="No"/>
    <x v="1"/>
    <n v="0"/>
    <n v="1"/>
    <n v="4"/>
  </r>
  <r>
    <n v="3260"/>
    <s v="Raquel Alves"/>
    <x v="0"/>
    <d v="2024-03-26T00:00:00"/>
    <s v="Yes"/>
    <x v="0"/>
    <n v="15"/>
    <s v="Quarterly"/>
    <x v="2"/>
    <s v="Yes"/>
    <x v="0"/>
    <n v="30"/>
    <s v="Yes"/>
    <x v="0"/>
    <n v="20"/>
    <n v="7"/>
    <n v="58"/>
  </r>
  <r>
    <n v="3261"/>
    <s v="Samuel Pires"/>
    <x v="2"/>
    <d v="2024-03-27T00:00:00"/>
    <s v="No"/>
    <x v="1"/>
    <n v="10"/>
    <s v="Monthly"/>
    <x v="0"/>
    <s v="No"/>
    <x v="1"/>
    <s v="-"/>
    <s v="Yes"/>
    <x v="0"/>
    <n v="20"/>
    <n v="10"/>
    <n v="20"/>
  </r>
  <r>
    <n v="3262"/>
    <s v="Tânia Barros"/>
    <x v="1"/>
    <d v="2024-03-28T00:00:00"/>
    <s v="Yes"/>
    <x v="0"/>
    <n v="5"/>
    <s v="Annual"/>
    <x v="1"/>
    <s v="No"/>
    <x v="1"/>
    <s v="-"/>
    <s v="No"/>
    <x v="1"/>
    <n v="0"/>
    <n v="0"/>
    <n v="5"/>
  </r>
  <r>
    <n v="3263"/>
    <s v="Vinicius Lima"/>
    <x v="0"/>
    <d v="2024-03-29T00:00:00"/>
    <s v="No"/>
    <x v="1"/>
    <n v="15"/>
    <s v="Monthly"/>
    <x v="0"/>
    <s v="Yes"/>
    <x v="0"/>
    <n v="30"/>
    <s v="Yes"/>
    <x v="0"/>
    <n v="20"/>
    <n v="3"/>
    <n v="62"/>
  </r>
  <r>
    <n v="3264"/>
    <s v="Yasmin Teixeira"/>
    <x v="2"/>
    <d v="2024-03-30T00:00:00"/>
    <s v="Yes"/>
    <x v="0"/>
    <n v="10"/>
    <s v="Quarterly"/>
    <x v="2"/>
    <s v="No"/>
    <x v="1"/>
    <s v="-"/>
    <s v="Yes"/>
    <x v="0"/>
    <n v="20"/>
    <n v="15"/>
    <n v="15"/>
  </r>
  <r>
    <n v="3265"/>
    <s v="Zé Carlos"/>
    <x v="1"/>
    <d v="2024-03-31T00:00:00"/>
    <s v="No"/>
    <x v="1"/>
    <n v="5"/>
    <s v="Monthly"/>
    <x v="0"/>
    <s v="No"/>
    <x v="1"/>
    <s v="-"/>
    <s v="No"/>
    <x v="1"/>
    <n v="0"/>
    <n v="1"/>
    <n v="4"/>
  </r>
  <r>
    <n v="3266"/>
    <s v="Amanda Nogueira"/>
    <x v="1"/>
    <d v="2024-04-01T00:00:00"/>
    <s v="Yes"/>
    <x v="0"/>
    <n v="5"/>
    <s v="Monthly"/>
    <x v="0"/>
    <s v="No"/>
    <x v="1"/>
    <s v="-"/>
    <s v="No"/>
    <x v="1"/>
    <n v="0"/>
    <n v="0"/>
    <n v="5"/>
  </r>
  <r>
    <n v="3267"/>
    <s v="Bruno Cavalheiro"/>
    <x v="0"/>
    <d v="2024-04-02T00:00:00"/>
    <s v="No"/>
    <x v="1"/>
    <n v="15"/>
    <s v="Quarterly"/>
    <x v="2"/>
    <s v="Yes"/>
    <x v="0"/>
    <n v="30"/>
    <s v="Yes"/>
    <x v="0"/>
    <n v="20"/>
    <n v="7"/>
    <n v="58"/>
  </r>
  <r>
    <n v="3268"/>
    <s v="Carla Dias"/>
    <x v="2"/>
    <d v="2024-04-03T00:00:00"/>
    <s v="Yes"/>
    <x v="0"/>
    <n v="10"/>
    <s v="Annual"/>
    <x v="1"/>
    <s v="No"/>
    <x v="1"/>
    <s v="-"/>
    <s v="Yes"/>
    <x v="0"/>
    <n v="20"/>
    <n v="10"/>
    <n v="20"/>
  </r>
  <r>
    <n v="3269"/>
    <s v="Diego Fontes"/>
    <x v="1"/>
    <d v="2024-04-04T00:00:00"/>
    <s v="No"/>
    <x v="1"/>
    <n v="5"/>
    <s v="Quarterly"/>
    <x v="2"/>
    <s v="No"/>
    <x v="1"/>
    <s v="-"/>
    <s v="No"/>
    <x v="1"/>
    <n v="0"/>
    <n v="1"/>
    <n v="4"/>
  </r>
  <r>
    <n v="3270"/>
    <s v="Eunice Lima"/>
    <x v="0"/>
    <d v="2024-04-05T00:00:00"/>
    <s v="Yes"/>
    <x v="0"/>
    <n v="15"/>
    <s v="Monthly"/>
    <x v="0"/>
    <s v="Yes"/>
    <x v="0"/>
    <n v="30"/>
    <s v="Yes"/>
    <x v="0"/>
    <n v="20"/>
    <n v="15"/>
    <n v="50"/>
  </r>
  <r>
    <n v="3271"/>
    <s v="Fábio Martins"/>
    <x v="2"/>
    <d v="2024-04-06T00:00:00"/>
    <s v="No"/>
    <x v="1"/>
    <n v="10"/>
    <s v="Monthly"/>
    <x v="0"/>
    <s v="No"/>
    <x v="1"/>
    <s v="-"/>
    <s v="Yes"/>
    <x v="0"/>
    <n v="20"/>
    <n v="5"/>
    <n v="25"/>
  </r>
  <r>
    <n v="3272"/>
    <s v="Gisele Araújo"/>
    <x v="1"/>
    <d v="2024-04-07T00:00:00"/>
    <s v="Yes"/>
    <x v="0"/>
    <n v="5"/>
    <s v="Annual"/>
    <x v="1"/>
    <s v="No"/>
    <x v="1"/>
    <s v="-"/>
    <s v="No"/>
    <x v="1"/>
    <n v="0"/>
    <n v="0"/>
    <n v="5"/>
  </r>
  <r>
    <n v="3273"/>
    <s v="Hélio Castro"/>
    <x v="0"/>
    <d v="2024-04-08T00:00:00"/>
    <s v="No"/>
    <x v="1"/>
    <n v="15"/>
    <s v="Quarterly"/>
    <x v="2"/>
    <s v="Yes"/>
    <x v="0"/>
    <n v="30"/>
    <s v="Yes"/>
    <x v="0"/>
    <n v="20"/>
    <n v="20"/>
    <n v="45"/>
  </r>
  <r>
    <n v="3274"/>
    <s v="Ingrid Menezes"/>
    <x v="2"/>
    <d v="2024-04-09T00:00:00"/>
    <s v="Yes"/>
    <x v="0"/>
    <n v="10"/>
    <s v="Quarterly"/>
    <x v="2"/>
    <s v="No"/>
    <x v="1"/>
    <s v="-"/>
    <s v="Yes"/>
    <x v="0"/>
    <n v="20"/>
    <n v="12"/>
    <n v="18"/>
  </r>
  <r>
    <n v="3275"/>
    <s v="Jorge Baptista"/>
    <x v="1"/>
    <d v="2024-04-10T00:00:00"/>
    <s v="No"/>
    <x v="1"/>
    <n v="5"/>
    <s v="Monthly"/>
    <x v="0"/>
    <s v="No"/>
    <x v="1"/>
    <s v="-"/>
    <s v="No"/>
    <x v="1"/>
    <n v="0"/>
    <n v="2"/>
    <n v="3"/>
  </r>
  <r>
    <n v="3276"/>
    <s v="Kléber Oliveira"/>
    <x v="0"/>
    <d v="2024-04-11T00:00:00"/>
    <s v="Yes"/>
    <x v="0"/>
    <n v="15"/>
    <s v="Annual"/>
    <x v="1"/>
    <s v="Yes"/>
    <x v="0"/>
    <n v="30"/>
    <s v="Yes"/>
    <x v="0"/>
    <n v="20"/>
    <n v="5"/>
    <n v="60"/>
  </r>
  <r>
    <n v="3277"/>
    <s v="Luciana Freitas"/>
    <x v="2"/>
    <d v="2024-04-12T00:00:00"/>
    <s v="No"/>
    <x v="1"/>
    <n v="10"/>
    <s v="Monthly"/>
    <x v="0"/>
    <s v="No"/>
    <x v="1"/>
    <s v="-"/>
    <s v="Yes"/>
    <x v="0"/>
    <n v="20"/>
    <n v="10"/>
    <n v="20"/>
  </r>
  <r>
    <n v="3278"/>
    <s v="Márcia Eller"/>
    <x v="1"/>
    <d v="2024-04-13T00:00:00"/>
    <s v="Yes"/>
    <x v="0"/>
    <n v="5"/>
    <s v="Quarterly"/>
    <x v="2"/>
    <s v="No"/>
    <x v="1"/>
    <s v="-"/>
    <s v="No"/>
    <x v="1"/>
    <n v="0"/>
    <n v="0"/>
    <n v="5"/>
  </r>
  <r>
    <n v="3279"/>
    <s v="Nilo Peçanha"/>
    <x v="0"/>
    <d v="2024-04-14T00:00:00"/>
    <s v="No"/>
    <x v="1"/>
    <n v="15"/>
    <s v="Monthly"/>
    <x v="0"/>
    <s v="Yes"/>
    <x v="0"/>
    <n v="30"/>
    <s v="Yes"/>
    <x v="0"/>
    <n v="20"/>
    <n v="3"/>
    <n v="62"/>
  </r>
  <r>
    <n v="3280"/>
    <s v="Oscar Neves"/>
    <x v="2"/>
    <d v="2024-04-15T00:00:00"/>
    <s v="Yes"/>
    <x v="0"/>
    <n v="10"/>
    <s v="Annual"/>
    <x v="1"/>
    <s v="No"/>
    <x v="1"/>
    <s v="-"/>
    <s v="Yes"/>
    <x v="0"/>
    <n v="20"/>
    <n v="15"/>
    <n v="15"/>
  </r>
  <r>
    <n v="3281"/>
    <s v="Patrícia Soares"/>
    <x v="1"/>
    <d v="2024-04-16T00:00:00"/>
    <s v="No"/>
    <x v="1"/>
    <n v="5"/>
    <s v="Monthly"/>
    <x v="0"/>
    <s v="No"/>
    <x v="1"/>
    <s v="-"/>
    <s v="No"/>
    <x v="1"/>
    <n v="0"/>
    <n v="1"/>
    <n v="4"/>
  </r>
  <r>
    <n v="3282"/>
    <s v="Quirino Gonçalves"/>
    <x v="0"/>
    <d v="2024-04-17T00:00:00"/>
    <s v="Yes"/>
    <x v="0"/>
    <n v="15"/>
    <s v="Quarterly"/>
    <x v="2"/>
    <s v="Yes"/>
    <x v="0"/>
    <n v="30"/>
    <s v="Yes"/>
    <x v="0"/>
    <n v="20"/>
    <n v="7"/>
    <n v="58"/>
  </r>
  <r>
    <n v="3283"/>
    <s v="Raul Machado"/>
    <x v="2"/>
    <d v="2024-04-18T00:00:00"/>
    <s v="No"/>
    <x v="1"/>
    <n v="10"/>
    <s v="Monthly"/>
    <x v="0"/>
    <s v="No"/>
    <x v="1"/>
    <s v="-"/>
    <s v="Yes"/>
    <x v="0"/>
    <n v="20"/>
    <n v="10"/>
    <n v="20"/>
  </r>
  <r>
    <n v="3284"/>
    <s v="Sônia Lobo"/>
    <x v="1"/>
    <d v="2024-04-19T00:00:00"/>
    <s v="Yes"/>
    <x v="0"/>
    <n v="5"/>
    <s v="Annual"/>
    <x v="1"/>
    <s v="No"/>
    <x v="1"/>
    <s v="-"/>
    <s v="No"/>
    <x v="1"/>
    <n v="0"/>
    <n v="0"/>
    <n v="5"/>
  </r>
  <r>
    <n v="3285"/>
    <s v="Tiago Ramos"/>
    <x v="0"/>
    <d v="2024-04-20T00:00:00"/>
    <s v="No"/>
    <x v="1"/>
    <n v="15"/>
    <s v="Monthly"/>
    <x v="0"/>
    <s v="Yes"/>
    <x v="0"/>
    <n v="30"/>
    <s v="Yes"/>
    <x v="0"/>
    <n v="20"/>
    <n v="20"/>
    <n v="45"/>
  </r>
  <r>
    <n v="3286"/>
    <s v="Ugo Pires"/>
    <x v="2"/>
    <d v="2024-04-21T00:00:00"/>
    <s v="Yes"/>
    <x v="0"/>
    <n v="10"/>
    <s v="Quarterly"/>
    <x v="2"/>
    <s v="No"/>
    <x v="1"/>
    <s v="-"/>
    <s v="Yes"/>
    <x v="0"/>
    <n v="20"/>
    <n v="15"/>
    <n v="15"/>
  </r>
  <r>
    <n v="3287"/>
    <s v="Valéria Nobre"/>
    <x v="1"/>
    <d v="2024-04-22T00:00:00"/>
    <s v="No"/>
    <x v="1"/>
    <n v="5"/>
    <s v="Monthly"/>
    <x v="0"/>
    <s v="No"/>
    <x v="1"/>
    <s v="-"/>
    <s v="No"/>
    <x v="1"/>
    <n v="0"/>
    <n v="1"/>
    <n v="4"/>
  </r>
  <r>
    <n v="3288"/>
    <s v="William Siqueira"/>
    <x v="0"/>
    <d v="2024-04-23T00:00:00"/>
    <s v="Yes"/>
    <x v="0"/>
    <n v="15"/>
    <s v="Annual"/>
    <x v="1"/>
    <s v="Yes"/>
    <x v="0"/>
    <n v="30"/>
    <s v="Yes"/>
    <x v="0"/>
    <n v="20"/>
    <n v="3"/>
    <n v="62"/>
  </r>
  <r>
    <n v="3289"/>
    <s v="Xuxa Meneghel"/>
    <x v="2"/>
    <d v="2024-04-24T00:00:00"/>
    <s v="No"/>
    <x v="1"/>
    <n v="10"/>
    <s v="Monthly"/>
    <x v="0"/>
    <s v="No"/>
    <x v="1"/>
    <s v="-"/>
    <s v="Yes"/>
    <x v="0"/>
    <n v="20"/>
    <n v="10"/>
    <n v="20"/>
  </r>
  <r>
    <n v="3290"/>
    <s v="Yara Figueiredo"/>
    <x v="1"/>
    <d v="2024-04-25T00:00:00"/>
    <s v="Yes"/>
    <x v="0"/>
    <n v="5"/>
    <s v="Quarterly"/>
    <x v="2"/>
    <s v="No"/>
    <x v="1"/>
    <s v="-"/>
    <s v="No"/>
    <x v="1"/>
    <n v="0"/>
    <n v="0"/>
    <n v="5"/>
  </r>
  <r>
    <n v="3291"/>
    <s v="Zacarias Alves"/>
    <x v="0"/>
    <d v="2024-04-26T00:00:00"/>
    <s v="No"/>
    <x v="1"/>
    <n v="15"/>
    <s v="Monthly"/>
    <x v="0"/>
    <s v="Yes"/>
    <x v="0"/>
    <n v="30"/>
    <s v="Yes"/>
    <x v="0"/>
    <n v="20"/>
    <n v="5"/>
    <n v="60"/>
  </r>
  <r>
    <n v="3292"/>
    <s v="Amanda Bynes"/>
    <x v="2"/>
    <d v="2024-04-27T00:00:00"/>
    <s v="Yes"/>
    <x v="0"/>
    <n v="10"/>
    <s v="Annual"/>
    <x v="1"/>
    <s v="No"/>
    <x v="1"/>
    <s v="-"/>
    <s v="Yes"/>
    <x v="0"/>
    <n v="20"/>
    <n v="15"/>
    <n v="15"/>
  </r>
  <r>
    <n v="3293"/>
    <s v="Bruno Mars"/>
    <x v="1"/>
    <d v="2024-04-28T00:00:00"/>
    <s v="No"/>
    <x v="1"/>
    <n v="5"/>
    <s v="Monthly"/>
    <x v="0"/>
    <s v="No"/>
    <x v="1"/>
    <s v="-"/>
    <s v="No"/>
    <x v="1"/>
    <n v="0"/>
    <n v="1"/>
    <n v="4"/>
  </r>
  <r>
    <n v="3294"/>
    <s v="Carla Bruni"/>
    <x v="0"/>
    <d v="2024-04-29T00:00:00"/>
    <s v="Yes"/>
    <x v="0"/>
    <n v="15"/>
    <s v="Quarterly"/>
    <x v="2"/>
    <s v="Yes"/>
    <x v="0"/>
    <n v="30"/>
    <s v="Yes"/>
    <x v="0"/>
    <n v="20"/>
    <n v="20"/>
    <n v="45"/>
  </r>
  <r>
    <n v="3295"/>
    <s v="Diego Maradona"/>
    <x v="2"/>
    <d v="2024-04-30T00:00:00"/>
    <s v="No"/>
    <x v="1"/>
    <n v="10"/>
    <s v="Monthly"/>
    <x v="0"/>
    <s v="No"/>
    <x v="1"/>
    <s v="-"/>
    <s v="Yes"/>
    <x v="0"/>
    <n v="20"/>
    <n v="5"/>
    <n v="25"/>
  </r>
  <r>
    <n v="3296"/>
    <s v="Estela Marques"/>
    <x v="1"/>
    <d v="2024-05-01T00:00:00"/>
    <s v="No"/>
    <x v="1"/>
    <n v="5"/>
    <s v="Monthly"/>
    <x v="0"/>
    <s v="No"/>
    <x v="1"/>
    <s v="-"/>
    <s v="No"/>
    <x v="1"/>
    <n v="0"/>
    <n v="0"/>
    <n v="5"/>
  </r>
  <r>
    <n v="3297"/>
    <s v="Fábio Nobre"/>
    <x v="0"/>
    <d v="2024-05-02T00:00:00"/>
    <s v="Yes"/>
    <x v="0"/>
    <n v="15"/>
    <s v="Quarterly"/>
    <x v="2"/>
    <s v="Yes"/>
    <x v="0"/>
    <n v="30"/>
    <s v="Yes"/>
    <x v="0"/>
    <n v="20"/>
    <n v="7"/>
    <n v="58"/>
  </r>
  <r>
    <n v="3298"/>
    <s v="Gabriel Oliveira"/>
    <x v="2"/>
    <d v="2024-05-03T00:00:00"/>
    <s v="No"/>
    <x v="1"/>
    <n v="10"/>
    <s v="Annual"/>
    <x v="1"/>
    <s v="No"/>
    <x v="1"/>
    <s v="-"/>
    <s v="Yes"/>
    <x v="0"/>
    <n v="20"/>
    <n v="10"/>
    <n v="20"/>
  </r>
  <r>
    <n v="3299"/>
    <s v="Helena Santos"/>
    <x v="1"/>
    <d v="2024-05-04T00:00:00"/>
    <s v="Yes"/>
    <x v="0"/>
    <n v="5"/>
    <s v="Quarterly"/>
    <x v="2"/>
    <s v="No"/>
    <x v="1"/>
    <s v="-"/>
    <s v="No"/>
    <x v="1"/>
    <n v="0"/>
    <n v="1"/>
    <n v="4"/>
  </r>
  <r>
    <n v="3300"/>
    <s v="Ivan Carvalho"/>
    <x v="0"/>
    <d v="2024-05-05T00:00:00"/>
    <s v="No"/>
    <x v="1"/>
    <n v="15"/>
    <s v="Monthly"/>
    <x v="0"/>
    <s v="Yes"/>
    <x v="0"/>
    <n v="30"/>
    <s v="Yes"/>
    <x v="0"/>
    <n v="20"/>
    <n v="15"/>
    <n v="50"/>
  </r>
  <r>
    <n v="3301"/>
    <s v="Júlia Ferreira"/>
    <x v="2"/>
    <d v="2024-05-06T00:00:00"/>
    <s v="Yes"/>
    <x v="0"/>
    <n v="10"/>
    <s v="Monthly"/>
    <x v="0"/>
    <s v="No"/>
    <x v="1"/>
    <s v="-"/>
    <s v="Yes"/>
    <x v="0"/>
    <n v="20"/>
    <n v="5"/>
    <n v="25"/>
  </r>
  <r>
    <n v="3302"/>
    <s v="Karla Alves"/>
    <x v="1"/>
    <d v="2024-05-07T00:00:00"/>
    <s v="No"/>
    <x v="1"/>
    <n v="5"/>
    <s v="Annual"/>
    <x v="1"/>
    <s v="No"/>
    <x v="1"/>
    <s v="-"/>
    <s v="No"/>
    <x v="1"/>
    <n v="0"/>
    <n v="0"/>
    <n v="5"/>
  </r>
  <r>
    <n v="3303"/>
    <s v="Lucas Mendes"/>
    <x v="0"/>
    <d v="2024-05-08T00:00:00"/>
    <s v="Yes"/>
    <x v="0"/>
    <n v="15"/>
    <s v="Quarterly"/>
    <x v="2"/>
    <s v="Yes"/>
    <x v="0"/>
    <n v="30"/>
    <s v="Yes"/>
    <x v="0"/>
    <n v="20"/>
    <n v="20"/>
    <n v="45"/>
  </r>
  <r>
    <n v="3304"/>
    <s v="Mônica Gomes"/>
    <x v="2"/>
    <d v="2024-05-09T00:00:00"/>
    <s v="No"/>
    <x v="1"/>
    <n v="10"/>
    <s v="Quarterly"/>
    <x v="2"/>
    <s v="No"/>
    <x v="1"/>
    <s v="-"/>
    <s v="Yes"/>
    <x v="0"/>
    <n v="20"/>
    <n v="12"/>
    <n v="18"/>
  </r>
  <r>
    <n v="3305"/>
    <s v="Norberto Queiroz"/>
    <x v="1"/>
    <d v="2024-05-10T00:00:00"/>
    <s v="Yes"/>
    <x v="0"/>
    <n v="5"/>
    <s v="Monthly"/>
    <x v="0"/>
    <s v="No"/>
    <x v="1"/>
    <s v="-"/>
    <s v="No"/>
    <x v="1"/>
    <n v="0"/>
    <n v="2"/>
    <n v="3"/>
  </r>
  <r>
    <n v="3306"/>
    <s v="Otávio Barros"/>
    <x v="0"/>
    <d v="2024-05-11T00:00:00"/>
    <s v="No"/>
    <x v="1"/>
    <n v="15"/>
    <s v="Annual"/>
    <x v="1"/>
    <s v="Yes"/>
    <x v="0"/>
    <n v="30"/>
    <s v="Yes"/>
    <x v="0"/>
    <n v="20"/>
    <n v="5"/>
    <n v="60"/>
  </r>
  <r>
    <n v="3307"/>
    <s v="Paula Vieira"/>
    <x v="2"/>
    <d v="2024-05-12T00:00:00"/>
    <s v="Yes"/>
    <x v="0"/>
    <n v="10"/>
    <s v="Monthly"/>
    <x v="0"/>
    <s v="No"/>
    <x v="1"/>
    <s v="-"/>
    <s v="Yes"/>
    <x v="0"/>
    <n v="20"/>
    <n v="10"/>
    <n v="20"/>
  </r>
  <r>
    <n v="3308"/>
    <s v="Quentin Ramos"/>
    <x v="1"/>
    <d v="2024-05-13T00:00:00"/>
    <s v="No"/>
    <x v="1"/>
    <n v="5"/>
    <s v="Quarterly"/>
    <x v="2"/>
    <s v="No"/>
    <x v="1"/>
    <s v="-"/>
    <s v="No"/>
    <x v="1"/>
    <n v="0"/>
    <n v="0"/>
    <n v="5"/>
  </r>
  <r>
    <n v="3309"/>
    <s v="Raquel Novaes"/>
    <x v="0"/>
    <d v="2024-05-14T00:00:00"/>
    <s v="Yes"/>
    <x v="0"/>
    <n v="15"/>
    <s v="Monthly"/>
    <x v="0"/>
    <s v="Yes"/>
    <x v="0"/>
    <n v="30"/>
    <s v="Yes"/>
    <x v="0"/>
    <n v="20"/>
    <n v="3"/>
    <n v="62"/>
  </r>
  <r>
    <n v="3310"/>
    <s v="Samantha Lopes"/>
    <x v="2"/>
    <d v="2024-05-15T00:00:00"/>
    <s v="No"/>
    <x v="1"/>
    <n v="10"/>
    <s v="Annual"/>
    <x v="1"/>
    <s v="No"/>
    <x v="1"/>
    <s v="-"/>
    <s v="Yes"/>
    <x v="0"/>
    <n v="20"/>
    <n v="15"/>
    <n v="15"/>
  </r>
  <r>
    <n v="3311"/>
    <s v="Tiago Martins"/>
    <x v="1"/>
    <d v="2024-05-16T00:00:00"/>
    <s v="Yes"/>
    <x v="0"/>
    <n v="5"/>
    <s v="Monthly"/>
    <x v="0"/>
    <s v="No"/>
    <x v="1"/>
    <s v="-"/>
    <s v="No"/>
    <x v="1"/>
    <n v="0"/>
    <n v="1"/>
    <n v="4"/>
  </r>
  <r>
    <n v="3312"/>
    <s v="Ulysses Guimarães"/>
    <x v="0"/>
    <d v="2024-05-17T00:00:00"/>
    <s v="No"/>
    <x v="1"/>
    <n v="15"/>
    <s v="Quarterly"/>
    <x v="2"/>
    <s v="Yes"/>
    <x v="0"/>
    <n v="30"/>
    <s v="Yes"/>
    <x v="0"/>
    <n v="20"/>
    <n v="7"/>
    <n v="58"/>
  </r>
  <r>
    <n v="3313"/>
    <s v="Vanessa Silva"/>
    <x v="2"/>
    <d v="2024-05-18T00:00:00"/>
    <s v="Yes"/>
    <x v="0"/>
    <n v="10"/>
    <s v="Monthly"/>
    <x v="0"/>
    <s v="No"/>
    <x v="1"/>
    <s v="-"/>
    <s v="Yes"/>
    <x v="0"/>
    <n v="20"/>
    <n v="10"/>
    <n v="20"/>
  </r>
  <r>
    <n v="3314"/>
    <s v="William Carneiro"/>
    <x v="1"/>
    <d v="2024-05-19T00:00:00"/>
    <s v="No"/>
    <x v="1"/>
    <n v="5"/>
    <s v="Annual"/>
    <x v="1"/>
    <s v="No"/>
    <x v="1"/>
    <s v="-"/>
    <s v="No"/>
    <x v="1"/>
    <n v="0"/>
    <n v="0"/>
    <n v="5"/>
  </r>
  <r>
    <n v="3315"/>
    <s v="Ximena Rocha"/>
    <x v="0"/>
    <d v="2024-05-20T00:00:00"/>
    <s v="Yes"/>
    <x v="0"/>
    <n v="15"/>
    <s v="Monthly"/>
    <x v="0"/>
    <s v="Yes"/>
    <x v="0"/>
    <n v="30"/>
    <s v="Yes"/>
    <x v="0"/>
    <n v="20"/>
    <n v="20"/>
    <n v="45"/>
  </r>
  <r>
    <n v="3316"/>
    <s v="Yasmin Figueiredo"/>
    <x v="2"/>
    <d v="2024-05-21T00:00:00"/>
    <s v="No"/>
    <x v="1"/>
    <n v="10"/>
    <s v="Quarterly"/>
    <x v="2"/>
    <s v="No"/>
    <x v="1"/>
    <s v="-"/>
    <s v="Yes"/>
    <x v="0"/>
    <n v="20"/>
    <n v="15"/>
    <n v="15"/>
  </r>
  <r>
    <n v="3317"/>
    <s v="Zara Cunha"/>
    <x v="1"/>
    <d v="2024-05-22T00:00:00"/>
    <s v="Yes"/>
    <x v="0"/>
    <n v="5"/>
    <s v="Monthly"/>
    <x v="0"/>
    <s v="No"/>
    <x v="1"/>
    <s v="-"/>
    <s v="No"/>
    <x v="1"/>
    <n v="0"/>
    <n v="1"/>
    <n v="4"/>
  </r>
  <r>
    <n v="3318"/>
    <s v="Alan Teixeira"/>
    <x v="0"/>
    <d v="2024-05-23T00:00:00"/>
    <s v="No"/>
    <x v="1"/>
    <n v="15"/>
    <s v="Annual"/>
    <x v="1"/>
    <s v="Yes"/>
    <x v="0"/>
    <n v="30"/>
    <s v="Yes"/>
    <x v="0"/>
    <n v="20"/>
    <n v="3"/>
    <n v="62"/>
  </r>
  <r>
    <n v="3319"/>
    <s v="Bárbara Oliveira"/>
    <x v="2"/>
    <d v="2024-05-24T00:00:00"/>
    <s v="Yes"/>
    <x v="0"/>
    <n v="10"/>
    <s v="Monthly"/>
    <x v="0"/>
    <s v="No"/>
    <x v="1"/>
    <s v="-"/>
    <s v="Yes"/>
    <x v="0"/>
    <n v="20"/>
    <n v="10"/>
    <n v="20"/>
  </r>
  <r>
    <n v="3320"/>
    <s v="Carlos Junqueira"/>
    <x v="1"/>
    <d v="2024-05-25T00:00:00"/>
    <s v="No"/>
    <x v="1"/>
    <n v="5"/>
    <s v="Quarterly"/>
    <x v="2"/>
    <s v="No"/>
    <x v="1"/>
    <s v="-"/>
    <s v="No"/>
    <x v="1"/>
    <n v="0"/>
    <n v="0"/>
    <n v="5"/>
  </r>
  <r>
    <n v="3321"/>
    <s v="Daniela Moura"/>
    <x v="0"/>
    <d v="2024-05-26T00:00:00"/>
    <s v="Yes"/>
    <x v="0"/>
    <n v="15"/>
    <s v="Monthly"/>
    <x v="0"/>
    <s v="Yes"/>
    <x v="0"/>
    <n v="30"/>
    <s v="Yes"/>
    <x v="0"/>
    <n v="20"/>
    <n v="5"/>
    <n v="60"/>
  </r>
  <r>
    <n v="3322"/>
    <s v="Eduardo Lima"/>
    <x v="2"/>
    <d v="2024-05-27T00:00:00"/>
    <s v="No"/>
    <x v="1"/>
    <n v="10"/>
    <s v="Annual"/>
    <x v="1"/>
    <s v="No"/>
    <x v="1"/>
    <s v="-"/>
    <s v="Yes"/>
    <x v="0"/>
    <n v="20"/>
    <n v="15"/>
    <n v="15"/>
  </r>
  <r>
    <n v="3323"/>
    <s v="Fabiana Araújo"/>
    <x v="1"/>
    <d v="2024-05-28T00:00:00"/>
    <s v="Yes"/>
    <x v="0"/>
    <n v="5"/>
    <s v="Monthly"/>
    <x v="0"/>
    <s v="No"/>
    <x v="1"/>
    <s v="-"/>
    <s v="No"/>
    <x v="1"/>
    <n v="0"/>
    <n v="1"/>
    <n v="4"/>
  </r>
  <r>
    <n v="3324"/>
    <s v="Geraldo Ribeiro"/>
    <x v="0"/>
    <d v="2024-05-29T00:00:00"/>
    <s v="No"/>
    <x v="1"/>
    <n v="15"/>
    <s v="Quarterly"/>
    <x v="2"/>
    <s v="Yes"/>
    <x v="0"/>
    <n v="30"/>
    <s v="Yes"/>
    <x v="0"/>
    <n v="20"/>
    <n v="20"/>
    <n v="45"/>
  </r>
  <r>
    <n v="3325"/>
    <s v="Héctor Vargas"/>
    <x v="2"/>
    <d v="2024-05-30T00:00:00"/>
    <s v="Yes"/>
    <x v="0"/>
    <n v="10"/>
    <s v="Quarterly"/>
    <x v="2"/>
    <s v="No"/>
    <x v="1"/>
    <s v="-"/>
    <s v="Yes"/>
    <x v="0"/>
    <n v="20"/>
    <n v="15"/>
    <n v="15"/>
  </r>
  <r>
    <n v="3326"/>
    <s v="Isabela Fonseca"/>
    <x v="1"/>
    <d v="2024-05-31T00:00:00"/>
    <s v="No"/>
    <x v="1"/>
    <n v="5"/>
    <s v="Annual"/>
    <x v="1"/>
    <s v="No"/>
    <x v="1"/>
    <s v="-"/>
    <s v="No"/>
    <x v="1"/>
    <n v="0"/>
    <n v="0"/>
    <n v="5"/>
  </r>
  <r>
    <n v="3327"/>
    <s v="João Pedro Almeida"/>
    <x v="0"/>
    <d v="2024-06-01T00:00:00"/>
    <s v="Yes"/>
    <x v="0"/>
    <n v="15"/>
    <s v="Monthly"/>
    <x v="0"/>
    <s v="Yes"/>
    <x v="0"/>
    <n v="30"/>
    <s v="Yes"/>
    <x v="0"/>
    <n v="20"/>
    <n v="7"/>
    <n v="58"/>
  </r>
  <r>
    <n v="3328"/>
    <s v="Klara Costa"/>
    <x v="2"/>
    <d v="2024-06-02T00:00:00"/>
    <s v="No"/>
    <x v="1"/>
    <n v="10"/>
    <s v="Annual"/>
    <x v="1"/>
    <s v="No"/>
    <x v="1"/>
    <s v="-"/>
    <s v="Yes"/>
    <x v="0"/>
    <n v="20"/>
    <n v="10"/>
    <n v="20"/>
  </r>
  <r>
    <n v="3329"/>
    <s v="Luciana Mendes"/>
    <x v="1"/>
    <d v="2024-06-03T00:00:00"/>
    <s v="Yes"/>
    <x v="0"/>
    <n v="5"/>
    <s v="Quarterly"/>
    <x v="2"/>
    <s v="No"/>
    <x v="1"/>
    <s v="-"/>
    <s v="No"/>
    <x v="1"/>
    <n v="0"/>
    <n v="1"/>
    <n v="4"/>
  </r>
  <r>
    <n v="3330"/>
    <s v="Marcelo Gouveia"/>
    <x v="0"/>
    <d v="2024-06-04T00:00:00"/>
    <s v="No"/>
    <x v="1"/>
    <n v="15"/>
    <s v="Monthly"/>
    <x v="0"/>
    <s v="Yes"/>
    <x v="0"/>
    <n v="30"/>
    <s v="Yes"/>
    <x v="0"/>
    <n v="20"/>
    <n v="15"/>
    <n v="50"/>
  </r>
  <r>
    <n v="3331"/>
    <s v="Nívea Borges"/>
    <x v="2"/>
    <d v="2024-06-05T00:00:00"/>
    <s v="Yes"/>
    <x v="0"/>
    <n v="10"/>
    <s v="Monthly"/>
    <x v="0"/>
    <s v="No"/>
    <x v="1"/>
    <s v="-"/>
    <s v="Yes"/>
    <x v="0"/>
    <n v="20"/>
    <n v="5"/>
    <n v="25"/>
  </r>
  <r>
    <n v="3332"/>
    <s v="Oscar Nogueira"/>
    <x v="1"/>
    <d v="2024-06-06T00:00:00"/>
    <s v="No"/>
    <x v="1"/>
    <n v="5"/>
    <s v="Annual"/>
    <x v="1"/>
    <s v="No"/>
    <x v="1"/>
    <s v="-"/>
    <s v="No"/>
    <x v="1"/>
    <n v="0"/>
    <n v="0"/>
    <n v="5"/>
  </r>
  <r>
    <n v="3333"/>
    <s v="Patrícia Alves"/>
    <x v="0"/>
    <d v="2024-06-07T00:00:00"/>
    <s v="Yes"/>
    <x v="0"/>
    <n v="15"/>
    <s v="Quarterly"/>
    <x v="2"/>
    <s v="Yes"/>
    <x v="0"/>
    <n v="30"/>
    <s v="Yes"/>
    <x v="0"/>
    <n v="20"/>
    <n v="20"/>
    <n v="45"/>
  </r>
  <r>
    <n v="3334"/>
    <s v="Rafaela Silva"/>
    <x v="2"/>
    <d v="2024-06-08T00:00:00"/>
    <s v="No"/>
    <x v="1"/>
    <n v="10"/>
    <s v="Quarterly"/>
    <x v="2"/>
    <s v="No"/>
    <x v="1"/>
    <s v="-"/>
    <s v="Yes"/>
    <x v="0"/>
    <n v="20"/>
    <n v="12"/>
    <n v="18"/>
  </r>
  <r>
    <n v="3335"/>
    <s v="Samantha Moraes"/>
    <x v="1"/>
    <d v="2024-06-09T00:00:00"/>
    <s v="Yes"/>
    <x v="0"/>
    <n v="5"/>
    <s v="Monthly"/>
    <x v="0"/>
    <s v="No"/>
    <x v="1"/>
    <s v="-"/>
    <s v="No"/>
    <x v="1"/>
    <n v="0"/>
    <n v="2"/>
    <n v="3"/>
  </r>
  <r>
    <n v="3336"/>
    <s v="Tatiana Rocha"/>
    <x v="1"/>
    <d v="2024-06-10T00:00:00"/>
    <s v="Yes"/>
    <x v="0"/>
    <n v="5"/>
    <s v="Monthly"/>
    <x v="0"/>
    <s v="No"/>
    <x v="1"/>
    <s v="-"/>
    <s v="No"/>
    <x v="1"/>
    <n v="0"/>
    <n v="0"/>
    <n v="5"/>
  </r>
  <r>
    <n v="3337"/>
    <s v="Ulisses Tavares"/>
    <x v="0"/>
    <d v="2024-06-11T00:00:00"/>
    <s v="No"/>
    <x v="1"/>
    <n v="15"/>
    <s v="Quarterly"/>
    <x v="2"/>
    <s v="Yes"/>
    <x v="0"/>
    <n v="30"/>
    <s v="Yes"/>
    <x v="0"/>
    <n v="20"/>
    <n v="7"/>
    <n v="58"/>
  </r>
  <r>
    <n v="3338"/>
    <s v="Víctor Lemos"/>
    <x v="2"/>
    <d v="2024-06-12T00:00:00"/>
    <s v="Yes"/>
    <x v="0"/>
    <n v="10"/>
    <s v="Annual"/>
    <x v="1"/>
    <s v="No"/>
    <x v="1"/>
    <s v="-"/>
    <s v="Yes"/>
    <x v="0"/>
    <n v="20"/>
    <n v="10"/>
    <n v="20"/>
  </r>
  <r>
    <n v="3339"/>
    <s v="Wilma Barros"/>
    <x v="1"/>
    <d v="2024-06-13T00:00:00"/>
    <s v="No"/>
    <x v="1"/>
    <n v="5"/>
    <s v="Quarterly"/>
    <x v="2"/>
    <s v="No"/>
    <x v="1"/>
    <s v="-"/>
    <s v="No"/>
    <x v="1"/>
    <n v="0"/>
    <n v="1"/>
    <n v="4"/>
  </r>
  <r>
    <n v="3340"/>
    <s v="Xavier Nascimento"/>
    <x v="0"/>
    <d v="2024-06-14T00:00:00"/>
    <s v="Yes"/>
    <x v="0"/>
    <n v="15"/>
    <s v="Monthly"/>
    <x v="0"/>
    <s v="Yes"/>
    <x v="0"/>
    <n v="30"/>
    <s v="Yes"/>
    <x v="0"/>
    <n v="20"/>
    <n v="15"/>
    <n v="50"/>
  </r>
  <r>
    <n v="3341"/>
    <s v="Yago Pereira"/>
    <x v="2"/>
    <d v="2024-06-15T00:00:00"/>
    <s v="No"/>
    <x v="1"/>
    <n v="10"/>
    <s v="Monthly"/>
    <x v="0"/>
    <s v="No"/>
    <x v="1"/>
    <s v="-"/>
    <s v="Yes"/>
    <x v="0"/>
    <n v="20"/>
    <n v="5"/>
    <n v="25"/>
  </r>
  <r>
    <n v="3342"/>
    <s v="Zilda Ferreira"/>
    <x v="1"/>
    <d v="2024-06-16T00:00:00"/>
    <s v="Yes"/>
    <x v="0"/>
    <n v="5"/>
    <s v="Annual"/>
    <x v="1"/>
    <s v="No"/>
    <x v="1"/>
    <s v="-"/>
    <s v="No"/>
    <x v="1"/>
    <n v="0"/>
    <n v="0"/>
    <n v="5"/>
  </r>
  <r>
    <n v="3343"/>
    <s v="Amanda Lopes"/>
    <x v="0"/>
    <d v="2024-06-17T00:00:00"/>
    <s v="No"/>
    <x v="1"/>
    <n v="15"/>
    <s v="Quarterly"/>
    <x v="2"/>
    <s v="Yes"/>
    <x v="0"/>
    <n v="30"/>
    <s v="Yes"/>
    <x v="0"/>
    <n v="20"/>
    <n v="20"/>
    <n v="45"/>
  </r>
  <r>
    <n v="3344"/>
    <s v="Bruno Miranda"/>
    <x v="2"/>
    <d v="2024-06-18T00:00:00"/>
    <s v="Yes"/>
    <x v="0"/>
    <n v="10"/>
    <s v="Quarterly"/>
    <x v="2"/>
    <s v="No"/>
    <x v="1"/>
    <s v="-"/>
    <s v="Yes"/>
    <x v="0"/>
    <n v="20"/>
    <n v="12"/>
    <n v="18"/>
  </r>
  <r>
    <n v="3345"/>
    <s v="Célia Torres"/>
    <x v="1"/>
    <d v="2024-06-19T00:00:00"/>
    <s v="No"/>
    <x v="1"/>
    <n v="5"/>
    <s v="Monthly"/>
    <x v="0"/>
    <s v="No"/>
    <x v="1"/>
    <s v="-"/>
    <s v="No"/>
    <x v="1"/>
    <n v="0"/>
    <n v="2"/>
    <n v="3"/>
  </r>
  <r>
    <n v="3346"/>
    <s v="Diogo Souza"/>
    <x v="0"/>
    <d v="2024-06-20T00:00:00"/>
    <s v="Yes"/>
    <x v="0"/>
    <n v="15"/>
    <s v="Annual"/>
    <x v="1"/>
    <s v="Yes"/>
    <x v="0"/>
    <n v="30"/>
    <s v="Yes"/>
    <x v="0"/>
    <n v="20"/>
    <n v="5"/>
    <n v="60"/>
  </r>
  <r>
    <n v="3347"/>
    <s v="Elisa Castro"/>
    <x v="2"/>
    <d v="2024-06-21T00:00:00"/>
    <s v="No"/>
    <x v="1"/>
    <n v="10"/>
    <s v="Monthly"/>
    <x v="0"/>
    <s v="No"/>
    <x v="1"/>
    <s v="-"/>
    <s v="Yes"/>
    <x v="0"/>
    <n v="20"/>
    <n v="10"/>
    <n v="20"/>
  </r>
  <r>
    <n v="3348"/>
    <s v="Fátima Lima"/>
    <x v="1"/>
    <d v="2024-06-22T00:00:00"/>
    <s v="Yes"/>
    <x v="0"/>
    <n v="5"/>
    <s v="Quarterly"/>
    <x v="2"/>
    <s v="No"/>
    <x v="1"/>
    <s v="-"/>
    <s v="No"/>
    <x v="1"/>
    <n v="0"/>
    <n v="0"/>
    <n v="5"/>
  </r>
  <r>
    <n v="3349"/>
    <s v="Geraldo Ribeiro"/>
    <x v="0"/>
    <d v="2024-06-23T00:00:00"/>
    <s v="No"/>
    <x v="1"/>
    <n v="15"/>
    <s v="Monthly"/>
    <x v="0"/>
    <s v="Yes"/>
    <x v="0"/>
    <n v="30"/>
    <s v="Yes"/>
    <x v="0"/>
    <n v="20"/>
    <n v="3"/>
    <n v="62"/>
  </r>
  <r>
    <n v="3350"/>
    <s v="Hélio Martins"/>
    <x v="2"/>
    <d v="2024-06-24T00:00:00"/>
    <s v="Yes"/>
    <x v="0"/>
    <n v="10"/>
    <s v="Annual"/>
    <x v="1"/>
    <s v="No"/>
    <x v="1"/>
    <s v="-"/>
    <s v="Yes"/>
    <x v="0"/>
    <n v="20"/>
    <n v="15"/>
    <n v="15"/>
  </r>
  <r>
    <n v="3351"/>
    <s v="Íris Santos"/>
    <x v="1"/>
    <d v="2024-06-25T00:00:00"/>
    <s v="No"/>
    <x v="1"/>
    <n v="5"/>
    <s v="Monthly"/>
    <x v="0"/>
    <s v="No"/>
    <x v="1"/>
    <s v="-"/>
    <s v="No"/>
    <x v="1"/>
    <n v="0"/>
    <n v="1"/>
    <n v="4"/>
  </r>
  <r>
    <n v="3352"/>
    <s v="João Marcelo"/>
    <x v="0"/>
    <d v="2024-06-26T00:00:00"/>
    <s v="Yes"/>
    <x v="0"/>
    <n v="15"/>
    <s v="Quarterly"/>
    <x v="2"/>
    <s v="Yes"/>
    <x v="0"/>
    <n v="30"/>
    <s v="Yes"/>
    <x v="0"/>
    <n v="20"/>
    <n v="7"/>
    <n v="58"/>
  </r>
  <r>
    <n v="3353"/>
    <s v="Larissa Gomes"/>
    <x v="2"/>
    <d v="2024-06-27T00:00:00"/>
    <s v="No"/>
    <x v="1"/>
    <n v="10"/>
    <s v="Monthly"/>
    <x v="0"/>
    <s v="No"/>
    <x v="1"/>
    <s v="-"/>
    <s v="Yes"/>
    <x v="0"/>
    <n v="20"/>
    <n v="10"/>
    <n v="20"/>
  </r>
  <r>
    <n v="3354"/>
    <s v="Márcio Silva"/>
    <x v="1"/>
    <d v="2024-06-28T00:00:00"/>
    <s v="Yes"/>
    <x v="0"/>
    <n v="5"/>
    <s v="Annual"/>
    <x v="1"/>
    <s v="No"/>
    <x v="1"/>
    <s v="-"/>
    <s v="No"/>
    <x v="1"/>
    <n v="0"/>
    <n v="0"/>
    <n v="5"/>
  </r>
  <r>
    <n v="3355"/>
    <s v="Nadia Costa"/>
    <x v="0"/>
    <d v="2024-06-29T00:00:00"/>
    <s v="No"/>
    <x v="1"/>
    <n v="15"/>
    <s v="Monthly"/>
    <x v="0"/>
    <s v="Yes"/>
    <x v="0"/>
    <n v="30"/>
    <s v="Yes"/>
    <x v="0"/>
    <n v="20"/>
    <n v="20"/>
    <n v="45"/>
  </r>
  <r>
    <n v="3356"/>
    <s v="Oscar Almeida"/>
    <x v="2"/>
    <d v="2024-06-30T00:00:00"/>
    <s v="Yes"/>
    <x v="0"/>
    <n v="10"/>
    <s v="Quarterly"/>
    <x v="2"/>
    <s v="No"/>
    <x v="1"/>
    <s v="-"/>
    <s v="Yes"/>
    <x v="0"/>
    <n v="20"/>
    <n v="15"/>
    <n v="15"/>
  </r>
  <r>
    <n v="3357"/>
    <s v="Patricia Soares"/>
    <x v="1"/>
    <d v="2024-07-01T00:00:00"/>
    <s v="No"/>
    <x v="1"/>
    <n v="5"/>
    <s v="Monthly"/>
    <x v="0"/>
    <s v="No"/>
    <x v="1"/>
    <s v="-"/>
    <s v="No"/>
    <x v="1"/>
    <n v="0"/>
    <n v="1"/>
    <n v="4"/>
  </r>
  <r>
    <n v="3358"/>
    <s v="Quênia Barros"/>
    <x v="0"/>
    <d v="2024-07-02T00:00:00"/>
    <s v="Yes"/>
    <x v="0"/>
    <n v="15"/>
    <s v="Annual"/>
    <x v="1"/>
    <s v="Yes"/>
    <x v="0"/>
    <n v="30"/>
    <s v="Yes"/>
    <x v="0"/>
    <n v="20"/>
    <n v="3"/>
    <n v="62"/>
  </r>
  <r>
    <n v="3359"/>
    <s v="Rafael Torres"/>
    <x v="2"/>
    <d v="2024-07-03T00:00:00"/>
    <s v="No"/>
    <x v="1"/>
    <n v="10"/>
    <s v="Monthly"/>
    <x v="0"/>
    <s v="No"/>
    <x v="1"/>
    <s v="-"/>
    <s v="Yes"/>
    <x v="0"/>
    <n v="20"/>
    <n v="10"/>
    <n v="20"/>
  </r>
  <r>
    <n v="3360"/>
    <s v="Silvia Nascimento"/>
    <x v="1"/>
    <d v="2024-07-04T00:00:00"/>
    <s v="Yes"/>
    <x v="0"/>
    <n v="5"/>
    <s v="Quarterly"/>
    <x v="2"/>
    <s v="No"/>
    <x v="1"/>
    <s v="-"/>
    <s v="No"/>
    <x v="1"/>
    <n v="0"/>
    <n v="0"/>
    <n v="5"/>
  </r>
  <r>
    <n v="3361"/>
    <s v="Tiago Mendes"/>
    <x v="0"/>
    <d v="2024-07-05T00:00:00"/>
    <s v="No"/>
    <x v="1"/>
    <n v="15"/>
    <s v="Monthly"/>
    <x v="0"/>
    <s v="Yes"/>
    <x v="0"/>
    <n v="30"/>
    <s v="Yes"/>
    <x v="0"/>
    <n v="20"/>
    <n v="15"/>
    <n v="50"/>
  </r>
  <r>
    <n v="3362"/>
    <s v="Ursula Silva"/>
    <x v="2"/>
    <d v="2024-07-06T00:00:00"/>
    <s v="Yes"/>
    <x v="0"/>
    <n v="10"/>
    <s v="Annual"/>
    <x v="1"/>
    <s v="No"/>
    <x v="1"/>
    <s v="-"/>
    <s v="Yes"/>
    <x v="0"/>
    <n v="20"/>
    <n v="15"/>
    <n v="15"/>
  </r>
  <r>
    <n v="3363"/>
    <s v="Vanessa Moraes"/>
    <x v="1"/>
    <d v="2024-07-07T00:00:00"/>
    <s v="No"/>
    <x v="1"/>
    <n v="5"/>
    <s v="Monthly"/>
    <x v="0"/>
    <s v="No"/>
    <x v="1"/>
    <s v="-"/>
    <s v="No"/>
    <x v="1"/>
    <n v="0"/>
    <n v="1"/>
    <n v="4"/>
  </r>
  <r>
    <n v="3364"/>
    <s v="Waldir Junior"/>
    <x v="0"/>
    <d v="2024-07-08T00:00:00"/>
    <s v="Yes"/>
    <x v="0"/>
    <n v="15"/>
    <s v="Quarterly"/>
    <x v="2"/>
    <s v="Yes"/>
    <x v="0"/>
    <n v="30"/>
    <s v="Yes"/>
    <x v="0"/>
    <n v="20"/>
    <n v="7"/>
    <n v="58"/>
  </r>
  <r>
    <n v="3365"/>
    <s v="Xavier Lopes"/>
    <x v="2"/>
    <d v="2024-07-09T00:00:00"/>
    <s v="No"/>
    <x v="1"/>
    <n v="10"/>
    <s v="Monthly"/>
    <x v="0"/>
    <s v="No"/>
    <x v="1"/>
    <s v="-"/>
    <s v="Yes"/>
    <x v="0"/>
    <n v="20"/>
    <n v="10"/>
    <n v="20"/>
  </r>
  <r>
    <n v="3366"/>
    <s v="Yolanda Freitas"/>
    <x v="1"/>
    <d v="2024-07-10T00:00:00"/>
    <s v="Yes"/>
    <x v="0"/>
    <n v="5"/>
    <s v="Monthly"/>
    <x v="0"/>
    <s v="No"/>
    <x v="1"/>
    <s v="-"/>
    <s v="No"/>
    <x v="1"/>
    <n v="0"/>
    <n v="0"/>
    <n v="5"/>
  </r>
  <r>
    <n v="3367"/>
    <s v="Zacarias Nunes"/>
    <x v="0"/>
    <d v="2024-07-11T00:00:00"/>
    <s v="No"/>
    <x v="1"/>
    <n v="15"/>
    <s v="Quarterly"/>
    <x v="2"/>
    <s v="Yes"/>
    <x v="0"/>
    <n v="30"/>
    <s v="Yes"/>
    <x v="0"/>
    <n v="20"/>
    <n v="7"/>
    <n v="58"/>
  </r>
  <r>
    <n v="3368"/>
    <s v="Ana Clara Barreto"/>
    <x v="2"/>
    <d v="2024-07-12T00:00:00"/>
    <s v="Yes"/>
    <x v="0"/>
    <n v="10"/>
    <s v="Annual"/>
    <x v="1"/>
    <s v="No"/>
    <x v="1"/>
    <s v="-"/>
    <s v="Yes"/>
    <x v="0"/>
    <n v="20"/>
    <n v="10"/>
    <n v="20"/>
  </r>
  <r>
    <n v="3369"/>
    <s v="Bruno Henrique"/>
    <x v="1"/>
    <d v="2024-07-13T00:00:00"/>
    <s v="No"/>
    <x v="1"/>
    <n v="5"/>
    <s v="Quarterly"/>
    <x v="2"/>
    <s v="No"/>
    <x v="1"/>
    <s v="-"/>
    <s v="No"/>
    <x v="1"/>
    <n v="0"/>
    <n v="1"/>
    <n v="4"/>
  </r>
  <r>
    <n v="3370"/>
    <s v="Carlos Eduardo"/>
    <x v="0"/>
    <d v="2024-07-14T00:00:00"/>
    <s v="Yes"/>
    <x v="0"/>
    <n v="15"/>
    <s v="Monthly"/>
    <x v="0"/>
    <s v="Yes"/>
    <x v="0"/>
    <n v="30"/>
    <s v="Yes"/>
    <x v="0"/>
    <n v="20"/>
    <n v="15"/>
    <n v="50"/>
  </r>
  <r>
    <n v="3371"/>
    <s v="Débora Lima"/>
    <x v="2"/>
    <d v="2024-07-15T00:00:00"/>
    <s v="No"/>
    <x v="1"/>
    <n v="10"/>
    <s v="Monthly"/>
    <x v="0"/>
    <s v="No"/>
    <x v="1"/>
    <s v="-"/>
    <s v="Yes"/>
    <x v="0"/>
    <n v="20"/>
    <n v="5"/>
    <n v="25"/>
  </r>
  <r>
    <n v="3372"/>
    <s v="Elisa Neves"/>
    <x v="1"/>
    <d v="2024-07-16T00:00:00"/>
    <s v="Yes"/>
    <x v="0"/>
    <n v="5"/>
    <s v="Annual"/>
    <x v="1"/>
    <s v="No"/>
    <x v="1"/>
    <s v="-"/>
    <s v="No"/>
    <x v="1"/>
    <n v="0"/>
    <n v="0"/>
    <n v="5"/>
  </r>
  <r>
    <n v="3373"/>
    <s v="Fabiano Gomes"/>
    <x v="0"/>
    <d v="2024-07-17T00:00:00"/>
    <s v="No"/>
    <x v="1"/>
    <n v="15"/>
    <s v="Quarterly"/>
    <x v="2"/>
    <s v="Yes"/>
    <x v="0"/>
    <n v="30"/>
    <s v="Yes"/>
    <x v="0"/>
    <n v="20"/>
    <n v="20"/>
    <n v="45"/>
  </r>
  <r>
    <n v="3374"/>
    <s v="Gisele Oliveira"/>
    <x v="2"/>
    <d v="2024-07-18T00:00:00"/>
    <s v="Yes"/>
    <x v="0"/>
    <n v="10"/>
    <s v="Quarterly"/>
    <x v="2"/>
    <s v="No"/>
    <x v="1"/>
    <s v="-"/>
    <s v="Yes"/>
    <x v="0"/>
    <n v="20"/>
    <n v="12"/>
    <n v="18"/>
  </r>
  <r>
    <n v="3375"/>
    <s v="Héctor Silva"/>
    <x v="1"/>
    <d v="2024-07-19T00:00:00"/>
    <s v="No"/>
    <x v="1"/>
    <n v="5"/>
    <s v="Monthly"/>
    <x v="0"/>
    <s v="No"/>
    <x v="1"/>
    <s v="-"/>
    <s v="No"/>
    <x v="1"/>
    <n v="0"/>
    <n v="2"/>
    <n v="3"/>
  </r>
  <r>
    <n v="3376"/>
    <s v="Igor Martins"/>
    <x v="0"/>
    <d v="2024-07-20T00:00:00"/>
    <s v="Yes"/>
    <x v="0"/>
    <n v="15"/>
    <s v="Annual"/>
    <x v="1"/>
    <s v="Yes"/>
    <x v="0"/>
    <n v="30"/>
    <s v="Yes"/>
    <x v="0"/>
    <n v="20"/>
    <n v="5"/>
    <n v="60"/>
  </r>
  <r>
    <n v="3377"/>
    <s v="Joana Figueiredo"/>
    <x v="2"/>
    <d v="2024-07-21T00:00:00"/>
    <s v="No"/>
    <x v="1"/>
    <n v="10"/>
    <s v="Monthly"/>
    <x v="0"/>
    <s v="No"/>
    <x v="1"/>
    <s v="-"/>
    <s v="Yes"/>
    <x v="0"/>
    <n v="20"/>
    <n v="10"/>
    <n v="20"/>
  </r>
  <r>
    <n v="3378"/>
    <s v="Kleber Machado"/>
    <x v="1"/>
    <d v="2024-07-22T00:00:00"/>
    <s v="Yes"/>
    <x v="0"/>
    <n v="5"/>
    <s v="Quarterly"/>
    <x v="2"/>
    <s v="No"/>
    <x v="1"/>
    <s v="-"/>
    <s v="No"/>
    <x v="1"/>
    <n v="0"/>
    <n v="0"/>
    <n v="5"/>
  </r>
  <r>
    <n v="3379"/>
    <s v="Luciana Santos"/>
    <x v="0"/>
    <d v="2024-07-23T00:00:00"/>
    <s v="No"/>
    <x v="1"/>
    <n v="15"/>
    <s v="Monthly"/>
    <x v="0"/>
    <s v="Yes"/>
    <x v="0"/>
    <n v="30"/>
    <s v="Yes"/>
    <x v="0"/>
    <n v="20"/>
    <n v="3"/>
    <n v="62"/>
  </r>
  <r>
    <n v="3380"/>
    <s v="Marcos Teixeira"/>
    <x v="2"/>
    <d v="2024-07-24T00:00:00"/>
    <s v="Yes"/>
    <x v="0"/>
    <n v="10"/>
    <s v="Annual"/>
    <x v="1"/>
    <s v="No"/>
    <x v="1"/>
    <s v="-"/>
    <s v="Yes"/>
    <x v="0"/>
    <n v="20"/>
    <n v="15"/>
    <n v="15"/>
  </r>
  <r>
    <n v="3381"/>
    <s v="Natalia Costa"/>
    <x v="1"/>
    <d v="2024-07-25T00:00:00"/>
    <s v="No"/>
    <x v="1"/>
    <n v="5"/>
    <s v="Monthly"/>
    <x v="0"/>
    <s v="No"/>
    <x v="1"/>
    <s v="-"/>
    <s v="No"/>
    <x v="1"/>
    <n v="0"/>
    <n v="1"/>
    <n v="4"/>
  </r>
  <r>
    <n v="3382"/>
    <s v="Oscar Ribeiro"/>
    <x v="0"/>
    <d v="2024-07-26T00:00:00"/>
    <s v="Yes"/>
    <x v="0"/>
    <n v="15"/>
    <s v="Quarterly"/>
    <x v="2"/>
    <s v="Yes"/>
    <x v="0"/>
    <n v="30"/>
    <s v="Yes"/>
    <x v="0"/>
    <n v="20"/>
    <n v="7"/>
    <n v="58"/>
  </r>
  <r>
    <n v="3383"/>
    <s v="Patricia Almeida"/>
    <x v="2"/>
    <d v="2024-07-27T00:00:00"/>
    <s v="No"/>
    <x v="1"/>
    <n v="10"/>
    <s v="Monthly"/>
    <x v="0"/>
    <s v="No"/>
    <x v="1"/>
    <s v="-"/>
    <s v="Yes"/>
    <x v="0"/>
    <n v="20"/>
    <n v="10"/>
    <n v="20"/>
  </r>
  <r>
    <n v="3384"/>
    <s v="Quirino Junior"/>
    <x v="1"/>
    <d v="2024-07-28T00:00:00"/>
    <s v="Yes"/>
    <x v="0"/>
    <n v="5"/>
    <s v="Annual"/>
    <x v="1"/>
    <s v="No"/>
    <x v="1"/>
    <s v="-"/>
    <s v="No"/>
    <x v="1"/>
    <n v="0"/>
    <n v="0"/>
    <n v="5"/>
  </r>
  <r>
    <n v="3385"/>
    <s v="Renata Machado"/>
    <x v="0"/>
    <d v="2024-07-29T00:00:00"/>
    <s v="No"/>
    <x v="1"/>
    <n v="15"/>
    <s v="Monthly"/>
    <x v="0"/>
    <s v="Yes"/>
    <x v="0"/>
    <n v="30"/>
    <s v="Yes"/>
    <x v="0"/>
    <n v="20"/>
    <n v="20"/>
    <n v="45"/>
  </r>
  <r>
    <n v="3386"/>
    <s v="Sônia Alves"/>
    <x v="2"/>
    <d v="2024-07-30T00:00:00"/>
    <s v="Yes"/>
    <x v="0"/>
    <n v="10"/>
    <s v="Quarterly"/>
    <x v="2"/>
    <s v="No"/>
    <x v="1"/>
    <s v="-"/>
    <s v="Yes"/>
    <x v="0"/>
    <n v="20"/>
    <n v="15"/>
    <n v="15"/>
  </r>
  <r>
    <n v="3387"/>
    <s v="Tiago Nunes"/>
    <x v="1"/>
    <d v="2024-07-31T00:00:00"/>
    <s v="No"/>
    <x v="1"/>
    <n v="5"/>
    <s v="Monthly"/>
    <x v="0"/>
    <s v="No"/>
    <x v="1"/>
    <s v="-"/>
    <s v="No"/>
    <x v="1"/>
    <n v="0"/>
    <n v="1"/>
    <n v="4"/>
  </r>
  <r>
    <n v="3388"/>
    <s v="Ulysses Pereira"/>
    <x v="0"/>
    <d v="2024-08-01T00:00:00"/>
    <s v="Yes"/>
    <x v="0"/>
    <n v="15"/>
    <s v="Annual"/>
    <x v="1"/>
    <s v="Yes"/>
    <x v="0"/>
    <n v="30"/>
    <s v="Yes"/>
    <x v="0"/>
    <n v="20"/>
    <n v="3"/>
    <n v="62"/>
  </r>
  <r>
    <n v="3389"/>
    <s v="Vanessa Lima"/>
    <x v="2"/>
    <d v="2024-08-02T00:00:00"/>
    <s v="No"/>
    <x v="1"/>
    <n v="10"/>
    <s v="Monthly"/>
    <x v="0"/>
    <s v="No"/>
    <x v="1"/>
    <s v="-"/>
    <s v="Yes"/>
    <x v="0"/>
    <n v="20"/>
    <n v="10"/>
    <n v="20"/>
  </r>
  <r>
    <n v="3390"/>
    <s v="Wagner Santos"/>
    <x v="1"/>
    <d v="2024-08-03T00:00:00"/>
    <s v="Yes"/>
    <x v="0"/>
    <n v="5"/>
    <s v="Quarterly"/>
    <x v="2"/>
    <s v="No"/>
    <x v="1"/>
    <s v="-"/>
    <s v="No"/>
    <x v="1"/>
    <n v="0"/>
    <n v="0"/>
    <n v="5"/>
  </r>
  <r>
    <n v="3391"/>
    <s v="Xuxa Meneghel"/>
    <x v="0"/>
    <d v="2024-08-04T00:00:00"/>
    <s v="No"/>
    <x v="1"/>
    <n v="15"/>
    <s v="Monthly"/>
    <x v="0"/>
    <s v="Yes"/>
    <x v="0"/>
    <n v="30"/>
    <s v="Yes"/>
    <x v="0"/>
    <n v="20"/>
    <n v="15"/>
    <n v="50"/>
  </r>
  <r>
    <n v="3392"/>
    <s v="Yasmin Silva"/>
    <x v="2"/>
    <d v="2024-08-05T00:00:00"/>
    <s v="Yes"/>
    <x v="0"/>
    <n v="10"/>
    <s v="Annual"/>
    <x v="1"/>
    <s v="No"/>
    <x v="1"/>
    <s v="-"/>
    <s v="Yes"/>
    <x v="0"/>
    <n v="20"/>
    <n v="15"/>
    <n v="15"/>
  </r>
  <r>
    <n v="3393"/>
    <s v="Zacarias de Souza"/>
    <x v="1"/>
    <d v="2024-08-06T00:00:00"/>
    <s v="No"/>
    <x v="1"/>
    <n v="5"/>
    <s v="Monthly"/>
    <x v="0"/>
    <s v="No"/>
    <x v="1"/>
    <s v="-"/>
    <s v="No"/>
    <x v="1"/>
    <n v="0"/>
    <n v="1"/>
    <n v="4"/>
  </r>
  <r>
    <n v="3394"/>
    <s v="André Lima"/>
    <x v="0"/>
    <d v="2024-08-07T00:00:00"/>
    <s v="Yes"/>
    <x v="0"/>
    <n v="15"/>
    <s v="Quarterly"/>
    <x v="2"/>
    <s v="Yes"/>
    <x v="0"/>
    <n v="30"/>
    <s v="Yes"/>
    <x v="0"/>
    <n v="20"/>
    <n v="7"/>
    <n v="58"/>
  </r>
  <r>
    <n v="3395"/>
    <s v="Bianca Freitas"/>
    <x v="2"/>
    <d v="2024-08-08T00:00:00"/>
    <s v="No"/>
    <x v="1"/>
    <n v="10"/>
    <s v="Monthly"/>
    <x v="0"/>
    <s v="No"/>
    <x v="1"/>
    <s v="-"/>
    <s v="Yes"/>
    <x v="0"/>
    <n v="20"/>
    <n v="10"/>
    <n v="20"/>
  </r>
  <r>
    <n v="3396"/>
    <s v="Caio Mendes"/>
    <x v="1"/>
    <d v="2024-08-09T00:00:00"/>
    <s v="Yes"/>
    <x v="0"/>
    <n v="5"/>
    <s v="Annual"/>
    <x v="1"/>
    <s v="No"/>
    <x v="1"/>
    <s v="-"/>
    <s v="No"/>
    <x v="1"/>
    <n v="0"/>
    <n v="0"/>
    <n v="5"/>
  </r>
  <r>
    <n v="3397"/>
    <s v="Daniela Moura"/>
    <x v="0"/>
    <d v="2024-08-10T00:00:00"/>
    <s v="No"/>
    <x v="1"/>
    <n v="15"/>
    <s v="Monthly"/>
    <x v="0"/>
    <s v="Yes"/>
    <x v="0"/>
    <n v="30"/>
    <s v="Yes"/>
    <x v="0"/>
    <n v="20"/>
    <n v="20"/>
    <n v="45"/>
  </r>
  <r>
    <n v="3398"/>
    <s v="Eduardo Costa"/>
    <x v="2"/>
    <d v="2024-08-11T00:00:00"/>
    <s v="Yes"/>
    <x v="0"/>
    <n v="10"/>
    <s v="Quarterly"/>
    <x v="2"/>
    <s v="No"/>
    <x v="1"/>
    <s v="-"/>
    <s v="Yes"/>
    <x v="0"/>
    <n v="20"/>
    <n v="15"/>
    <n v="15"/>
  </r>
  <r>
    <n v="3399"/>
    <s v="Fernanda Gomes"/>
    <x v="1"/>
    <d v="2024-08-12T00:00:00"/>
    <s v="No"/>
    <x v="1"/>
    <n v="5"/>
    <s v="Monthly"/>
    <x v="0"/>
    <s v="No"/>
    <x v="1"/>
    <s v="-"/>
    <s v="No"/>
    <x v="1"/>
    <n v="0"/>
    <n v="1"/>
    <n v="4"/>
  </r>
  <r>
    <n v="3400"/>
    <s v="Guilherme Souza"/>
    <x v="0"/>
    <d v="2024-08-13T00:00:00"/>
    <s v="Yes"/>
    <x v="0"/>
    <n v="15"/>
    <s v="Annual"/>
    <x v="1"/>
    <s v="Yes"/>
    <x v="0"/>
    <n v="30"/>
    <s v="Yes"/>
    <x v="0"/>
    <n v="20"/>
    <n v="5"/>
    <n v="60"/>
  </r>
  <r>
    <n v="3401"/>
    <s v="Helena Ribeiro"/>
    <x v="2"/>
    <d v="2024-08-14T00:00:00"/>
    <s v="No"/>
    <x v="1"/>
    <n v="10"/>
    <s v="Monthly"/>
    <x v="0"/>
    <s v="No"/>
    <x v="1"/>
    <s v="-"/>
    <s v="Yes"/>
    <x v="0"/>
    <n v="20"/>
    <n v="10"/>
    <n v="20"/>
  </r>
  <r>
    <n v="3402"/>
    <s v="Igor Santos"/>
    <x v="1"/>
    <d v="2024-08-15T00:00:00"/>
    <s v="Yes"/>
    <x v="0"/>
    <n v="5"/>
    <s v="Quarterly"/>
    <x v="2"/>
    <s v="No"/>
    <x v="1"/>
    <s v="-"/>
    <s v="No"/>
    <x v="1"/>
    <n v="0"/>
    <n v="0"/>
    <n v="5"/>
  </r>
  <r>
    <n v="3403"/>
    <s v="João Carvalho"/>
    <x v="0"/>
    <d v="2024-08-16T00:00:00"/>
    <s v="No"/>
    <x v="1"/>
    <n v="15"/>
    <s v="Monthly"/>
    <x v="0"/>
    <s v="Yes"/>
    <x v="0"/>
    <n v="30"/>
    <s v="Yes"/>
    <x v="0"/>
    <n v="20"/>
    <n v="3"/>
    <n v="62"/>
  </r>
  <r>
    <n v="3404"/>
    <s v="Klara Fagundes"/>
    <x v="2"/>
    <d v="2024-08-17T00:00:00"/>
    <s v="Yes"/>
    <x v="0"/>
    <n v="10"/>
    <s v="Annual"/>
    <x v="1"/>
    <s v="No"/>
    <x v="1"/>
    <s v="-"/>
    <s v="Yes"/>
    <x v="0"/>
    <n v="20"/>
    <n v="15"/>
    <n v="15"/>
  </r>
  <r>
    <n v="3405"/>
    <s v="Lúcia Mendonça"/>
    <x v="1"/>
    <d v="2024-08-18T00:00:00"/>
    <s v="No"/>
    <x v="1"/>
    <n v="5"/>
    <s v="Monthly"/>
    <x v="0"/>
    <s v="No"/>
    <x v="1"/>
    <s v="-"/>
    <s v="No"/>
    <x v="1"/>
    <n v="0"/>
    <n v="1"/>
    <n v="4"/>
  </r>
  <r>
    <n v="3406"/>
    <s v="Marcelo Novaes"/>
    <x v="1"/>
    <d v="2024-08-19T00:00:00"/>
    <s v="Yes"/>
    <x v="0"/>
    <n v="5"/>
    <s v="Monthly"/>
    <x v="0"/>
    <s v="No"/>
    <x v="1"/>
    <s v="-"/>
    <s v="No"/>
    <x v="1"/>
    <n v="0"/>
    <n v="0"/>
    <n v="5"/>
  </r>
  <r>
    <n v="3407"/>
    <s v="Nina Pacheco"/>
    <x v="0"/>
    <d v="2024-08-20T00:00:00"/>
    <s v="No"/>
    <x v="1"/>
    <n v="15"/>
    <s v="Quarterly"/>
    <x v="2"/>
    <s v="Yes"/>
    <x v="0"/>
    <n v="30"/>
    <s v="Yes"/>
    <x v="0"/>
    <n v="20"/>
    <n v="7"/>
    <n v="58"/>
  </r>
  <r>
    <n v="3408"/>
    <s v="Olívia Rios"/>
    <x v="2"/>
    <d v="2024-08-21T00:00:00"/>
    <s v="Yes"/>
    <x v="0"/>
    <n v="10"/>
    <s v="Annual"/>
    <x v="1"/>
    <s v="No"/>
    <x v="1"/>
    <s v="-"/>
    <s v="Yes"/>
    <x v="0"/>
    <n v="20"/>
    <n v="10"/>
    <n v="20"/>
  </r>
  <r>
    <n v="3409"/>
    <s v="Paulo Quintana"/>
    <x v="1"/>
    <d v="2024-08-22T00:00:00"/>
    <s v="No"/>
    <x v="1"/>
    <n v="5"/>
    <s v="Quarterly"/>
    <x v="2"/>
    <s v="No"/>
    <x v="1"/>
    <s v="-"/>
    <s v="No"/>
    <x v="1"/>
    <n v="0"/>
    <n v="1"/>
    <n v="4"/>
  </r>
  <r>
    <n v="3410"/>
    <s v="Raquel Domingos"/>
    <x v="0"/>
    <d v="2024-08-23T00:00:00"/>
    <s v="Yes"/>
    <x v="0"/>
    <n v="15"/>
    <s v="Monthly"/>
    <x v="0"/>
    <s v="Yes"/>
    <x v="0"/>
    <n v="30"/>
    <s v="Yes"/>
    <x v="0"/>
    <n v="20"/>
    <n v="15"/>
    <n v="50"/>
  </r>
  <r>
    <n v="3411"/>
    <s v="Samuel Viana"/>
    <x v="2"/>
    <d v="2024-08-24T00:00:00"/>
    <s v="No"/>
    <x v="1"/>
    <n v="10"/>
    <s v="Monthly"/>
    <x v="0"/>
    <s v="No"/>
    <x v="1"/>
    <s v="-"/>
    <s v="Yes"/>
    <x v="0"/>
    <n v="20"/>
    <n v="5"/>
    <n v="25"/>
  </r>
  <r>
    <n v="3412"/>
    <s v="Tatiane Rocha"/>
    <x v="1"/>
    <d v="2024-08-25T00:00:00"/>
    <s v="Yes"/>
    <x v="0"/>
    <n v="5"/>
    <s v="Annual"/>
    <x v="1"/>
    <s v="No"/>
    <x v="1"/>
    <s v="-"/>
    <s v="No"/>
    <x v="1"/>
    <n v="0"/>
    <n v="0"/>
    <n v="5"/>
  </r>
  <r>
    <n v="3413"/>
    <s v="Ulysses Farias"/>
    <x v="0"/>
    <d v="2024-08-26T00:00:00"/>
    <s v="No"/>
    <x v="1"/>
    <n v="15"/>
    <s v="Quarterly"/>
    <x v="2"/>
    <s v="Yes"/>
    <x v="0"/>
    <n v="30"/>
    <s v="Yes"/>
    <x v="0"/>
    <n v="20"/>
    <n v="20"/>
    <n v="45"/>
  </r>
  <r>
    <n v="3414"/>
    <s v="Vanessa Moreira"/>
    <x v="2"/>
    <d v="2024-08-27T00:00:00"/>
    <s v="Yes"/>
    <x v="0"/>
    <n v="10"/>
    <s v="Quarterly"/>
    <x v="2"/>
    <s v="No"/>
    <x v="1"/>
    <s v="-"/>
    <s v="Yes"/>
    <x v="0"/>
    <n v="20"/>
    <n v="12"/>
    <n v="18"/>
  </r>
  <r>
    <n v="3415"/>
    <s v="William Carvalho"/>
    <x v="1"/>
    <d v="2024-08-28T00:00:00"/>
    <s v="No"/>
    <x v="1"/>
    <n v="5"/>
    <s v="Monthly"/>
    <x v="0"/>
    <s v="No"/>
    <x v="1"/>
    <s v="-"/>
    <s v="No"/>
    <x v="1"/>
    <n v="0"/>
    <n v="2"/>
    <n v="3"/>
  </r>
  <r>
    <n v="3416"/>
    <s v="Ximena Barros"/>
    <x v="0"/>
    <d v="2024-08-29T00:00:00"/>
    <s v="Yes"/>
    <x v="0"/>
    <n v="15"/>
    <s v="Annual"/>
    <x v="1"/>
    <s v="Yes"/>
    <x v="0"/>
    <n v="30"/>
    <s v="Yes"/>
    <x v="0"/>
    <n v="20"/>
    <n v="5"/>
    <n v="60"/>
  </r>
  <r>
    <n v="3417"/>
    <s v="Yara Machado"/>
    <x v="2"/>
    <d v="2024-08-30T00:00:00"/>
    <s v="No"/>
    <x v="1"/>
    <n v="10"/>
    <s v="Monthly"/>
    <x v="0"/>
    <s v="No"/>
    <x v="1"/>
    <s v="-"/>
    <s v="Yes"/>
    <x v="0"/>
    <n v="20"/>
    <n v="10"/>
    <n v="20"/>
  </r>
  <r>
    <n v="3418"/>
    <s v="Zacarias Costa"/>
    <x v="1"/>
    <d v="2024-08-31T00:00:00"/>
    <s v="Yes"/>
    <x v="0"/>
    <n v="5"/>
    <s v="Quarterly"/>
    <x v="2"/>
    <s v="No"/>
    <x v="1"/>
    <s v="-"/>
    <s v="No"/>
    <x v="1"/>
    <n v="0"/>
    <n v="0"/>
    <n v="5"/>
  </r>
  <r>
    <n v="3419"/>
    <s v="André Lopes"/>
    <x v="0"/>
    <d v="2024-09-01T00:00:00"/>
    <s v="No"/>
    <x v="1"/>
    <n v="15"/>
    <s v="Monthly"/>
    <x v="0"/>
    <s v="Yes"/>
    <x v="0"/>
    <n v="30"/>
    <s v="Yes"/>
    <x v="0"/>
    <n v="20"/>
    <n v="3"/>
    <n v="62"/>
  </r>
  <r>
    <n v="3420"/>
    <s v="Beatriz Souza"/>
    <x v="2"/>
    <d v="2024-09-02T00:00:00"/>
    <s v="Yes"/>
    <x v="0"/>
    <n v="10"/>
    <s v="Annual"/>
    <x v="1"/>
    <s v="No"/>
    <x v="1"/>
    <s v="-"/>
    <s v="Yes"/>
    <x v="0"/>
    <n v="20"/>
    <n v="15"/>
    <n v="15"/>
  </r>
  <r>
    <n v="3421"/>
    <s v="Caio Pereira"/>
    <x v="1"/>
    <d v="2024-09-03T00:00:00"/>
    <s v="No"/>
    <x v="1"/>
    <n v="5"/>
    <s v="Monthly"/>
    <x v="0"/>
    <s v="No"/>
    <x v="1"/>
    <s v="-"/>
    <s v="No"/>
    <x v="1"/>
    <n v="0"/>
    <n v="1"/>
    <n v="4"/>
  </r>
  <r>
    <n v="3422"/>
    <s v="Daniela Araújo"/>
    <x v="0"/>
    <d v="2024-09-04T00:00:00"/>
    <s v="Yes"/>
    <x v="0"/>
    <n v="15"/>
    <s v="Quarterly"/>
    <x v="2"/>
    <s v="Yes"/>
    <x v="0"/>
    <n v="30"/>
    <s v="Yes"/>
    <x v="0"/>
    <n v="20"/>
    <n v="7"/>
    <n v="58"/>
  </r>
  <r>
    <n v="3423"/>
    <s v="Eduardo Santos"/>
    <x v="2"/>
    <d v="2024-09-05T00:00:00"/>
    <s v="No"/>
    <x v="1"/>
    <n v="10"/>
    <s v="Monthly"/>
    <x v="0"/>
    <s v="No"/>
    <x v="1"/>
    <s v="-"/>
    <s v="Yes"/>
    <x v="0"/>
    <n v="20"/>
    <n v="10"/>
    <n v="20"/>
  </r>
  <r>
    <n v="3424"/>
    <s v="Fernanda Lima"/>
    <x v="1"/>
    <d v="2024-09-06T00:00:00"/>
    <s v="Yes"/>
    <x v="0"/>
    <n v="5"/>
    <s v="Annual"/>
    <x v="1"/>
    <s v="No"/>
    <x v="1"/>
    <s v="-"/>
    <s v="No"/>
    <x v="1"/>
    <n v="0"/>
    <n v="0"/>
    <n v="5"/>
  </r>
  <r>
    <n v="3425"/>
    <s v="Gabriel Teixeira"/>
    <x v="0"/>
    <d v="2024-09-07T00:00:00"/>
    <s v="No"/>
    <x v="1"/>
    <n v="15"/>
    <s v="Monthly"/>
    <x v="0"/>
    <s v="Yes"/>
    <x v="0"/>
    <n v="30"/>
    <s v="Yes"/>
    <x v="0"/>
    <n v="20"/>
    <n v="20"/>
    <n v="45"/>
  </r>
  <r>
    <n v="3426"/>
    <s v="Helena Ribeiro"/>
    <x v="2"/>
    <d v="2024-09-08T00:00:00"/>
    <s v="Yes"/>
    <x v="0"/>
    <n v="10"/>
    <s v="Quarterly"/>
    <x v="2"/>
    <s v="No"/>
    <x v="1"/>
    <s v="-"/>
    <s v="Yes"/>
    <x v="0"/>
    <n v="20"/>
    <n v="15"/>
    <n v="15"/>
  </r>
  <r>
    <n v="3427"/>
    <s v="Igor Mendes"/>
    <x v="1"/>
    <d v="2024-09-09T00:00:00"/>
    <s v="No"/>
    <x v="1"/>
    <n v="5"/>
    <s v="Monthly"/>
    <x v="0"/>
    <s v="No"/>
    <x v="1"/>
    <s v="-"/>
    <s v="No"/>
    <x v="1"/>
    <n v="0"/>
    <n v="1"/>
    <n v="4"/>
  </r>
  <r>
    <n v="3428"/>
    <s v="Joana Silveira"/>
    <x v="0"/>
    <d v="2024-09-10T00:00:00"/>
    <s v="Yes"/>
    <x v="0"/>
    <n v="15"/>
    <s v="Annual"/>
    <x v="1"/>
    <s v="Yes"/>
    <x v="0"/>
    <n v="30"/>
    <s v="Yes"/>
    <x v="0"/>
    <n v="20"/>
    <n v="3"/>
    <n v="62"/>
  </r>
  <r>
    <n v="3429"/>
    <s v="Lucas Martins"/>
    <x v="2"/>
    <d v="2024-09-11T00:00:00"/>
    <s v="No"/>
    <x v="1"/>
    <n v="10"/>
    <s v="Monthly"/>
    <x v="0"/>
    <s v="No"/>
    <x v="1"/>
    <s v="-"/>
    <s v="Yes"/>
    <x v="0"/>
    <n v="20"/>
    <n v="10"/>
    <n v="20"/>
  </r>
  <r>
    <n v="3430"/>
    <s v="Marcela Gouveia"/>
    <x v="1"/>
    <d v="2024-09-12T00:00:00"/>
    <s v="Yes"/>
    <x v="0"/>
    <n v="5"/>
    <s v="Quarterly"/>
    <x v="2"/>
    <s v="No"/>
    <x v="1"/>
    <s v="-"/>
    <s v="No"/>
    <x v="1"/>
    <n v="0"/>
    <n v="0"/>
    <n v="5"/>
  </r>
  <r>
    <n v="3431"/>
    <s v="Nicolas Borges"/>
    <x v="0"/>
    <d v="2024-09-13T00:00:00"/>
    <s v="No"/>
    <x v="1"/>
    <n v="15"/>
    <s v="Monthly"/>
    <x v="0"/>
    <s v="Yes"/>
    <x v="0"/>
    <n v="30"/>
    <s v="Yes"/>
    <x v="0"/>
    <n v="20"/>
    <n v="15"/>
    <n v="50"/>
  </r>
  <r>
    <n v="3432"/>
    <s v="Olivia Freitas"/>
    <x v="2"/>
    <d v="2024-09-14T00:00:00"/>
    <s v="Yes"/>
    <x v="0"/>
    <n v="10"/>
    <s v="Annual"/>
    <x v="1"/>
    <s v="No"/>
    <x v="1"/>
    <s v="-"/>
    <s v="Yes"/>
    <x v="0"/>
    <n v="20"/>
    <n v="15"/>
    <n v="15"/>
  </r>
  <r>
    <n v="3433"/>
    <s v="Paulo Nogueira"/>
    <x v="1"/>
    <d v="2024-09-15T00:00:00"/>
    <s v="No"/>
    <x v="1"/>
    <n v="5"/>
    <s v="Monthly"/>
    <x v="0"/>
    <s v="No"/>
    <x v="1"/>
    <s v="-"/>
    <s v="No"/>
    <x v="1"/>
    <n v="0"/>
    <n v="1"/>
    <n v="4"/>
  </r>
  <r>
    <n v="3434"/>
    <s v="Raquel Andrade"/>
    <x v="0"/>
    <d v="2024-09-16T00:00:00"/>
    <s v="Yes"/>
    <x v="0"/>
    <n v="15"/>
    <s v="Quarterly"/>
    <x v="2"/>
    <s v="Yes"/>
    <x v="0"/>
    <n v="30"/>
    <s v="Yes"/>
    <x v="0"/>
    <n v="20"/>
    <n v="7"/>
    <n v="58"/>
  </r>
  <r>
    <n v="3435"/>
    <s v="Sônia Carvalho"/>
    <x v="2"/>
    <d v="2024-09-17T00:00:00"/>
    <s v="No"/>
    <x v="1"/>
    <n v="10"/>
    <s v="Monthly"/>
    <x v="0"/>
    <s v="No"/>
    <x v="1"/>
    <s v="-"/>
    <s v="Yes"/>
    <x v="0"/>
    <n v="20"/>
    <n v="10"/>
    <n v="20"/>
  </r>
  <r>
    <n v="3436"/>
    <s v="Tiago Rodrigues"/>
    <x v="1"/>
    <d v="2024-09-18T00:00:00"/>
    <s v="Yes"/>
    <x v="0"/>
    <n v="5"/>
    <s v="Monthly"/>
    <x v="0"/>
    <s v="No"/>
    <x v="1"/>
    <s v="-"/>
    <s v="No"/>
    <x v="1"/>
    <n v="0"/>
    <n v="0"/>
    <n v="5"/>
  </r>
  <r>
    <n v="3437"/>
    <s v="Ursula Monteiro"/>
    <x v="0"/>
    <d v="2024-09-19T00:00:00"/>
    <s v="No"/>
    <x v="1"/>
    <n v="15"/>
    <s v="Quarterly"/>
    <x v="2"/>
    <s v="Yes"/>
    <x v="0"/>
    <n v="30"/>
    <s v="Yes"/>
    <x v="0"/>
    <n v="20"/>
    <n v="7"/>
    <n v="58"/>
  </r>
  <r>
    <n v="3438"/>
    <s v="Vanessa Pereira"/>
    <x v="2"/>
    <d v="2024-09-20T00:00:00"/>
    <s v="Yes"/>
    <x v="0"/>
    <n v="10"/>
    <s v="Annual"/>
    <x v="1"/>
    <s v="No"/>
    <x v="1"/>
    <s v="-"/>
    <s v="Yes"/>
    <x v="0"/>
    <n v="20"/>
    <n v="10"/>
    <n v="20"/>
  </r>
  <r>
    <n v="3439"/>
    <s v="Walter Silva"/>
    <x v="1"/>
    <d v="2024-09-21T00:00:00"/>
    <s v="No"/>
    <x v="1"/>
    <n v="5"/>
    <s v="Quarterly"/>
    <x v="2"/>
    <s v="No"/>
    <x v="1"/>
    <s v="-"/>
    <s v="No"/>
    <x v="1"/>
    <n v="0"/>
    <n v="1"/>
    <n v="4"/>
  </r>
  <r>
    <n v="3440"/>
    <s v="Xavier Almeida"/>
    <x v="0"/>
    <d v="2024-09-22T00:00:00"/>
    <s v="Yes"/>
    <x v="0"/>
    <n v="15"/>
    <s v="Monthly"/>
    <x v="0"/>
    <s v="Yes"/>
    <x v="0"/>
    <n v="30"/>
    <s v="Yes"/>
    <x v="0"/>
    <n v="20"/>
    <n v="15"/>
    <n v="50"/>
  </r>
  <r>
    <n v="3441"/>
    <s v="Yasmine Correia"/>
    <x v="2"/>
    <d v="2024-09-23T00:00:00"/>
    <s v="No"/>
    <x v="1"/>
    <n v="10"/>
    <s v="Monthly"/>
    <x v="0"/>
    <s v="No"/>
    <x v="1"/>
    <s v="-"/>
    <s v="Yes"/>
    <x v="0"/>
    <n v="20"/>
    <n v="5"/>
    <n v="25"/>
  </r>
  <r>
    <n v="3442"/>
    <s v="Zacarias Almeida"/>
    <x v="1"/>
    <d v="2024-09-24T00:00:00"/>
    <s v="Yes"/>
    <x v="0"/>
    <n v="5"/>
    <s v="Annual"/>
    <x v="1"/>
    <s v="No"/>
    <x v="1"/>
    <s v="-"/>
    <s v="No"/>
    <x v="1"/>
    <n v="0"/>
    <n v="0"/>
    <n v="5"/>
  </r>
  <r>
    <n v="3443"/>
    <s v="Amanda Costa"/>
    <x v="0"/>
    <d v="2024-09-25T00:00:00"/>
    <s v="No"/>
    <x v="1"/>
    <n v="15"/>
    <s v="Quarterly"/>
    <x v="2"/>
    <s v="Yes"/>
    <x v="0"/>
    <n v="30"/>
    <s v="Yes"/>
    <x v="0"/>
    <n v="20"/>
    <n v="20"/>
    <n v="45"/>
  </r>
  <r>
    <n v="3444"/>
    <s v="Bruno Ferreira"/>
    <x v="2"/>
    <d v="2024-09-26T00:00:00"/>
    <s v="Yes"/>
    <x v="0"/>
    <n v="10"/>
    <s v="Quarterly"/>
    <x v="2"/>
    <s v="No"/>
    <x v="1"/>
    <s v="-"/>
    <s v="Yes"/>
    <x v="0"/>
    <n v="20"/>
    <n v="12"/>
    <n v="18"/>
  </r>
  <r>
    <n v="3445"/>
    <s v="Carla Dias"/>
    <x v="1"/>
    <d v="2024-09-27T00:00:00"/>
    <s v="No"/>
    <x v="1"/>
    <n v="5"/>
    <s v="Monthly"/>
    <x v="0"/>
    <s v="No"/>
    <x v="1"/>
    <s v="-"/>
    <s v="No"/>
    <x v="1"/>
    <n v="0"/>
    <n v="2"/>
    <n v="3"/>
  </r>
  <r>
    <n v="3446"/>
    <s v="Diogo Martins"/>
    <x v="0"/>
    <d v="2024-09-28T00:00:00"/>
    <s v="Yes"/>
    <x v="0"/>
    <n v="15"/>
    <s v="Annual"/>
    <x v="1"/>
    <s v="Yes"/>
    <x v="0"/>
    <n v="30"/>
    <s v="Yes"/>
    <x v="0"/>
    <n v="20"/>
    <n v="5"/>
    <n v="60"/>
  </r>
  <r>
    <n v="3447"/>
    <s v="Elisa Campos"/>
    <x v="2"/>
    <d v="2024-09-29T00:00:00"/>
    <s v="No"/>
    <x v="1"/>
    <n v="10"/>
    <s v="Monthly"/>
    <x v="0"/>
    <s v="No"/>
    <x v="1"/>
    <s v="-"/>
    <s v="Yes"/>
    <x v="0"/>
    <n v="20"/>
    <n v="10"/>
    <n v="20"/>
  </r>
  <r>
    <n v="3448"/>
    <s v="Fabiana Lima"/>
    <x v="1"/>
    <d v="2024-09-30T00:00:00"/>
    <s v="Yes"/>
    <x v="0"/>
    <n v="5"/>
    <s v="Quarterly"/>
    <x v="2"/>
    <s v="No"/>
    <x v="1"/>
    <s v="-"/>
    <s v="No"/>
    <x v="1"/>
    <n v="0"/>
    <n v="0"/>
    <n v="5"/>
  </r>
  <r>
    <n v="3449"/>
    <s v="Gabriel Santos"/>
    <x v="0"/>
    <d v="2024-10-01T00:00:00"/>
    <s v="No"/>
    <x v="1"/>
    <n v="15"/>
    <s v="Monthly"/>
    <x v="0"/>
    <s v="Yes"/>
    <x v="0"/>
    <n v="30"/>
    <s v="Yes"/>
    <x v="0"/>
    <n v="20"/>
    <n v="3"/>
    <n v="62"/>
  </r>
  <r>
    <n v="3450"/>
    <s v="Helena Ferreira"/>
    <x v="2"/>
    <d v="2024-10-02T00:00:00"/>
    <s v="Yes"/>
    <x v="0"/>
    <n v="10"/>
    <s v="Annual"/>
    <x v="1"/>
    <s v="No"/>
    <x v="1"/>
    <s v="-"/>
    <s v="Yes"/>
    <x v="0"/>
    <n v="20"/>
    <n v="15"/>
    <n v="15"/>
  </r>
  <r>
    <n v="3451"/>
    <s v="Ígor Nunes"/>
    <x v="1"/>
    <d v="2024-10-03T00:00:00"/>
    <s v="No"/>
    <x v="1"/>
    <n v="5"/>
    <s v="Monthly"/>
    <x v="0"/>
    <s v="No"/>
    <x v="1"/>
    <s v="-"/>
    <s v="No"/>
    <x v="1"/>
    <n v="0"/>
    <n v="1"/>
    <n v="4"/>
  </r>
  <r>
    <n v="3452"/>
    <s v="Joana Silveira"/>
    <x v="0"/>
    <d v="2024-10-04T00:00:00"/>
    <s v="Yes"/>
    <x v="0"/>
    <n v="15"/>
    <s v="Quarterly"/>
    <x v="2"/>
    <s v="Yes"/>
    <x v="0"/>
    <n v="30"/>
    <s v="Yes"/>
    <x v="0"/>
    <n v="20"/>
    <n v="7"/>
    <n v="58"/>
  </r>
  <r>
    <n v="3453"/>
    <s v="Kléber Oliveira"/>
    <x v="2"/>
    <d v="2024-10-05T00:00:00"/>
    <s v="No"/>
    <x v="1"/>
    <n v="10"/>
    <s v="Monthly"/>
    <x v="0"/>
    <s v="No"/>
    <x v="1"/>
    <s v="-"/>
    <s v="Yes"/>
    <x v="0"/>
    <n v="20"/>
    <n v="10"/>
    <n v="20"/>
  </r>
  <r>
    <n v="3454"/>
    <s v="Luciana Morais"/>
    <x v="1"/>
    <d v="2024-10-06T00:00:00"/>
    <s v="Yes"/>
    <x v="0"/>
    <n v="5"/>
    <s v="Annual"/>
    <x v="1"/>
    <s v="No"/>
    <x v="1"/>
    <s v="-"/>
    <s v="No"/>
    <x v="1"/>
    <n v="0"/>
    <n v="0"/>
    <n v="5"/>
  </r>
  <r>
    <n v="3455"/>
    <s v="Marcos Vinícius"/>
    <x v="0"/>
    <d v="2024-10-07T00:00:00"/>
    <s v="No"/>
    <x v="1"/>
    <n v="15"/>
    <s v="Monthly"/>
    <x v="0"/>
    <s v="Yes"/>
    <x v="0"/>
    <n v="30"/>
    <s v="Yes"/>
    <x v="0"/>
    <n v="20"/>
    <n v="20"/>
    <n v="45"/>
  </r>
  <r>
    <n v="3456"/>
    <s v="Natália Barros"/>
    <x v="2"/>
    <d v="2024-10-08T00:00:00"/>
    <s v="Yes"/>
    <x v="0"/>
    <n v="10"/>
    <s v="Quarterly"/>
    <x v="2"/>
    <s v="No"/>
    <x v="1"/>
    <s v="-"/>
    <s v="Yes"/>
    <x v="0"/>
    <n v="20"/>
    <n v="15"/>
    <n v="15"/>
  </r>
  <r>
    <n v="3457"/>
    <s v="Oscar Sampaio"/>
    <x v="1"/>
    <d v="2024-10-09T00:00:00"/>
    <s v="No"/>
    <x v="1"/>
    <n v="5"/>
    <s v="Monthly"/>
    <x v="0"/>
    <s v="No"/>
    <x v="1"/>
    <s v="-"/>
    <s v="No"/>
    <x v="1"/>
    <n v="0"/>
    <n v="1"/>
    <n v="4"/>
  </r>
  <r>
    <n v="3458"/>
    <s v="Patrícia Leite"/>
    <x v="0"/>
    <d v="2024-10-10T00:00:00"/>
    <s v="Yes"/>
    <x v="0"/>
    <n v="15"/>
    <s v="Annual"/>
    <x v="1"/>
    <s v="Yes"/>
    <x v="0"/>
    <n v="30"/>
    <s v="Yes"/>
    <x v="0"/>
    <n v="20"/>
    <n v="3"/>
    <n v="62"/>
  </r>
  <r>
    <n v="3459"/>
    <s v="Quênia Rocha"/>
    <x v="2"/>
    <d v="2024-10-11T00:00:00"/>
    <s v="No"/>
    <x v="1"/>
    <n v="10"/>
    <s v="Monthly"/>
    <x v="0"/>
    <s v="No"/>
    <x v="1"/>
    <s v="-"/>
    <s v="Yes"/>
    <x v="0"/>
    <n v="20"/>
    <n v="10"/>
    <n v="20"/>
  </r>
  <r>
    <n v="3460"/>
    <s v="Rafael Torres"/>
    <x v="1"/>
    <d v="2024-10-12T00:00:00"/>
    <s v="Yes"/>
    <x v="0"/>
    <n v="5"/>
    <s v="Quarterly"/>
    <x v="2"/>
    <s v="No"/>
    <x v="1"/>
    <s v="-"/>
    <s v="No"/>
    <x v="1"/>
    <n v="0"/>
    <n v="0"/>
    <n v="5"/>
  </r>
  <r>
    <n v="3461"/>
    <s v="Sandra Gouveia"/>
    <x v="0"/>
    <d v="2024-10-13T00:00:00"/>
    <s v="No"/>
    <x v="1"/>
    <n v="15"/>
    <s v="Monthly"/>
    <x v="0"/>
    <s v="Yes"/>
    <x v="0"/>
    <n v="30"/>
    <s v="Yes"/>
    <x v="0"/>
    <n v="20"/>
    <n v="15"/>
    <n v="50"/>
  </r>
  <r>
    <n v="3462"/>
    <s v="Tiago Lacerda"/>
    <x v="2"/>
    <d v="2024-10-14T00:00:00"/>
    <s v="Yes"/>
    <x v="0"/>
    <n v="10"/>
    <s v="Annual"/>
    <x v="1"/>
    <s v="No"/>
    <x v="1"/>
    <s v="-"/>
    <s v="Yes"/>
    <x v="0"/>
    <n v="20"/>
    <n v="15"/>
    <n v="15"/>
  </r>
  <r>
    <n v="3463"/>
    <s v="Ursula Fonseca"/>
    <x v="1"/>
    <d v="2024-10-15T00:00:00"/>
    <s v="No"/>
    <x v="1"/>
    <n v="5"/>
    <s v="Monthly"/>
    <x v="0"/>
    <s v="No"/>
    <x v="1"/>
    <s v="-"/>
    <s v="No"/>
    <x v="1"/>
    <n v="0"/>
    <n v="1"/>
    <n v="4"/>
  </r>
  <r>
    <n v="3464"/>
    <s v="Vanessa Andrade"/>
    <x v="0"/>
    <d v="2024-10-16T00:00:00"/>
    <s v="Yes"/>
    <x v="0"/>
    <n v="15"/>
    <s v="Quarterly"/>
    <x v="2"/>
    <s v="Yes"/>
    <x v="0"/>
    <n v="30"/>
    <s v="Yes"/>
    <x v="0"/>
    <n v="20"/>
    <n v="7"/>
    <n v="58"/>
  </r>
  <r>
    <n v="3465"/>
    <s v="William Castro"/>
    <x v="2"/>
    <d v="2024-10-17T00:00:00"/>
    <s v="No"/>
    <x v="1"/>
    <n v="10"/>
    <s v="Monthly"/>
    <x v="0"/>
    <s v="No"/>
    <x v="1"/>
    <s v="-"/>
    <s v="Yes"/>
    <x v="0"/>
    <n v="20"/>
    <n v="10"/>
    <n v="20"/>
  </r>
  <r>
    <n v="3466"/>
    <s v="Xavier Monteiro"/>
    <x v="1"/>
    <d v="2024-10-18T00:00:00"/>
    <s v="Yes"/>
    <x v="0"/>
    <n v="5"/>
    <s v="Annual"/>
    <x v="1"/>
    <s v="No"/>
    <x v="1"/>
    <s v="-"/>
    <s v="No"/>
    <x v="1"/>
    <n v="0"/>
    <n v="0"/>
    <n v="5"/>
  </r>
  <r>
    <n v="3467"/>
    <s v="Yasmin Figueira"/>
    <x v="0"/>
    <d v="2024-10-19T00:00:00"/>
    <s v="No"/>
    <x v="1"/>
    <n v="15"/>
    <s v="Monthly"/>
    <x v="0"/>
    <s v="Yes"/>
    <x v="0"/>
    <n v="30"/>
    <s v="Yes"/>
    <x v="0"/>
    <n v="20"/>
    <n v="15"/>
    <n v="50"/>
  </r>
  <r>
    <n v="3468"/>
    <s v="Zacarias Mendonça"/>
    <x v="2"/>
    <d v="2024-10-20T00:00:00"/>
    <s v="Yes"/>
    <x v="0"/>
    <n v="10"/>
    <s v="Quarterly"/>
    <x v="2"/>
    <s v="No"/>
    <x v="1"/>
    <s v="-"/>
    <s v="Yes"/>
    <x v="0"/>
    <n v="20"/>
    <n v="12"/>
    <n v="18"/>
  </r>
  <r>
    <n v="3469"/>
    <s v="Amanda Menezes"/>
    <x v="1"/>
    <d v="2024-10-21T00:00:00"/>
    <s v="No"/>
    <x v="1"/>
    <n v="5"/>
    <s v="Monthly"/>
    <x v="0"/>
    <s v="No"/>
    <x v="1"/>
    <s v="-"/>
    <s v="No"/>
    <x v="1"/>
    <n v="0"/>
    <n v="2"/>
    <n v="3"/>
  </r>
  <r>
    <n v="3470"/>
    <s v="Bruno Santos"/>
    <x v="0"/>
    <d v="2024-10-22T00:00:00"/>
    <s v="Yes"/>
    <x v="0"/>
    <n v="15"/>
    <s v="Annual"/>
    <x v="1"/>
    <s v="Yes"/>
    <x v="0"/>
    <n v="30"/>
    <s v="Yes"/>
    <x v="0"/>
    <n v="20"/>
    <n v="5"/>
    <n v="60"/>
  </r>
  <r>
    <n v="3471"/>
    <s v="Carla Ferreira"/>
    <x v="2"/>
    <d v="2024-10-23T00:00:00"/>
    <s v="No"/>
    <x v="1"/>
    <n v="10"/>
    <s v="Monthly"/>
    <x v="0"/>
    <s v="No"/>
    <x v="1"/>
    <s v="-"/>
    <s v="Yes"/>
    <x v="0"/>
    <n v="20"/>
    <n v="10"/>
    <n v="20"/>
  </r>
  <r>
    <n v="3472"/>
    <s v="Diogo Alves"/>
    <x v="1"/>
    <d v="2024-10-24T00:00:00"/>
    <s v="Yes"/>
    <x v="0"/>
    <n v="5"/>
    <s v="Quarterly"/>
    <x v="2"/>
    <s v="No"/>
    <x v="1"/>
    <s v="-"/>
    <s v="No"/>
    <x v="1"/>
    <n v="0"/>
    <n v="0"/>
    <n v="5"/>
  </r>
  <r>
    <n v="3473"/>
    <s v="Elisa Neves"/>
    <x v="0"/>
    <d v="2024-10-25T00:00:00"/>
    <s v="No"/>
    <x v="1"/>
    <n v="15"/>
    <s v="Monthly"/>
    <x v="0"/>
    <s v="Yes"/>
    <x v="0"/>
    <n v="30"/>
    <s v="Yes"/>
    <x v="0"/>
    <n v="20"/>
    <n v="3"/>
    <n v="62"/>
  </r>
  <r>
    <n v="3474"/>
    <s v="Fabiano Pires"/>
    <x v="2"/>
    <d v="2024-10-26T00:00:00"/>
    <s v="Yes"/>
    <x v="0"/>
    <n v="10"/>
    <s v="Annual"/>
    <x v="1"/>
    <s v="No"/>
    <x v="1"/>
    <s v="-"/>
    <s v="Yes"/>
    <x v="0"/>
    <n v="20"/>
    <n v="15"/>
    <n v="15"/>
  </r>
  <r>
    <n v="3475"/>
    <s v="Giovana Ribeiro"/>
    <x v="1"/>
    <d v="2024-10-27T00:00:00"/>
    <s v="No"/>
    <x v="1"/>
    <n v="5"/>
    <s v="Monthly"/>
    <x v="0"/>
    <s v="No"/>
    <x v="1"/>
    <s v="-"/>
    <s v="No"/>
    <x v="1"/>
    <n v="0"/>
    <n v="1"/>
    <n v="4"/>
  </r>
  <r>
    <n v="3476"/>
    <s v="Hélio Costa"/>
    <x v="0"/>
    <d v="2024-10-28T00:00:00"/>
    <s v="Yes"/>
    <x v="0"/>
    <n v="15"/>
    <s v="Quarterly"/>
    <x v="2"/>
    <s v="Yes"/>
    <x v="0"/>
    <n v="30"/>
    <s v="Yes"/>
    <x v="0"/>
    <n v="20"/>
    <n v="7"/>
    <n v="58"/>
  </r>
  <r>
    <n v="3477"/>
    <s v="Íris Loureiro"/>
    <x v="2"/>
    <d v="2024-10-29T00:00:00"/>
    <s v="No"/>
    <x v="1"/>
    <n v="10"/>
    <s v="Monthly"/>
    <x v="0"/>
    <s v="No"/>
    <x v="1"/>
    <s v="-"/>
    <s v="Yes"/>
    <x v="0"/>
    <n v="20"/>
    <n v="10"/>
    <n v="20"/>
  </r>
  <r>
    <n v="3478"/>
    <s v="João Pereira"/>
    <x v="1"/>
    <d v="2024-10-30T00:00:00"/>
    <s v="Yes"/>
    <x v="0"/>
    <n v="5"/>
    <s v="Annual"/>
    <x v="1"/>
    <s v="No"/>
    <x v="1"/>
    <s v="-"/>
    <s v="No"/>
    <x v="1"/>
    <n v="0"/>
    <n v="0"/>
    <n v="5"/>
  </r>
  <r>
    <n v="3479"/>
    <s v="Klara Silva"/>
    <x v="0"/>
    <d v="2024-10-31T00:00:00"/>
    <s v="No"/>
    <x v="1"/>
    <n v="15"/>
    <s v="Monthly"/>
    <x v="0"/>
    <s v="Yes"/>
    <x v="0"/>
    <n v="30"/>
    <s v="Yes"/>
    <x v="0"/>
    <n v="20"/>
    <n v="20"/>
    <n v="45"/>
  </r>
  <r>
    <n v="3480"/>
    <s v="Luciana Barros"/>
    <x v="2"/>
    <d v="2024-11-01T00:00:00"/>
    <s v="Yes"/>
    <x v="0"/>
    <n v="10"/>
    <s v="Quarterly"/>
    <x v="2"/>
    <s v="No"/>
    <x v="1"/>
    <s v="-"/>
    <s v="Yes"/>
    <x v="0"/>
    <n v="20"/>
    <n v="15"/>
    <n v="15"/>
  </r>
  <r>
    <n v="3481"/>
    <s v="Marcos Gomes"/>
    <x v="1"/>
    <d v="2024-11-02T00:00:00"/>
    <s v="No"/>
    <x v="1"/>
    <n v="5"/>
    <s v="Monthly"/>
    <x v="0"/>
    <s v="No"/>
    <x v="1"/>
    <s v="-"/>
    <s v="No"/>
    <x v="1"/>
    <n v="0"/>
    <n v="1"/>
    <n v="4"/>
  </r>
  <r>
    <n v="3482"/>
    <s v="Natália Soares"/>
    <x v="0"/>
    <d v="2024-11-03T00:00:00"/>
    <s v="Yes"/>
    <x v="0"/>
    <n v="15"/>
    <s v="Annual"/>
    <x v="1"/>
    <s v="Yes"/>
    <x v="0"/>
    <n v="30"/>
    <s v="Yes"/>
    <x v="0"/>
    <n v="20"/>
    <n v="3"/>
    <n v="62"/>
  </r>
  <r>
    <n v="3483"/>
    <s v="Oscar Machado"/>
    <x v="2"/>
    <d v="2024-11-04T00:00:00"/>
    <s v="No"/>
    <x v="1"/>
    <n v="10"/>
    <s v="Monthly"/>
    <x v="0"/>
    <s v="No"/>
    <x v="1"/>
    <s v="-"/>
    <s v="Yes"/>
    <x v="0"/>
    <n v="20"/>
    <n v="10"/>
    <n v="20"/>
  </r>
  <r>
    <n v="3484"/>
    <s v="Patrícia Lima"/>
    <x v="1"/>
    <d v="2024-11-05T00:00:00"/>
    <s v="Yes"/>
    <x v="0"/>
    <n v="5"/>
    <s v="Quarterly"/>
    <x v="2"/>
    <s v="No"/>
    <x v="1"/>
    <s v="-"/>
    <s v="No"/>
    <x v="1"/>
    <n v="0"/>
    <n v="0"/>
    <n v="5"/>
  </r>
  <r>
    <n v="3485"/>
    <s v="Quirino Neto"/>
    <x v="0"/>
    <d v="2024-11-06T00:00:00"/>
    <s v="No"/>
    <x v="1"/>
    <n v="15"/>
    <s v="Monthly"/>
    <x v="0"/>
    <s v="Yes"/>
    <x v="0"/>
    <n v="30"/>
    <s v="Yes"/>
    <x v="0"/>
    <n v="20"/>
    <n v="15"/>
    <n v="50"/>
  </r>
  <r>
    <n v="3486"/>
    <s v="Rafaela Souza"/>
    <x v="1"/>
    <d v="2024-11-07T00:00:00"/>
    <s v="Yes"/>
    <x v="0"/>
    <n v="5"/>
    <s v="Monthly"/>
    <x v="0"/>
    <s v="No"/>
    <x v="1"/>
    <s v="-"/>
    <s v="No"/>
    <x v="1"/>
    <n v="0"/>
    <n v="0"/>
    <n v="5"/>
  </r>
  <r>
    <n v="3487"/>
    <s v="Sandro Almeida"/>
    <x v="0"/>
    <d v="2024-11-08T00:00:00"/>
    <s v="No"/>
    <x v="1"/>
    <n v="15"/>
    <s v="Quarterly"/>
    <x v="2"/>
    <s v="Yes"/>
    <x v="0"/>
    <n v="30"/>
    <s v="Yes"/>
    <x v="0"/>
    <n v="20"/>
    <n v="7"/>
    <n v="58"/>
  </r>
  <r>
    <n v="3488"/>
    <s v="Tânia Ribeiro"/>
    <x v="2"/>
    <d v="2024-11-09T00:00:00"/>
    <s v="Yes"/>
    <x v="0"/>
    <n v="10"/>
    <s v="Annual"/>
    <x v="1"/>
    <s v="No"/>
    <x v="1"/>
    <s v="-"/>
    <s v="Yes"/>
    <x v="0"/>
    <n v="20"/>
    <n v="10"/>
    <n v="20"/>
  </r>
  <r>
    <n v="3489"/>
    <s v="Ugo Dias"/>
    <x v="1"/>
    <d v="2024-11-10T00:00:00"/>
    <s v="No"/>
    <x v="1"/>
    <n v="5"/>
    <s v="Quarterly"/>
    <x v="2"/>
    <s v="No"/>
    <x v="1"/>
    <s v="-"/>
    <s v="No"/>
    <x v="1"/>
    <n v="0"/>
    <n v="1"/>
    <n v="4"/>
  </r>
  <r>
    <n v="3490"/>
    <s v="Valéria Lima"/>
    <x v="0"/>
    <d v="2024-11-11T00:00:00"/>
    <s v="Yes"/>
    <x v="0"/>
    <n v="15"/>
    <s v="Monthly"/>
    <x v="0"/>
    <s v="Yes"/>
    <x v="0"/>
    <n v="30"/>
    <s v="Yes"/>
    <x v="0"/>
    <n v="20"/>
    <n v="15"/>
    <n v="50"/>
  </r>
  <r>
    <n v="3491"/>
    <s v="William Fernandes"/>
    <x v="2"/>
    <d v="2024-11-12T00:00:00"/>
    <s v="No"/>
    <x v="1"/>
    <n v="10"/>
    <s v="Monthly"/>
    <x v="0"/>
    <s v="No"/>
    <x v="1"/>
    <s v="-"/>
    <s v="Yes"/>
    <x v="0"/>
    <n v="20"/>
    <n v="5"/>
    <n v="25"/>
  </r>
  <r>
    <n v="3492"/>
    <s v="Xuxa Mendes"/>
    <x v="1"/>
    <d v="2024-11-13T00:00:00"/>
    <s v="Yes"/>
    <x v="0"/>
    <n v="5"/>
    <s v="Annual"/>
    <x v="1"/>
    <s v="No"/>
    <x v="1"/>
    <s v="-"/>
    <s v="No"/>
    <x v="1"/>
    <n v="0"/>
    <n v="0"/>
    <n v="5"/>
  </r>
  <r>
    <n v="3493"/>
    <s v="Ygor Farias"/>
    <x v="0"/>
    <d v="2024-11-14T00:00:00"/>
    <s v="No"/>
    <x v="1"/>
    <n v="15"/>
    <s v="Quarterly"/>
    <x v="2"/>
    <s v="Yes"/>
    <x v="0"/>
    <n v="30"/>
    <s v="Yes"/>
    <x v="0"/>
    <n v="20"/>
    <n v="20"/>
    <n v="45"/>
  </r>
  <r>
    <n v="3494"/>
    <s v="Zilda Barros"/>
    <x v="2"/>
    <d v="2024-11-15T00:00:00"/>
    <s v="Yes"/>
    <x v="0"/>
    <n v="10"/>
    <s v="Quarterly"/>
    <x v="2"/>
    <s v="No"/>
    <x v="1"/>
    <s v="-"/>
    <s v="Yes"/>
    <x v="0"/>
    <n v="20"/>
    <n v="12"/>
    <n v="18"/>
  </r>
  <r>
    <n v="3495"/>
    <s v="Amanda Santos"/>
    <x v="1"/>
    <d v="2024-11-16T00:00:00"/>
    <s v="No"/>
    <x v="1"/>
    <n v="5"/>
    <s v="Monthly"/>
    <x v="0"/>
    <s v="No"/>
    <x v="1"/>
    <s v="-"/>
    <s v="No"/>
    <x v="1"/>
    <n v="0"/>
    <n v="2"/>
    <n v="3"/>
  </r>
  <r>
    <n v="3496"/>
    <s v="Bruno Costa"/>
    <x v="0"/>
    <d v="2024-11-17T00:00:00"/>
    <s v="Yes"/>
    <x v="0"/>
    <n v="15"/>
    <s v="Annual"/>
    <x v="1"/>
    <s v="Yes"/>
    <x v="0"/>
    <n v="30"/>
    <s v="Yes"/>
    <x v="0"/>
    <n v="20"/>
    <n v="5"/>
    <n v="60"/>
  </r>
  <r>
    <n v="3497"/>
    <s v="Carla Rodrigues"/>
    <x v="2"/>
    <d v="2024-11-18T00:00:00"/>
    <s v="No"/>
    <x v="1"/>
    <n v="10"/>
    <s v="Monthly"/>
    <x v="0"/>
    <s v="No"/>
    <x v="1"/>
    <s v="-"/>
    <s v="Yes"/>
    <x v="0"/>
    <n v="20"/>
    <n v="10"/>
    <n v="20"/>
  </r>
  <r>
    <n v="3498"/>
    <s v="Diogo Pereira"/>
    <x v="1"/>
    <d v="2024-11-19T00:00:00"/>
    <s v="Yes"/>
    <x v="0"/>
    <n v="5"/>
    <s v="Quarterly"/>
    <x v="2"/>
    <s v="No"/>
    <x v="1"/>
    <s v="-"/>
    <s v="No"/>
    <x v="1"/>
    <n v="0"/>
    <n v="0"/>
    <n v="5"/>
  </r>
  <r>
    <n v="3499"/>
    <s v="Elisa Correia"/>
    <x v="0"/>
    <d v="2024-11-20T00:00:00"/>
    <s v="No"/>
    <x v="1"/>
    <n v="15"/>
    <s v="Monthly"/>
    <x v="0"/>
    <s v="Yes"/>
    <x v="0"/>
    <n v="30"/>
    <s v="Yes"/>
    <x v="0"/>
    <n v="20"/>
    <n v="3"/>
    <n v="62"/>
  </r>
  <r>
    <n v="3500"/>
    <s v="Fábio Lourenço"/>
    <x v="2"/>
    <d v="2024-11-21T00:00:00"/>
    <s v="Yes"/>
    <x v="0"/>
    <n v="10"/>
    <s v="Annual"/>
    <x v="1"/>
    <s v="No"/>
    <x v="1"/>
    <s v="-"/>
    <s v="Yes"/>
    <x v="0"/>
    <n v="20"/>
    <n v="15"/>
    <n v="15"/>
  </r>
  <r>
    <n v="3501"/>
    <s v="Gabriela Neves"/>
    <x v="1"/>
    <d v="2024-11-22T00:00:00"/>
    <s v="No"/>
    <x v="1"/>
    <n v="5"/>
    <s v="Monthly"/>
    <x v="0"/>
    <s v="No"/>
    <x v="1"/>
    <s v="-"/>
    <s v="No"/>
    <x v="1"/>
    <n v="0"/>
    <n v="1"/>
    <n v="4"/>
  </r>
  <r>
    <n v="3502"/>
    <s v="Henrique Gonçalves"/>
    <x v="0"/>
    <d v="2024-11-23T00:00:00"/>
    <s v="Yes"/>
    <x v="0"/>
    <n v="15"/>
    <s v="Quarterly"/>
    <x v="2"/>
    <s v="Yes"/>
    <x v="0"/>
    <n v="30"/>
    <s v="Yes"/>
    <x v="0"/>
    <n v="20"/>
    <n v="7"/>
    <n v="58"/>
  </r>
  <r>
    <n v="3503"/>
    <s v="Íris Santos"/>
    <x v="2"/>
    <d v="2024-11-24T00:00:00"/>
    <s v="No"/>
    <x v="1"/>
    <n v="10"/>
    <s v="Monthly"/>
    <x v="0"/>
    <s v="No"/>
    <x v="1"/>
    <s v="-"/>
    <s v="Yes"/>
    <x v="0"/>
    <n v="20"/>
    <n v="10"/>
    <n v="20"/>
  </r>
  <r>
    <n v="3504"/>
    <s v="João Marcelo Alves"/>
    <x v="1"/>
    <d v="2024-11-25T00:00:00"/>
    <s v="Yes"/>
    <x v="0"/>
    <n v="5"/>
    <s v="Annual"/>
    <x v="1"/>
    <s v="No"/>
    <x v="1"/>
    <s v="-"/>
    <s v="No"/>
    <x v="1"/>
    <n v="0"/>
    <n v="0"/>
    <n v="5"/>
  </r>
  <r>
    <n v="3505"/>
    <s v="Klara Fonseca"/>
    <x v="0"/>
    <d v="2024-11-26T00:00:00"/>
    <s v="No"/>
    <x v="1"/>
    <n v="15"/>
    <s v="Monthly"/>
    <x v="0"/>
    <s v="Yes"/>
    <x v="0"/>
    <n v="30"/>
    <s v="Yes"/>
    <x v="0"/>
    <n v="20"/>
    <n v="20"/>
    <n v="45"/>
  </r>
  <r>
    <n v="3506"/>
    <s v="Lucas Mendonça"/>
    <x v="2"/>
    <d v="2024-11-27T00:00:00"/>
    <s v="Yes"/>
    <x v="0"/>
    <n v="10"/>
    <s v="Quarterly"/>
    <x v="2"/>
    <s v="No"/>
    <x v="1"/>
    <s v="-"/>
    <s v="Yes"/>
    <x v="0"/>
    <n v="20"/>
    <n v="15"/>
    <n v="15"/>
  </r>
  <r>
    <n v="3507"/>
    <s v="Marcela Torres"/>
    <x v="1"/>
    <d v="2024-11-28T00:00:00"/>
    <s v="No"/>
    <x v="1"/>
    <n v="5"/>
    <s v="Monthly"/>
    <x v="0"/>
    <s v="No"/>
    <x v="1"/>
    <s v="-"/>
    <s v="No"/>
    <x v="1"/>
    <n v="0"/>
    <n v="1"/>
    <n v="4"/>
  </r>
  <r>
    <n v="3508"/>
    <s v="Natália Castro"/>
    <x v="0"/>
    <d v="2024-11-29T00:00:00"/>
    <s v="Yes"/>
    <x v="0"/>
    <n v="15"/>
    <s v="Annual"/>
    <x v="1"/>
    <s v="Yes"/>
    <x v="0"/>
    <n v="30"/>
    <s v="Yes"/>
    <x v="0"/>
    <n v="20"/>
    <n v="3"/>
    <n v="62"/>
  </r>
  <r>
    <n v="3509"/>
    <s v="Oscar Martins"/>
    <x v="2"/>
    <d v="2024-11-30T00:00:00"/>
    <s v="No"/>
    <x v="1"/>
    <n v="10"/>
    <s v="Monthly"/>
    <x v="0"/>
    <s v="No"/>
    <x v="1"/>
    <s v="-"/>
    <s v="Yes"/>
    <x v="0"/>
    <n v="20"/>
    <n v="10"/>
    <n v="20"/>
  </r>
  <r>
    <n v="3510"/>
    <s v="Patrícia Oliveira"/>
    <x v="1"/>
    <d v="2024-12-01T00:00:00"/>
    <s v="Yes"/>
    <x v="0"/>
    <n v="5"/>
    <s v="Quarterly"/>
    <x v="2"/>
    <s v="No"/>
    <x v="1"/>
    <s v="-"/>
    <s v="No"/>
    <x v="1"/>
    <n v="0"/>
    <n v="0"/>
    <n v="5"/>
  </r>
  <r>
    <n v="3511"/>
    <s v="Quentin Nogueira"/>
    <x v="0"/>
    <d v="2024-12-02T00:00:00"/>
    <s v="No"/>
    <x v="1"/>
    <n v="15"/>
    <s v="Monthly"/>
    <x v="0"/>
    <s v="Yes"/>
    <x v="0"/>
    <n v="30"/>
    <s v="Yes"/>
    <x v="0"/>
    <n v="20"/>
    <n v="15"/>
    <n v="50"/>
  </r>
  <r>
    <n v="3512"/>
    <s v="Raquel Silva"/>
    <x v="2"/>
    <d v="2024-12-03T00:00:00"/>
    <s v="Yes"/>
    <x v="0"/>
    <n v="10"/>
    <s v="Annual"/>
    <x v="1"/>
    <s v="No"/>
    <x v="1"/>
    <s v="-"/>
    <s v="Yes"/>
    <x v="0"/>
    <n v="20"/>
    <n v="15"/>
    <n v="15"/>
  </r>
  <r>
    <n v="3513"/>
    <s v="Sandro Gomes"/>
    <x v="1"/>
    <d v="2024-12-04T00:00:00"/>
    <s v="No"/>
    <x v="1"/>
    <n v="5"/>
    <s v="Monthly"/>
    <x v="0"/>
    <s v="No"/>
    <x v="1"/>
    <s v="-"/>
    <s v="No"/>
    <x v="1"/>
    <n v="0"/>
    <n v="1"/>
    <n v="4"/>
  </r>
  <r>
    <n v="3514"/>
    <s v="Tânia Machado"/>
    <x v="0"/>
    <d v="2024-12-05T00:00:00"/>
    <s v="Yes"/>
    <x v="0"/>
    <n v="15"/>
    <s v="Quarterly"/>
    <x v="2"/>
    <s v="Yes"/>
    <x v="0"/>
    <n v="30"/>
    <s v="Yes"/>
    <x v="0"/>
    <n v="20"/>
    <n v="7"/>
    <n v="58"/>
  </r>
  <r>
    <n v="3515"/>
    <s v="Ursula Silva"/>
    <x v="2"/>
    <d v="2024-12-06T00:00:00"/>
    <s v="No"/>
    <x v="1"/>
    <n v="10"/>
    <s v="Monthly"/>
    <x v="0"/>
    <s v="No"/>
    <x v="1"/>
    <s v="-"/>
    <s v="Yes"/>
    <x v="0"/>
    <n v="20"/>
    <n v="10"/>
    <n v="20"/>
  </r>
  <r>
    <n v="3516"/>
    <s v="Vanessa Moraes"/>
    <x v="1"/>
    <d v="2024-12-07T00:00:00"/>
    <s v="Yes"/>
    <x v="0"/>
    <n v="5"/>
    <s v="Annual"/>
    <x v="1"/>
    <s v="No"/>
    <x v="1"/>
    <s v="-"/>
    <s v="No"/>
    <x v="1"/>
    <n v="0"/>
    <n v="0"/>
    <n v="5"/>
  </r>
  <r>
    <n v="3517"/>
    <s v="William Carvalho"/>
    <x v="0"/>
    <d v="2024-12-08T00:00:00"/>
    <s v="No"/>
    <x v="1"/>
    <n v="15"/>
    <s v="Monthly"/>
    <x v="0"/>
    <s v="Yes"/>
    <x v="0"/>
    <n v="30"/>
    <s v="Yes"/>
    <x v="0"/>
    <n v="20"/>
    <n v="20"/>
    <n v="45"/>
  </r>
  <r>
    <n v="3518"/>
    <s v="Xavier Reis"/>
    <x v="2"/>
    <d v="2024-12-09T00:00:00"/>
    <s v="Yes"/>
    <x v="0"/>
    <n v="10"/>
    <s v="Quarterly"/>
    <x v="2"/>
    <s v="No"/>
    <x v="1"/>
    <s v="-"/>
    <s v="Yes"/>
    <x v="0"/>
    <n v="20"/>
    <n v="12"/>
    <n v="18"/>
  </r>
  <r>
    <n v="3519"/>
    <s v="Yasmin Rocha"/>
    <x v="1"/>
    <d v="2024-12-10T00:00:00"/>
    <s v="No"/>
    <x v="1"/>
    <n v="5"/>
    <s v="Monthly"/>
    <x v="0"/>
    <s v="No"/>
    <x v="1"/>
    <s v="-"/>
    <s v="No"/>
    <x v="1"/>
    <n v="0"/>
    <n v="2"/>
    <n v="3"/>
  </r>
  <r>
    <n v="3520"/>
    <s v="Zacarias Duarte"/>
    <x v="0"/>
    <d v="2024-12-11T00:00:00"/>
    <s v="Yes"/>
    <x v="0"/>
    <n v="15"/>
    <s v="Annual"/>
    <x v="1"/>
    <s v="Yes"/>
    <x v="0"/>
    <n v="30"/>
    <s v="Yes"/>
    <x v="0"/>
    <n v="20"/>
    <n v="5"/>
    <n v="60"/>
  </r>
  <r>
    <n v="3521"/>
    <s v="Amanda Freitas"/>
    <x v="2"/>
    <d v="2024-12-12T00:00:00"/>
    <s v="No"/>
    <x v="1"/>
    <n v="10"/>
    <s v="Monthly"/>
    <x v="0"/>
    <s v="No"/>
    <x v="1"/>
    <s v="-"/>
    <s v="Yes"/>
    <x v="0"/>
    <n v="20"/>
    <n v="10"/>
    <n v="20"/>
  </r>
  <r>
    <n v="3522"/>
    <s v="Bruno Almeida"/>
    <x v="1"/>
    <d v="2024-12-13T00:00:00"/>
    <s v="Yes"/>
    <x v="0"/>
    <n v="5"/>
    <s v="Quarterly"/>
    <x v="2"/>
    <s v="No"/>
    <x v="1"/>
    <s v="-"/>
    <s v="No"/>
    <x v="1"/>
    <n v="0"/>
    <n v="0"/>
    <n v="5"/>
  </r>
  <r>
    <n v="3523"/>
    <s v="Carla Siqueira"/>
    <x v="0"/>
    <d v="2024-12-14T00:00:00"/>
    <s v="No"/>
    <x v="1"/>
    <n v="15"/>
    <s v="Monthly"/>
    <x v="0"/>
    <s v="Yes"/>
    <x v="0"/>
    <n v="30"/>
    <s v="Yes"/>
    <x v="0"/>
    <n v="20"/>
    <n v="3"/>
    <n v="62"/>
  </r>
  <r>
    <n v="3524"/>
    <s v="Diogo Ramos"/>
    <x v="2"/>
    <d v="2024-12-15T00:00:00"/>
    <s v="Yes"/>
    <x v="0"/>
    <n v="10"/>
    <s v="Annual"/>
    <x v="1"/>
    <s v="No"/>
    <x v="1"/>
    <s v="-"/>
    <s v="Yes"/>
    <x v="0"/>
    <n v="20"/>
    <n v="15"/>
    <n v="15"/>
  </r>
  <r>
    <n v="3525"/>
    <s v="Elisa Magalhães"/>
    <x v="1"/>
    <d v="2024-12-16T00:00:00"/>
    <s v="No"/>
    <x v="1"/>
    <n v="5"/>
    <s v="Monthly"/>
    <x v="0"/>
    <s v="No"/>
    <x v="1"/>
    <s v="-"/>
    <s v="No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2A2F8-5802-40C6-ADF0-679D0C8CF843}" name="Tabela dinâmica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Minecraft">
  <location ref="C71:D75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6" baseField="2" baseItem="0" numFmtId="44"/>
  </dataFields>
  <formats count="2">
    <format dxfId="166">
      <pivotArea outline="0" fieldPosition="0">
        <references count="1">
          <reference field="4294967294" count="1">
            <x v="0"/>
          </reference>
        </references>
      </pivotArea>
    </format>
    <format dxfId="165">
      <pivotArea outline="0" collapsedLevelsAreSubtotals="1" fieldPosition="0"/>
    </format>
  </formats>
  <chartFormats count="9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83A9B-511B-444F-A800-D9BF8A883C26}" name="Tabela dinâmica5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Minecraft">
  <location ref="C64:D67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axis="axisRow" showAll="0">
      <items count="3">
        <item x="1"/>
        <item x="0"/>
        <item t="default"/>
      </items>
    </pivotField>
    <pivotField numFmtId="44" showAll="0"/>
    <pivotField showAll="0"/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Total Value" fld="16" showDataAs="percentOfTotal" baseField="5" baseItem="0" numFmtId="10"/>
  </dataFields>
  <formats count="2">
    <format dxfId="167">
      <pivotArea outline="0" collapsedLevelsAreSubtotals="1" fieldPosition="0"/>
    </format>
    <format dxfId="168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776C5-6817-4DE9-AE93-FC44A13BCC62}" name="Tabela dinâmica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 rowHeaderCaption="Minecraft">
  <location ref="F56:G59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oma de Total Value" fld="16" baseField="0" baseItem="0"/>
  </dataFields>
  <formats count="1">
    <format dxfId="169">
      <pivotArea outline="0" collapsedLevelsAreSubtotals="1" fieldPosition="0"/>
    </format>
  </formats>
  <chartFormats count="6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EB991-C4FC-4169-9D25-19283EF495BE}" name="Tabela dinâmica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EA Play">
  <location ref="C56:D59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10"/>
  </rowFields>
  <rowItems count="3">
    <i>
      <x v="1"/>
    </i>
    <i>
      <x v="2"/>
    </i>
    <i t="grand">
      <x/>
    </i>
  </rowItems>
  <colItems count="1">
    <i/>
  </colItems>
  <dataFields count="1">
    <dataField name="Soma de Total Value" fld="16" baseField="0" baseItem="0"/>
  </dataFields>
  <formats count="1">
    <format dxfId="170">
      <pivotArea outline="0" collapsedLevelsAreSubtotals="1" fieldPosition="0"/>
    </format>
  </formats>
  <chartFormats count="6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083D4-E2EC-4CCF-A6CF-66F5401C1492}" name="tbl_seasonpass_total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7:D31" firstHeaderRow="1" firstDataRow="1" firstDataCol="1" rowPageCount="1" colPageCount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Soma de EA Play Season Pass" fld="11" baseField="2" baseItem="0" numFmtId="44"/>
  </dataFields>
  <formats count="1">
    <format dxfId="1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393D6-C085-477F-B94B-1C467AF770B8}" name="tbl_annual_total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5:D18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axis="axisRow" showAll="0">
      <items count="3">
        <item x="1"/>
        <item x="0"/>
        <item t="default"/>
      </items>
    </pivotField>
    <pivotField numFmtId="44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Total Value" fld="16" baseField="0" baseItem="0" numFmtId="44"/>
  </dataFields>
  <formats count="1">
    <format dxfId="154">
      <pivotArea outline="0" collapsedLevelsAreSubtotals="1" fieldPosition="0"/>
    </format>
  </format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BD591-733F-48B0-B633-1E348CC249A9}" name="Tabela dinâ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C48:D52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8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oma de Total Value" fld="16" baseField="0" baseItem="0"/>
  </dataFields>
  <formats count="1">
    <format dxfId="171">
      <pivotArea outline="0" collapsedLevelsAreSubtotals="1" fieldPosition="0"/>
    </format>
  </formats>
  <chartFormats count="1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1DD17-E8E8-446A-949A-2FED1A93185C}" name="Tabela dinâmica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8:D42" firstHeaderRow="1" firstDataRow="1" firstDataCol="1" rowPageCount="1" colPageCount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Soma de Minecraft Season Pass Price" fld="14" baseField="0" baseItem="0"/>
  </dataFields>
  <formats count="1">
    <format dxfId="1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_Normalize" xr10:uid="{0C57B6D9-036C-430D-9935-C513C0EAC9B6}" sourceName="Subscription Type Normalize">
  <pivotTables>
    <pivotTable tabId="3" name="tbl_seasonpass_total"/>
    <pivotTable tabId="3" name="Tabela dinâmica3"/>
    <pivotTable tabId="3" name="tbl_annual_total"/>
    <pivotTable tabId="3" name="Tabela dinâmica1"/>
    <pivotTable tabId="3" name="Tabela dinâmica2"/>
    <pivotTable tabId="3" name="Tabela dinâmica4"/>
    <pivotTable tabId="3" name="Tabela dinâmica5"/>
    <pivotTable tabId="3" name="Tabela dinâmica6"/>
  </pivotTables>
  <data>
    <tabular pivotCacheId="1347806803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_Normalize" xr10:uid="{DD63BAD1-EEC7-4DF9-8C6B-76EE330ED535}" sourceName="Auto Renewal Normalize">
  <pivotTables>
    <pivotTable tabId="3" name="Tabela dinâmica5"/>
    <pivotTable tabId="3" name="Tabela dinâmica6"/>
    <pivotTable tabId="3" name="Tabela dinâmica1"/>
    <pivotTable tabId="3" name="Tabela dinâmica2"/>
    <pivotTable tabId="3" name="Tabela dinâmica3"/>
    <pivotTable tabId="3" name="Tabela dinâmica4"/>
    <pivotTable tabId="3" name="tbl_annual_total"/>
    <pivotTable tabId="3" name="tbl_seasonpass_total"/>
  </pivotTables>
  <data>
    <tabular pivotCacheId="1347806803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748D47FF-6087-42CF-A225-24C1BBB143FC}" sourceName="Plan">
  <pivotTables>
    <pivotTable tabId="3" name="Tabela dinâmica6"/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bl_annual_total"/>
    <pivotTable tabId="3" name="tbl_seasonpass_total"/>
  </pivotTables>
  <data>
    <tabular pivotCacheId="1347806803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Normalize 1" xr10:uid="{8753B8C3-F692-428A-9AAC-9A62713179B4}" cache="SegmentaçãodeDados_Subscription_Type_Normalize" caption="Tipo de Assinatura" style="SlicerStyleLight6 2" rowHeight="247650"/>
  <slicer name="Auto Renewal Normalize" xr10:uid="{20FC5C62-C115-46CD-8069-0130D63A0A32}" cache="SegmentaçãodeDados_Auto_Renewal_Normalize" caption="Auto Renovação" style="SlicerStyleLight6 2" rowHeight="247650"/>
  <slicer name="Plan" xr10:uid="{F1FF3740-6346-4D06-933E-36593C98E252}" cache="SegmentaçãodeDados_Plan" caption="Plano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Q296" totalsRowShown="0" dataDxfId="193">
  <autoFilter ref="A1:Q296" xr:uid="{34E0E886-4200-4B36-97B3-63DB74FF40A0}"/>
  <tableColumns count="17">
    <tableColumn id="1" xr3:uid="{C4A90516-688A-46BF-9167-EA16C2A8A652}" name="Subscriber ID" dataDxfId="192"/>
    <tableColumn id="2" xr3:uid="{53DD39D0-2220-4121-9E9D-4EAA7E151C0F}" name="Name" dataDxfId="191"/>
    <tableColumn id="3" xr3:uid="{4F5FF271-4C57-4BE0-8F2C-F82C8551625C}" name="Plan" dataDxfId="190"/>
    <tableColumn id="4" xr3:uid="{8C17EB93-79B9-4E55-B8F7-BEB82F8253E9}" name="Start Date" dataDxfId="189"/>
    <tableColumn id="5" xr3:uid="{48CEDF9B-1689-482A-A828-5CCE7713264A}" name="Auto Renewal" dataDxfId="188"/>
    <tableColumn id="17" xr3:uid="{F3BD7FC7-1344-437B-A80D-6282D422231D}" name="Auto Renewal Normalize" dataDxfId="174">
      <calculatedColumnFormula>VLOOKUP(Tabela1[[#This Row],[Auto Renewal]],tbl_autorenovacao[],2,0)</calculatedColumnFormula>
    </tableColumn>
    <tableColumn id="6" xr3:uid="{78B82374-9AA7-4E38-AE4F-78CDE6C83720}" name="Subscription Price" dataDxfId="187" dataCellStyle="Moeda"/>
    <tableColumn id="7" xr3:uid="{F2433F68-AF33-49D0-B1FB-19A396074EDE}" name="Subscription Type" dataDxfId="186"/>
    <tableColumn id="15" xr3:uid="{1B0A657B-158D-440D-968D-59A977C542F3}" name="Subscription Type Normalize" dataDxfId="185">
      <calculatedColumnFormula>VLOOKUP(Tabela1[[#This Row],[Subscription Type]],tbl_subscription[#All],2,0)</calculatedColumnFormula>
    </tableColumn>
    <tableColumn id="8" xr3:uid="{FD4D9C95-F6E5-4933-9068-A71FF7DF9343}" name="EA Play Season Pass" dataDxfId="184"/>
    <tableColumn id="14" xr3:uid="{C3CF1771-1356-472F-AF68-CA501E9D3E15}" name="EA Play Season Pass Nomalize" dataDxfId="176">
      <calculatedColumnFormula>VLOOKUP(Tabela1[[#This Row],[EA Play Season Pass]],tbl_ea_seasonpass[],2,0)</calculatedColumnFormula>
    </tableColumn>
    <tableColumn id="13" xr3:uid="{978DD0D2-834E-4CE4-A39B-30976086932F}" name="EA Play Season Pass_x000a_Price" dataDxfId="183" dataCellStyle="Moeda"/>
    <tableColumn id="9" xr3:uid="{6E29F111-C395-4580-9DAD-3407D9E8B1A4}" name="Minecraft Season Pass" dataDxfId="182"/>
    <tableColumn id="16" xr3:uid="{73DC1A93-8A3F-4BA6-BD6E-8C26A2FB9971}" name="Minecraft Season Pass Normalize" dataDxfId="175">
      <calculatedColumnFormula>VLOOKUP(Tabela1[[#This Row],[Minecraft Season Pass]],tbl_minecraft_seasonpass[],2,0)</calculatedColumnFormula>
    </tableColumn>
    <tableColumn id="10" xr3:uid="{EF544EAA-7F25-4FD5-A10E-8E62804DB9E3}" name="Minecraft Season Pass Price" dataDxfId="181" dataCellStyle="Moeda"/>
    <tableColumn id="11" xr3:uid="{7F6EB64A-1F07-4E48-9F0F-AC7D9DCD26F8}" name="Coupon Value" dataDxfId="180" dataCellStyle="Moeda"/>
    <tableColumn id="12" xr3:uid="{2B04ABC8-DE6F-426E-ADC0-D8AFC68CA58E}" name="Total Value" dataDxfId="179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9F1F53-D609-4361-B6CA-FD4163B35DA7}" name="tbl_subscription" displayName="tbl_subscription" ref="D3:E6" totalsRowShown="0">
  <autoFilter ref="D3:E6" xr:uid="{329F1F53-D609-4361-B6CA-FD4163B35DA7}"/>
  <tableColumns count="2">
    <tableColumn id="1" xr3:uid="{F9C63E0E-56BB-474F-8F03-0E05545F4FF0}" name="Subscription Type" dataDxfId="178"/>
    <tableColumn id="2" xr3:uid="{46D02F7C-14CF-4DB2-8973-6C3E4A15FB32}" name="Subscription Typ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D6D1A-D151-495D-9BA1-EFF0EB9FB16E}" name="tbl_ea_seasonpass" displayName="tbl_ea_seasonpass" ref="G3:H5" totalsRowShown="0">
  <autoFilter ref="G3:H5" xr:uid="{F4AD6D1A-D151-495D-9BA1-EFF0EB9FB16E}"/>
  <tableColumns count="2">
    <tableColumn id="1" xr3:uid="{F6DFF879-524A-4611-A673-8B96D786B0BE}" name="EA Play Season Pass" dataDxfId="177"/>
    <tableColumn id="2" xr3:uid="{D3748CAC-0B4B-4C7B-B656-7126D2C38189}" name="EA Play Season Pass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38D8E1-476C-41DD-AA12-DB4B9F80B6CD}" name="tbl_minecraft_seasonpass" displayName="tbl_minecraft_seasonpass" ref="J3:K5" totalsRowShown="0">
  <autoFilter ref="J3:K5" xr:uid="{6A38D8E1-476C-41DD-AA12-DB4B9F80B6CD}"/>
  <tableColumns count="2">
    <tableColumn id="1" xr3:uid="{CF50118D-21E4-41DD-885E-761F1673945B}" name="Minecraft Season Pass"/>
    <tableColumn id="2" xr3:uid="{164281CE-C3F4-41CE-8B0C-D2D2AECFCF5D}" name="Minecraft Season Pass Normaliz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72F85B-140F-4289-AD1B-BB8548201250}" name="tbl_autorenovacao" displayName="tbl_autorenovacao" ref="M3:N5" totalsRowShown="0">
  <autoFilter ref="M3:N5" xr:uid="{9C72F85B-140F-4289-AD1B-BB8548201250}"/>
  <tableColumns count="2">
    <tableColumn id="1" xr3:uid="{9332970F-1359-4845-A62B-D4DF5BB85DD1}" name="Auto Renewal"/>
    <tableColumn id="2" xr3:uid="{A9F0A5E8-A3F6-4C39-B0E9-431F01D93869}" name="Auto Renew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zoomScale="90" zoomScaleNormal="90" workbookViewId="0">
      <selection activeCell="F3" sqref="F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8" customWidth="1"/>
    <col min="7" max="7" width="14.6640625" bestFit="1" customWidth="1"/>
    <col min="8" max="8" width="22" bestFit="1" customWidth="1"/>
    <col min="9" max="9" width="31.33203125" bestFit="1" customWidth="1"/>
    <col min="10" max="10" width="20.5546875" bestFit="1" customWidth="1"/>
    <col min="11" max="12" width="20.5546875" customWidth="1"/>
    <col min="13" max="13" width="16.6640625" bestFit="1" customWidth="1"/>
    <col min="14" max="14" width="16.6640625" customWidth="1"/>
    <col min="15" max="15" width="21.33203125" bestFit="1" customWidth="1"/>
    <col min="16" max="16" width="12.6640625" bestFit="1" customWidth="1"/>
    <col min="17" max="17" width="10.5546875" bestFit="1" customWidth="1"/>
  </cols>
  <sheetData>
    <row r="1" spans="1:17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341</v>
      </c>
      <c r="G1" s="9" t="s">
        <v>312</v>
      </c>
      <c r="H1" s="9" t="s">
        <v>16</v>
      </c>
      <c r="I1" s="9" t="s">
        <v>327</v>
      </c>
      <c r="J1" s="9" t="s">
        <v>309</v>
      </c>
      <c r="K1" s="9" t="s">
        <v>337</v>
      </c>
      <c r="L1" s="9" t="s">
        <v>310</v>
      </c>
      <c r="M1" s="9" t="s">
        <v>30</v>
      </c>
      <c r="N1" s="9" t="s">
        <v>338</v>
      </c>
      <c r="O1" s="9" t="s">
        <v>31</v>
      </c>
      <c r="P1" s="9" t="s">
        <v>32</v>
      </c>
      <c r="Q1" s="9" t="s">
        <v>33</v>
      </c>
    </row>
    <row r="2" spans="1:17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8" t="str">
        <f>VLOOKUP(Tabela1[[#This Row],[Auto Renewal]],tbl_autorenovacao[],2,0)</f>
        <v>Sim</v>
      </c>
      <c r="G2" s="11">
        <v>15</v>
      </c>
      <c r="H2" s="8" t="s">
        <v>20</v>
      </c>
      <c r="I2" s="8" t="str">
        <f>VLOOKUP(Tabela1[[#This Row],[Subscription Type]],tbl_subscription[#All],2,0)</f>
        <v>Mensal</v>
      </c>
      <c r="J2" s="8" t="s">
        <v>19</v>
      </c>
      <c r="K2" s="8" t="str">
        <f>VLOOKUP(Tabela1[[#This Row],[EA Play Season Pass]],tbl_ea_seasonpass[],2,0)</f>
        <v>Sim</v>
      </c>
      <c r="L2" s="11">
        <v>30</v>
      </c>
      <c r="M2" s="8" t="s">
        <v>19</v>
      </c>
      <c r="N2" s="8" t="str">
        <f>VLOOKUP(Tabela1[[#This Row],[Minecraft Season Pass]],tbl_minecraft_seasonpass[],2,0)</f>
        <v>Sim</v>
      </c>
      <c r="O2" s="11">
        <v>20</v>
      </c>
      <c r="P2" s="11">
        <v>5</v>
      </c>
      <c r="Q2" s="11">
        <v>60</v>
      </c>
    </row>
    <row r="3" spans="1:17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8" t="str">
        <f>VLOOKUP(Tabela1[[#This Row],[Auto Renewal]],tbl_autorenovacao[],2,0)</f>
        <v>Não</v>
      </c>
      <c r="G3" s="11">
        <v>5</v>
      </c>
      <c r="H3" s="8" t="s">
        <v>24</v>
      </c>
      <c r="I3" s="8" t="str">
        <f>VLOOKUP(Tabela1[[#This Row],[Subscription Type]],tbl_subscription[#All],2,0)</f>
        <v xml:space="preserve">Anual </v>
      </c>
      <c r="J3" s="8" t="s">
        <v>23</v>
      </c>
      <c r="K3" s="8" t="str">
        <f>VLOOKUP(Tabela1[[#This Row],[EA Play Season Pass]],tbl_ea_seasonpass[],2,0)</f>
        <v>Não</v>
      </c>
      <c r="L3" s="11" t="s">
        <v>311</v>
      </c>
      <c r="M3" s="8" t="s">
        <v>23</v>
      </c>
      <c r="N3" s="8" t="str">
        <f>VLOOKUP(Tabela1[[#This Row],[Minecraft Season Pass]],tbl_minecraft_seasonpass[],2,0)</f>
        <v>Não</v>
      </c>
      <c r="O3" s="11">
        <v>0</v>
      </c>
      <c r="P3" s="11">
        <v>0</v>
      </c>
      <c r="Q3" s="11">
        <v>5</v>
      </c>
    </row>
    <row r="4" spans="1:17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8" t="str">
        <f>VLOOKUP(Tabela1[[#This Row],[Auto Renewal]],tbl_autorenovacao[],2,0)</f>
        <v>Sim</v>
      </c>
      <c r="G4" s="11">
        <v>10</v>
      </c>
      <c r="H4" s="8" t="s">
        <v>27</v>
      </c>
      <c r="I4" s="8" t="str">
        <f>VLOOKUP(Tabela1[[#This Row],[Subscription Type]],tbl_subscription[#All],2,0)</f>
        <v>Trimestral</v>
      </c>
      <c r="J4" s="8" t="s">
        <v>23</v>
      </c>
      <c r="K4" s="8" t="str">
        <f>VLOOKUP(Tabela1[[#This Row],[EA Play Season Pass]],tbl_ea_seasonpass[],2,0)</f>
        <v>Não</v>
      </c>
      <c r="L4" s="11" t="s">
        <v>311</v>
      </c>
      <c r="M4" s="8" t="s">
        <v>19</v>
      </c>
      <c r="N4" s="8" t="str">
        <f>VLOOKUP(Tabela1[[#This Row],[Minecraft Season Pass]],tbl_minecraft_seasonpass[],2,0)</f>
        <v>Sim</v>
      </c>
      <c r="O4" s="11">
        <v>20</v>
      </c>
      <c r="P4" s="11">
        <v>10</v>
      </c>
      <c r="Q4" s="11">
        <v>20</v>
      </c>
    </row>
    <row r="5" spans="1:17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8" t="str">
        <f>VLOOKUP(Tabela1[[#This Row],[Auto Renewal]],tbl_autorenovacao[],2,0)</f>
        <v>Não</v>
      </c>
      <c r="G5" s="11">
        <v>15</v>
      </c>
      <c r="H5" s="8" t="s">
        <v>20</v>
      </c>
      <c r="I5" s="8" t="str">
        <f>VLOOKUP(Tabela1[[#This Row],[Subscription Type]],tbl_subscription[#All],2,0)</f>
        <v>Mensal</v>
      </c>
      <c r="J5" s="8" t="s">
        <v>19</v>
      </c>
      <c r="K5" s="8" t="str">
        <f>VLOOKUP(Tabela1[[#This Row],[EA Play Season Pass]],tbl_ea_seasonpass[],2,0)</f>
        <v>Sim</v>
      </c>
      <c r="L5" s="11">
        <v>30</v>
      </c>
      <c r="M5" s="8" t="s">
        <v>19</v>
      </c>
      <c r="N5" s="8" t="str">
        <f>VLOOKUP(Tabela1[[#This Row],[Minecraft Season Pass]],tbl_minecraft_seasonpass[],2,0)</f>
        <v>Sim</v>
      </c>
      <c r="O5" s="11">
        <v>20</v>
      </c>
      <c r="P5" s="11">
        <v>3</v>
      </c>
      <c r="Q5" s="11">
        <v>62</v>
      </c>
    </row>
    <row r="6" spans="1:17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8" t="str">
        <f>VLOOKUP(Tabela1[[#This Row],[Auto Renewal]],tbl_autorenovacao[],2,0)</f>
        <v>Sim</v>
      </c>
      <c r="G6" s="11">
        <v>5</v>
      </c>
      <c r="H6" s="8" t="s">
        <v>20</v>
      </c>
      <c r="I6" s="8" t="str">
        <f>VLOOKUP(Tabela1[[#This Row],[Subscription Type]],tbl_subscription[#All],2,0)</f>
        <v>Mensal</v>
      </c>
      <c r="J6" s="8" t="s">
        <v>23</v>
      </c>
      <c r="K6" s="8" t="str">
        <f>VLOOKUP(Tabela1[[#This Row],[EA Play Season Pass]],tbl_ea_seasonpass[],2,0)</f>
        <v>Não</v>
      </c>
      <c r="L6" s="11" t="s">
        <v>311</v>
      </c>
      <c r="M6" s="8" t="s">
        <v>23</v>
      </c>
      <c r="N6" s="8" t="str">
        <f>VLOOKUP(Tabela1[[#This Row],[Minecraft Season Pass]],tbl_minecraft_seasonpass[],2,0)</f>
        <v>Não</v>
      </c>
      <c r="O6" s="11">
        <v>0</v>
      </c>
      <c r="P6" s="11">
        <v>1</v>
      </c>
      <c r="Q6" s="11">
        <v>4</v>
      </c>
    </row>
    <row r="7" spans="1:17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8" t="str">
        <f>VLOOKUP(Tabela1[[#This Row],[Auto Renewal]],tbl_autorenovacao[],2,0)</f>
        <v>Não</v>
      </c>
      <c r="G7" s="11">
        <v>10</v>
      </c>
      <c r="H7" s="8" t="s">
        <v>20</v>
      </c>
      <c r="I7" s="8" t="str">
        <f>VLOOKUP(Tabela1[[#This Row],[Subscription Type]],tbl_subscription[#All],2,0)</f>
        <v>Mensal</v>
      </c>
      <c r="J7" s="8" t="s">
        <v>23</v>
      </c>
      <c r="K7" s="8" t="str">
        <f>VLOOKUP(Tabela1[[#This Row],[EA Play Season Pass]],tbl_ea_seasonpass[],2,0)</f>
        <v>Não</v>
      </c>
      <c r="L7" s="11" t="s">
        <v>311</v>
      </c>
      <c r="M7" s="8" t="s">
        <v>19</v>
      </c>
      <c r="N7" s="8" t="str">
        <f>VLOOKUP(Tabela1[[#This Row],[Minecraft Season Pass]],tbl_minecraft_seasonpass[],2,0)</f>
        <v>Sim</v>
      </c>
      <c r="O7" s="11">
        <v>20</v>
      </c>
      <c r="P7" s="11">
        <v>2</v>
      </c>
      <c r="Q7" s="11">
        <v>28</v>
      </c>
    </row>
    <row r="8" spans="1:17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8" t="str">
        <f>VLOOKUP(Tabela1[[#This Row],[Auto Renewal]],tbl_autorenovacao[],2,0)</f>
        <v>Sim</v>
      </c>
      <c r="G8" s="11">
        <v>15</v>
      </c>
      <c r="H8" s="8" t="s">
        <v>27</v>
      </c>
      <c r="I8" s="8" t="str">
        <f>VLOOKUP(Tabela1[[#This Row],[Subscription Type]],tbl_subscription[#All],2,0)</f>
        <v>Trimestral</v>
      </c>
      <c r="J8" s="8" t="s">
        <v>19</v>
      </c>
      <c r="K8" s="8" t="str">
        <f>VLOOKUP(Tabela1[[#This Row],[EA Play Season Pass]],tbl_ea_seasonpass[],2,0)</f>
        <v>Sim</v>
      </c>
      <c r="L8" s="11">
        <v>30</v>
      </c>
      <c r="M8" s="8" t="s">
        <v>19</v>
      </c>
      <c r="N8" s="8" t="str">
        <f>VLOOKUP(Tabela1[[#This Row],[Minecraft Season Pass]],tbl_minecraft_seasonpass[],2,0)</f>
        <v>Sim</v>
      </c>
      <c r="O8" s="11">
        <v>20</v>
      </c>
      <c r="P8" s="11">
        <v>10</v>
      </c>
      <c r="Q8" s="11">
        <v>55</v>
      </c>
    </row>
    <row r="9" spans="1:17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8" t="str">
        <f>VLOOKUP(Tabela1[[#This Row],[Auto Renewal]],tbl_autorenovacao[],2,0)</f>
        <v>Sim</v>
      </c>
      <c r="G9" s="11">
        <v>5</v>
      </c>
      <c r="H9" s="8" t="s">
        <v>24</v>
      </c>
      <c r="I9" s="8" t="str">
        <f>VLOOKUP(Tabela1[[#This Row],[Subscription Type]],tbl_subscription[#All],2,0)</f>
        <v xml:space="preserve">Anual </v>
      </c>
      <c r="J9" s="8" t="s">
        <v>23</v>
      </c>
      <c r="K9" s="8" t="str">
        <f>VLOOKUP(Tabela1[[#This Row],[EA Play Season Pass]],tbl_ea_seasonpass[],2,0)</f>
        <v>Não</v>
      </c>
      <c r="L9" s="11" t="s">
        <v>311</v>
      </c>
      <c r="M9" s="8" t="s">
        <v>23</v>
      </c>
      <c r="N9" s="8" t="str">
        <f>VLOOKUP(Tabela1[[#This Row],[Minecraft Season Pass]],tbl_minecraft_seasonpass[],2,0)</f>
        <v>Não</v>
      </c>
      <c r="O9" s="11">
        <v>0</v>
      </c>
      <c r="P9" s="11">
        <v>0</v>
      </c>
      <c r="Q9" s="11">
        <v>5</v>
      </c>
    </row>
    <row r="10" spans="1:17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8" t="str">
        <f>VLOOKUP(Tabela1[[#This Row],[Auto Renewal]],tbl_autorenovacao[],2,0)</f>
        <v>Não</v>
      </c>
      <c r="G10" s="11">
        <v>15</v>
      </c>
      <c r="H10" s="8" t="s">
        <v>20</v>
      </c>
      <c r="I10" s="8" t="str">
        <f>VLOOKUP(Tabela1[[#This Row],[Subscription Type]],tbl_subscription[#All],2,0)</f>
        <v>Mensal</v>
      </c>
      <c r="J10" s="8" t="s">
        <v>19</v>
      </c>
      <c r="K10" s="8" t="str">
        <f>VLOOKUP(Tabela1[[#This Row],[EA Play Season Pass]],tbl_ea_seasonpass[],2,0)</f>
        <v>Sim</v>
      </c>
      <c r="L10" s="11">
        <v>30</v>
      </c>
      <c r="M10" s="8" t="s">
        <v>19</v>
      </c>
      <c r="N10" s="8" t="str">
        <f>VLOOKUP(Tabela1[[#This Row],[Minecraft Season Pass]],tbl_minecraft_seasonpass[],2,0)</f>
        <v>Sim</v>
      </c>
      <c r="O10" s="11">
        <v>20</v>
      </c>
      <c r="P10" s="11">
        <v>5</v>
      </c>
      <c r="Q10" s="11">
        <v>60</v>
      </c>
    </row>
    <row r="11" spans="1:17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8" t="str">
        <f>VLOOKUP(Tabela1[[#This Row],[Auto Renewal]],tbl_autorenovacao[],2,0)</f>
        <v>Sim</v>
      </c>
      <c r="G11" s="11">
        <v>10</v>
      </c>
      <c r="H11" s="8" t="s">
        <v>27</v>
      </c>
      <c r="I11" s="8" t="str">
        <f>VLOOKUP(Tabela1[[#This Row],[Subscription Type]],tbl_subscription[#All],2,0)</f>
        <v>Trimestral</v>
      </c>
      <c r="J11" s="8" t="s">
        <v>23</v>
      </c>
      <c r="K11" s="8" t="str">
        <f>VLOOKUP(Tabela1[[#This Row],[EA Play Season Pass]],tbl_ea_seasonpass[],2,0)</f>
        <v>Não</v>
      </c>
      <c r="L11" s="11" t="s">
        <v>311</v>
      </c>
      <c r="M11" s="8" t="s">
        <v>19</v>
      </c>
      <c r="N11" s="8" t="str">
        <f>VLOOKUP(Tabela1[[#This Row],[Minecraft Season Pass]],tbl_minecraft_seasonpass[],2,0)</f>
        <v>Sim</v>
      </c>
      <c r="O11" s="11">
        <v>20</v>
      </c>
      <c r="P11" s="11">
        <v>15</v>
      </c>
      <c r="Q11" s="11">
        <v>15</v>
      </c>
    </row>
    <row r="12" spans="1:17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8" t="str">
        <f>VLOOKUP(Tabela1[[#This Row],[Auto Renewal]],tbl_autorenovacao[],2,0)</f>
        <v>Não</v>
      </c>
      <c r="G12" s="11">
        <v>5</v>
      </c>
      <c r="H12" s="8" t="s">
        <v>20</v>
      </c>
      <c r="I12" s="8" t="str">
        <f>VLOOKUP(Tabela1[[#This Row],[Subscription Type]],tbl_subscription[#All],2,0)</f>
        <v>Mensal</v>
      </c>
      <c r="J12" s="8" t="s">
        <v>23</v>
      </c>
      <c r="K12" s="8" t="str">
        <f>VLOOKUP(Tabela1[[#This Row],[EA Play Season Pass]],tbl_ea_seasonpass[],2,0)</f>
        <v>Não</v>
      </c>
      <c r="L12" s="11" t="s">
        <v>311</v>
      </c>
      <c r="M12" s="8" t="s">
        <v>23</v>
      </c>
      <c r="N12" s="8" t="str">
        <f>VLOOKUP(Tabela1[[#This Row],[Minecraft Season Pass]],tbl_minecraft_seasonpass[],2,0)</f>
        <v>Não</v>
      </c>
      <c r="O12" s="11">
        <v>0</v>
      </c>
      <c r="P12" s="11">
        <v>1</v>
      </c>
      <c r="Q12" s="11">
        <v>4</v>
      </c>
    </row>
    <row r="13" spans="1:17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8" t="str">
        <f>VLOOKUP(Tabela1[[#This Row],[Auto Renewal]],tbl_autorenovacao[],2,0)</f>
        <v>Sim</v>
      </c>
      <c r="G13" s="11">
        <v>15</v>
      </c>
      <c r="H13" s="8" t="s">
        <v>24</v>
      </c>
      <c r="I13" s="8" t="str">
        <f>VLOOKUP(Tabela1[[#This Row],[Subscription Type]],tbl_subscription[#All],2,0)</f>
        <v xml:space="preserve">Anual </v>
      </c>
      <c r="J13" s="8" t="s">
        <v>19</v>
      </c>
      <c r="K13" s="8" t="str">
        <f>VLOOKUP(Tabela1[[#This Row],[EA Play Season Pass]],tbl_ea_seasonpass[],2,0)</f>
        <v>Sim</v>
      </c>
      <c r="L13" s="11">
        <v>30</v>
      </c>
      <c r="M13" s="8" t="s">
        <v>19</v>
      </c>
      <c r="N13" s="8" t="str">
        <f>VLOOKUP(Tabela1[[#This Row],[Minecraft Season Pass]],tbl_minecraft_seasonpass[],2,0)</f>
        <v>Sim</v>
      </c>
      <c r="O13" s="11">
        <v>20</v>
      </c>
      <c r="P13" s="11">
        <v>20</v>
      </c>
      <c r="Q13" s="11">
        <v>45</v>
      </c>
    </row>
    <row r="14" spans="1:17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8" t="str">
        <f>VLOOKUP(Tabela1[[#This Row],[Auto Renewal]],tbl_autorenovacao[],2,0)</f>
        <v>Não</v>
      </c>
      <c r="G14" s="11">
        <v>10</v>
      </c>
      <c r="H14" s="8" t="s">
        <v>20</v>
      </c>
      <c r="I14" s="8" t="str">
        <f>VLOOKUP(Tabela1[[#This Row],[Subscription Type]],tbl_subscription[#All],2,0)</f>
        <v>Mensal</v>
      </c>
      <c r="J14" s="8" t="s">
        <v>23</v>
      </c>
      <c r="K14" s="8" t="str">
        <f>VLOOKUP(Tabela1[[#This Row],[EA Play Season Pass]],tbl_ea_seasonpass[],2,0)</f>
        <v>Não</v>
      </c>
      <c r="L14" s="11" t="s">
        <v>311</v>
      </c>
      <c r="M14" s="8" t="s">
        <v>19</v>
      </c>
      <c r="N14" s="8" t="str">
        <f>VLOOKUP(Tabela1[[#This Row],[Minecraft Season Pass]],tbl_minecraft_seasonpass[],2,0)</f>
        <v>Sim</v>
      </c>
      <c r="O14" s="11">
        <v>20</v>
      </c>
      <c r="P14" s="11">
        <v>10</v>
      </c>
      <c r="Q14" s="11">
        <v>20</v>
      </c>
    </row>
    <row r="15" spans="1:17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8" t="str">
        <f>VLOOKUP(Tabela1[[#This Row],[Auto Renewal]],tbl_autorenovacao[],2,0)</f>
        <v>Sim</v>
      </c>
      <c r="G15" s="11">
        <v>5</v>
      </c>
      <c r="H15" s="8" t="s">
        <v>27</v>
      </c>
      <c r="I15" s="8" t="str">
        <f>VLOOKUP(Tabela1[[#This Row],[Subscription Type]],tbl_subscription[#All],2,0)</f>
        <v>Trimestral</v>
      </c>
      <c r="J15" s="8" t="s">
        <v>23</v>
      </c>
      <c r="K15" s="8" t="str">
        <f>VLOOKUP(Tabela1[[#This Row],[EA Play Season Pass]],tbl_ea_seasonpass[],2,0)</f>
        <v>Não</v>
      </c>
      <c r="L15" s="11" t="s">
        <v>311</v>
      </c>
      <c r="M15" s="8" t="s">
        <v>23</v>
      </c>
      <c r="N15" s="8" t="str">
        <f>VLOOKUP(Tabela1[[#This Row],[Minecraft Season Pass]],tbl_minecraft_seasonpass[],2,0)</f>
        <v>Não</v>
      </c>
      <c r="O15" s="11">
        <v>0</v>
      </c>
      <c r="P15" s="11">
        <v>0</v>
      </c>
      <c r="Q15" s="11">
        <v>5</v>
      </c>
    </row>
    <row r="16" spans="1:17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8" t="str">
        <f>VLOOKUP(Tabela1[[#This Row],[Auto Renewal]],tbl_autorenovacao[],2,0)</f>
        <v>Não</v>
      </c>
      <c r="G16" s="11">
        <v>15</v>
      </c>
      <c r="H16" s="8" t="s">
        <v>20</v>
      </c>
      <c r="I16" s="8" t="str">
        <f>VLOOKUP(Tabela1[[#This Row],[Subscription Type]],tbl_subscription[#All],2,0)</f>
        <v>Mensal</v>
      </c>
      <c r="J16" s="8" t="s">
        <v>19</v>
      </c>
      <c r="K16" s="8" t="str">
        <f>VLOOKUP(Tabela1[[#This Row],[EA Play Season Pass]],tbl_ea_seasonpass[],2,0)</f>
        <v>Sim</v>
      </c>
      <c r="L16" s="11">
        <v>30</v>
      </c>
      <c r="M16" s="8" t="s">
        <v>19</v>
      </c>
      <c r="N16" s="8" t="str">
        <f>VLOOKUP(Tabela1[[#This Row],[Minecraft Season Pass]],tbl_minecraft_seasonpass[],2,0)</f>
        <v>Sim</v>
      </c>
      <c r="O16" s="11">
        <v>20</v>
      </c>
      <c r="P16" s="11">
        <v>8</v>
      </c>
      <c r="Q16" s="11">
        <v>57</v>
      </c>
    </row>
    <row r="17" spans="1:17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8" t="str">
        <f>VLOOKUP(Tabela1[[#This Row],[Auto Renewal]],tbl_autorenovacao[],2,0)</f>
        <v>Sim</v>
      </c>
      <c r="G17" s="11">
        <v>10</v>
      </c>
      <c r="H17" s="8" t="s">
        <v>24</v>
      </c>
      <c r="I17" s="8" t="str">
        <f>VLOOKUP(Tabela1[[#This Row],[Subscription Type]],tbl_subscription[#All],2,0)</f>
        <v xml:space="preserve">Anual </v>
      </c>
      <c r="J17" s="8" t="s">
        <v>23</v>
      </c>
      <c r="K17" s="8" t="str">
        <f>VLOOKUP(Tabela1[[#This Row],[EA Play Season Pass]],tbl_ea_seasonpass[],2,0)</f>
        <v>Não</v>
      </c>
      <c r="L17" s="11" t="s">
        <v>311</v>
      </c>
      <c r="M17" s="8" t="s">
        <v>19</v>
      </c>
      <c r="N17" s="8" t="str">
        <f>VLOOKUP(Tabela1[[#This Row],[Minecraft Season Pass]],tbl_minecraft_seasonpass[],2,0)</f>
        <v>Sim</v>
      </c>
      <c r="O17" s="11">
        <v>20</v>
      </c>
      <c r="P17" s="11">
        <v>12</v>
      </c>
      <c r="Q17" s="11">
        <v>18</v>
      </c>
    </row>
    <row r="18" spans="1:17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8" t="str">
        <f>VLOOKUP(Tabela1[[#This Row],[Auto Renewal]],tbl_autorenovacao[],2,0)</f>
        <v>Não</v>
      </c>
      <c r="G18" s="11">
        <v>5</v>
      </c>
      <c r="H18" s="8" t="s">
        <v>20</v>
      </c>
      <c r="I18" s="8" t="str">
        <f>VLOOKUP(Tabela1[[#This Row],[Subscription Type]],tbl_subscription[#All],2,0)</f>
        <v>Mensal</v>
      </c>
      <c r="J18" s="8" t="s">
        <v>23</v>
      </c>
      <c r="K18" s="8" t="str">
        <f>VLOOKUP(Tabela1[[#This Row],[EA Play Season Pass]],tbl_ea_seasonpass[],2,0)</f>
        <v>Não</v>
      </c>
      <c r="L18" s="11" t="s">
        <v>311</v>
      </c>
      <c r="M18" s="8" t="s">
        <v>23</v>
      </c>
      <c r="N18" s="8" t="str">
        <f>VLOOKUP(Tabela1[[#This Row],[Minecraft Season Pass]],tbl_minecraft_seasonpass[],2,0)</f>
        <v>Não</v>
      </c>
      <c r="O18" s="11">
        <v>0</v>
      </c>
      <c r="P18" s="11">
        <v>2</v>
      </c>
      <c r="Q18" s="11">
        <v>3</v>
      </c>
    </row>
    <row r="19" spans="1:17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8" t="str">
        <f>VLOOKUP(Tabela1[[#This Row],[Auto Renewal]],tbl_autorenovacao[],2,0)</f>
        <v>Sim</v>
      </c>
      <c r="G19" s="11">
        <v>15</v>
      </c>
      <c r="H19" s="8" t="s">
        <v>27</v>
      </c>
      <c r="I19" s="8" t="str">
        <f>VLOOKUP(Tabela1[[#This Row],[Subscription Type]],tbl_subscription[#All],2,0)</f>
        <v>Trimestral</v>
      </c>
      <c r="J19" s="8" t="s">
        <v>19</v>
      </c>
      <c r="K19" s="8" t="str">
        <f>VLOOKUP(Tabela1[[#This Row],[EA Play Season Pass]],tbl_ea_seasonpass[],2,0)</f>
        <v>Sim</v>
      </c>
      <c r="L19" s="11">
        <v>30</v>
      </c>
      <c r="M19" s="8" t="s">
        <v>19</v>
      </c>
      <c r="N19" s="8" t="str">
        <f>VLOOKUP(Tabela1[[#This Row],[Minecraft Season Pass]],tbl_minecraft_seasonpass[],2,0)</f>
        <v>Sim</v>
      </c>
      <c r="O19" s="11">
        <v>20</v>
      </c>
      <c r="P19" s="11">
        <v>7</v>
      </c>
      <c r="Q19" s="11">
        <v>58</v>
      </c>
    </row>
    <row r="20" spans="1:17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8" t="str">
        <f>VLOOKUP(Tabela1[[#This Row],[Auto Renewal]],tbl_autorenovacao[],2,0)</f>
        <v>Não</v>
      </c>
      <c r="G20" s="11">
        <v>10</v>
      </c>
      <c r="H20" s="8" t="s">
        <v>20</v>
      </c>
      <c r="I20" s="8" t="str">
        <f>VLOOKUP(Tabela1[[#This Row],[Subscription Type]],tbl_subscription[#All],2,0)</f>
        <v>Mensal</v>
      </c>
      <c r="J20" s="8" t="s">
        <v>23</v>
      </c>
      <c r="K20" s="8" t="str">
        <f>VLOOKUP(Tabela1[[#This Row],[EA Play Season Pass]],tbl_ea_seasonpass[],2,0)</f>
        <v>Não</v>
      </c>
      <c r="L20" s="11" t="s">
        <v>311</v>
      </c>
      <c r="M20" s="8" t="s">
        <v>19</v>
      </c>
      <c r="N20" s="8" t="str">
        <f>VLOOKUP(Tabela1[[#This Row],[Minecraft Season Pass]],tbl_minecraft_seasonpass[],2,0)</f>
        <v>Sim</v>
      </c>
      <c r="O20" s="11">
        <v>20</v>
      </c>
      <c r="P20" s="11">
        <v>5</v>
      </c>
      <c r="Q20" s="11">
        <v>25</v>
      </c>
    </row>
    <row r="21" spans="1:17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8" t="str">
        <f>VLOOKUP(Tabela1[[#This Row],[Auto Renewal]],tbl_autorenovacao[],2,0)</f>
        <v>Sim</v>
      </c>
      <c r="G21" s="11">
        <v>5</v>
      </c>
      <c r="H21" s="8" t="s">
        <v>24</v>
      </c>
      <c r="I21" s="8" t="str">
        <f>VLOOKUP(Tabela1[[#This Row],[Subscription Type]],tbl_subscription[#All],2,0)</f>
        <v xml:space="preserve">Anual </v>
      </c>
      <c r="J21" s="8" t="s">
        <v>23</v>
      </c>
      <c r="K21" s="8" t="str">
        <f>VLOOKUP(Tabela1[[#This Row],[EA Play Season Pass]],tbl_ea_seasonpass[],2,0)</f>
        <v>Não</v>
      </c>
      <c r="L21" s="11" t="s">
        <v>311</v>
      </c>
      <c r="M21" s="8" t="s">
        <v>23</v>
      </c>
      <c r="N21" s="8" t="str">
        <f>VLOOKUP(Tabela1[[#This Row],[Minecraft Season Pass]],tbl_minecraft_seasonpass[],2,0)</f>
        <v>Não</v>
      </c>
      <c r="O21" s="11">
        <v>0</v>
      </c>
      <c r="P21" s="11">
        <v>0</v>
      </c>
      <c r="Q21" s="11">
        <v>5</v>
      </c>
    </row>
    <row r="22" spans="1:17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8" t="str">
        <f>VLOOKUP(Tabela1[[#This Row],[Auto Renewal]],tbl_autorenovacao[],2,0)</f>
        <v>Não</v>
      </c>
      <c r="G22" s="11">
        <v>15</v>
      </c>
      <c r="H22" s="8" t="s">
        <v>20</v>
      </c>
      <c r="I22" s="8" t="str">
        <f>VLOOKUP(Tabela1[[#This Row],[Subscription Type]],tbl_subscription[#All],2,0)</f>
        <v>Mensal</v>
      </c>
      <c r="J22" s="8" t="s">
        <v>19</v>
      </c>
      <c r="K22" s="8" t="str">
        <f>VLOOKUP(Tabela1[[#This Row],[EA Play Season Pass]],tbl_ea_seasonpass[],2,0)</f>
        <v>Sim</v>
      </c>
      <c r="L22" s="11">
        <v>30</v>
      </c>
      <c r="M22" s="8" t="s">
        <v>19</v>
      </c>
      <c r="N22" s="8" t="str">
        <f>VLOOKUP(Tabela1[[#This Row],[Minecraft Season Pass]],tbl_minecraft_seasonpass[],2,0)</f>
        <v>Sim</v>
      </c>
      <c r="O22" s="11">
        <v>20</v>
      </c>
      <c r="P22" s="11">
        <v>3</v>
      </c>
      <c r="Q22" s="11">
        <v>62</v>
      </c>
    </row>
    <row r="23" spans="1:17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8" t="str">
        <f>VLOOKUP(Tabela1[[#This Row],[Auto Renewal]],tbl_autorenovacao[],2,0)</f>
        <v>Sim</v>
      </c>
      <c r="G23" s="11">
        <v>10</v>
      </c>
      <c r="H23" s="8" t="s">
        <v>27</v>
      </c>
      <c r="I23" s="8" t="str">
        <f>VLOOKUP(Tabela1[[#This Row],[Subscription Type]],tbl_subscription[#All],2,0)</f>
        <v>Trimestral</v>
      </c>
      <c r="J23" s="8" t="s">
        <v>23</v>
      </c>
      <c r="K23" s="8" t="str">
        <f>VLOOKUP(Tabela1[[#This Row],[EA Play Season Pass]],tbl_ea_seasonpass[],2,0)</f>
        <v>Não</v>
      </c>
      <c r="L23" s="11" t="s">
        <v>311</v>
      </c>
      <c r="M23" s="8" t="s">
        <v>19</v>
      </c>
      <c r="N23" s="8" t="str">
        <f>VLOOKUP(Tabela1[[#This Row],[Minecraft Season Pass]],tbl_minecraft_seasonpass[],2,0)</f>
        <v>Sim</v>
      </c>
      <c r="O23" s="11">
        <v>20</v>
      </c>
      <c r="P23" s="11">
        <v>15</v>
      </c>
      <c r="Q23" s="11">
        <v>15</v>
      </c>
    </row>
    <row r="24" spans="1:17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8" t="str">
        <f>VLOOKUP(Tabela1[[#This Row],[Auto Renewal]],tbl_autorenovacao[],2,0)</f>
        <v>Não</v>
      </c>
      <c r="G24" s="11">
        <v>5</v>
      </c>
      <c r="H24" s="8" t="s">
        <v>20</v>
      </c>
      <c r="I24" s="8" t="str">
        <f>VLOOKUP(Tabela1[[#This Row],[Subscription Type]],tbl_subscription[#All],2,0)</f>
        <v>Mensal</v>
      </c>
      <c r="J24" s="8" t="s">
        <v>23</v>
      </c>
      <c r="K24" s="8" t="str">
        <f>VLOOKUP(Tabela1[[#This Row],[EA Play Season Pass]],tbl_ea_seasonpass[],2,0)</f>
        <v>Não</v>
      </c>
      <c r="L24" s="11" t="s">
        <v>311</v>
      </c>
      <c r="M24" s="8" t="s">
        <v>23</v>
      </c>
      <c r="N24" s="8" t="str">
        <f>VLOOKUP(Tabela1[[#This Row],[Minecraft Season Pass]],tbl_minecraft_seasonpass[],2,0)</f>
        <v>Não</v>
      </c>
      <c r="O24" s="11">
        <v>0</v>
      </c>
      <c r="P24" s="11">
        <v>1</v>
      </c>
      <c r="Q24" s="11">
        <v>4</v>
      </c>
    </row>
    <row r="25" spans="1:17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8" t="str">
        <f>VLOOKUP(Tabela1[[#This Row],[Auto Renewal]],tbl_autorenovacao[],2,0)</f>
        <v>Sim</v>
      </c>
      <c r="G25" s="11">
        <v>15</v>
      </c>
      <c r="H25" s="8" t="s">
        <v>24</v>
      </c>
      <c r="I25" s="8" t="str">
        <f>VLOOKUP(Tabela1[[#This Row],[Subscription Type]],tbl_subscription[#All],2,0)</f>
        <v xml:space="preserve">Anual </v>
      </c>
      <c r="J25" s="8" t="s">
        <v>19</v>
      </c>
      <c r="K25" s="8" t="str">
        <f>VLOOKUP(Tabela1[[#This Row],[EA Play Season Pass]],tbl_ea_seasonpass[],2,0)</f>
        <v>Sim</v>
      </c>
      <c r="L25" s="11">
        <v>30</v>
      </c>
      <c r="M25" s="8" t="s">
        <v>19</v>
      </c>
      <c r="N25" s="8" t="str">
        <f>VLOOKUP(Tabela1[[#This Row],[Minecraft Season Pass]],tbl_minecraft_seasonpass[],2,0)</f>
        <v>Sim</v>
      </c>
      <c r="O25" s="11">
        <v>20</v>
      </c>
      <c r="P25" s="11">
        <v>20</v>
      </c>
      <c r="Q25" s="11">
        <v>45</v>
      </c>
    </row>
    <row r="26" spans="1:17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8" t="str">
        <f>VLOOKUP(Tabela1[[#This Row],[Auto Renewal]],tbl_autorenovacao[],2,0)</f>
        <v>Não</v>
      </c>
      <c r="G26" s="11">
        <v>10</v>
      </c>
      <c r="H26" s="8" t="s">
        <v>20</v>
      </c>
      <c r="I26" s="8" t="str">
        <f>VLOOKUP(Tabela1[[#This Row],[Subscription Type]],tbl_subscription[#All],2,0)</f>
        <v>Mensal</v>
      </c>
      <c r="J26" s="8" t="s">
        <v>23</v>
      </c>
      <c r="K26" s="8" t="str">
        <f>VLOOKUP(Tabela1[[#This Row],[EA Play Season Pass]],tbl_ea_seasonpass[],2,0)</f>
        <v>Não</v>
      </c>
      <c r="L26" s="11" t="s">
        <v>311</v>
      </c>
      <c r="M26" s="8" t="s">
        <v>19</v>
      </c>
      <c r="N26" s="8" t="str">
        <f>VLOOKUP(Tabela1[[#This Row],[Minecraft Season Pass]],tbl_minecraft_seasonpass[],2,0)</f>
        <v>Sim</v>
      </c>
      <c r="O26" s="11">
        <v>20</v>
      </c>
      <c r="P26" s="11">
        <v>10</v>
      </c>
      <c r="Q26" s="11">
        <v>20</v>
      </c>
    </row>
    <row r="27" spans="1:17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8" t="str">
        <f>VLOOKUP(Tabela1[[#This Row],[Auto Renewal]],tbl_autorenovacao[],2,0)</f>
        <v>Sim</v>
      </c>
      <c r="G27" s="11">
        <v>5</v>
      </c>
      <c r="H27" s="8" t="s">
        <v>27</v>
      </c>
      <c r="I27" s="8" t="str">
        <f>VLOOKUP(Tabela1[[#This Row],[Subscription Type]],tbl_subscription[#All],2,0)</f>
        <v>Trimestral</v>
      </c>
      <c r="J27" s="8" t="s">
        <v>23</v>
      </c>
      <c r="K27" s="8" t="str">
        <f>VLOOKUP(Tabela1[[#This Row],[EA Play Season Pass]],tbl_ea_seasonpass[],2,0)</f>
        <v>Não</v>
      </c>
      <c r="L27" s="11" t="s">
        <v>311</v>
      </c>
      <c r="M27" s="8" t="s">
        <v>23</v>
      </c>
      <c r="N27" s="8" t="str">
        <f>VLOOKUP(Tabela1[[#This Row],[Minecraft Season Pass]],tbl_minecraft_seasonpass[],2,0)</f>
        <v>Não</v>
      </c>
      <c r="O27" s="11">
        <v>0</v>
      </c>
      <c r="P27" s="11">
        <v>0</v>
      </c>
      <c r="Q27" s="11">
        <v>5</v>
      </c>
    </row>
    <row r="28" spans="1:17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8" t="str">
        <f>VLOOKUP(Tabela1[[#This Row],[Auto Renewal]],tbl_autorenovacao[],2,0)</f>
        <v>Não</v>
      </c>
      <c r="G28" s="11">
        <v>15</v>
      </c>
      <c r="H28" s="8" t="s">
        <v>20</v>
      </c>
      <c r="I28" s="8" t="str">
        <f>VLOOKUP(Tabela1[[#This Row],[Subscription Type]],tbl_subscription[#All],2,0)</f>
        <v>Mensal</v>
      </c>
      <c r="J28" s="8" t="s">
        <v>19</v>
      </c>
      <c r="K28" s="8" t="str">
        <f>VLOOKUP(Tabela1[[#This Row],[EA Play Season Pass]],tbl_ea_seasonpass[],2,0)</f>
        <v>Sim</v>
      </c>
      <c r="L28" s="11">
        <v>30</v>
      </c>
      <c r="M28" s="8" t="s">
        <v>19</v>
      </c>
      <c r="N28" s="8" t="str">
        <f>VLOOKUP(Tabela1[[#This Row],[Minecraft Season Pass]],tbl_minecraft_seasonpass[],2,0)</f>
        <v>Sim</v>
      </c>
      <c r="O28" s="11">
        <v>20</v>
      </c>
      <c r="P28" s="11">
        <v>5</v>
      </c>
      <c r="Q28" s="11">
        <v>60</v>
      </c>
    </row>
    <row r="29" spans="1:17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8" t="str">
        <f>VLOOKUP(Tabela1[[#This Row],[Auto Renewal]],tbl_autorenovacao[],2,0)</f>
        <v>Sim</v>
      </c>
      <c r="G29" s="11">
        <v>10</v>
      </c>
      <c r="H29" s="8" t="s">
        <v>24</v>
      </c>
      <c r="I29" s="8" t="str">
        <f>VLOOKUP(Tabela1[[#This Row],[Subscription Type]],tbl_subscription[#All],2,0)</f>
        <v xml:space="preserve">Anual </v>
      </c>
      <c r="J29" s="8" t="s">
        <v>23</v>
      </c>
      <c r="K29" s="8" t="str">
        <f>VLOOKUP(Tabela1[[#This Row],[EA Play Season Pass]],tbl_ea_seasonpass[],2,0)</f>
        <v>Não</v>
      </c>
      <c r="L29" s="11" t="s">
        <v>311</v>
      </c>
      <c r="M29" s="8" t="s">
        <v>19</v>
      </c>
      <c r="N29" s="8" t="str">
        <f>VLOOKUP(Tabela1[[#This Row],[Minecraft Season Pass]],tbl_minecraft_seasonpass[],2,0)</f>
        <v>Sim</v>
      </c>
      <c r="O29" s="11">
        <v>20</v>
      </c>
      <c r="P29" s="11">
        <v>15</v>
      </c>
      <c r="Q29" s="11">
        <v>15</v>
      </c>
    </row>
    <row r="30" spans="1:17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8" t="str">
        <f>VLOOKUP(Tabela1[[#This Row],[Auto Renewal]],tbl_autorenovacao[],2,0)</f>
        <v>Não</v>
      </c>
      <c r="G30" s="11">
        <v>5</v>
      </c>
      <c r="H30" s="8" t="s">
        <v>20</v>
      </c>
      <c r="I30" s="8" t="str">
        <f>VLOOKUP(Tabela1[[#This Row],[Subscription Type]],tbl_subscription[#All],2,0)</f>
        <v>Mensal</v>
      </c>
      <c r="J30" s="8" t="s">
        <v>23</v>
      </c>
      <c r="K30" s="8" t="str">
        <f>VLOOKUP(Tabela1[[#This Row],[EA Play Season Pass]],tbl_ea_seasonpass[],2,0)</f>
        <v>Não</v>
      </c>
      <c r="L30" s="11" t="s">
        <v>311</v>
      </c>
      <c r="M30" s="8" t="s">
        <v>23</v>
      </c>
      <c r="N30" s="8" t="str">
        <f>VLOOKUP(Tabela1[[#This Row],[Minecraft Season Pass]],tbl_minecraft_seasonpass[],2,0)</f>
        <v>Não</v>
      </c>
      <c r="O30" s="11">
        <v>0</v>
      </c>
      <c r="P30" s="11">
        <v>1</v>
      </c>
      <c r="Q30" s="11">
        <v>4</v>
      </c>
    </row>
    <row r="31" spans="1:17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8" t="str">
        <f>VLOOKUP(Tabela1[[#This Row],[Auto Renewal]],tbl_autorenovacao[],2,0)</f>
        <v>Sim</v>
      </c>
      <c r="G31" s="11">
        <v>15</v>
      </c>
      <c r="H31" s="8" t="s">
        <v>27</v>
      </c>
      <c r="I31" s="8" t="str">
        <f>VLOOKUP(Tabela1[[#This Row],[Subscription Type]],tbl_subscription[#All],2,0)</f>
        <v>Trimestral</v>
      </c>
      <c r="J31" s="8" t="s">
        <v>19</v>
      </c>
      <c r="K31" s="8" t="str">
        <f>VLOOKUP(Tabela1[[#This Row],[EA Play Season Pass]],tbl_ea_seasonpass[],2,0)</f>
        <v>Sim</v>
      </c>
      <c r="L31" s="11">
        <v>30</v>
      </c>
      <c r="M31" s="8" t="s">
        <v>19</v>
      </c>
      <c r="N31" s="8" t="str">
        <f>VLOOKUP(Tabela1[[#This Row],[Minecraft Season Pass]],tbl_minecraft_seasonpass[],2,0)</f>
        <v>Sim</v>
      </c>
      <c r="O31" s="11">
        <v>20</v>
      </c>
      <c r="P31" s="11">
        <v>7</v>
      </c>
      <c r="Q31" s="11">
        <v>58</v>
      </c>
    </row>
    <row r="32" spans="1:17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8" t="str">
        <f>VLOOKUP(Tabela1[[#This Row],[Auto Renewal]],tbl_autorenovacao[],2,0)</f>
        <v>Não</v>
      </c>
      <c r="G32" s="11">
        <v>10</v>
      </c>
      <c r="H32" s="8" t="s">
        <v>20</v>
      </c>
      <c r="I32" s="8" t="str">
        <f>VLOOKUP(Tabela1[[#This Row],[Subscription Type]],tbl_subscription[#All],2,0)</f>
        <v>Mensal</v>
      </c>
      <c r="J32" s="8" t="s">
        <v>23</v>
      </c>
      <c r="K32" s="8" t="str">
        <f>VLOOKUP(Tabela1[[#This Row],[EA Play Season Pass]],tbl_ea_seasonpass[],2,0)</f>
        <v>Não</v>
      </c>
      <c r="L32" s="11" t="s">
        <v>311</v>
      </c>
      <c r="M32" s="8" t="s">
        <v>19</v>
      </c>
      <c r="N32" s="8" t="str">
        <f>VLOOKUP(Tabela1[[#This Row],[Minecraft Season Pass]],tbl_minecraft_seasonpass[],2,0)</f>
        <v>Sim</v>
      </c>
      <c r="O32" s="11">
        <v>20</v>
      </c>
      <c r="P32" s="11">
        <v>10</v>
      </c>
      <c r="Q32" s="11">
        <v>20</v>
      </c>
    </row>
    <row r="33" spans="1:17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8" t="str">
        <f>VLOOKUP(Tabela1[[#This Row],[Auto Renewal]],tbl_autorenovacao[],2,0)</f>
        <v>Sim</v>
      </c>
      <c r="G33" s="11">
        <v>5</v>
      </c>
      <c r="H33" s="8" t="s">
        <v>24</v>
      </c>
      <c r="I33" s="8" t="str">
        <f>VLOOKUP(Tabela1[[#This Row],[Subscription Type]],tbl_subscription[#All],2,0)</f>
        <v xml:space="preserve">Anual </v>
      </c>
      <c r="J33" s="8" t="s">
        <v>23</v>
      </c>
      <c r="K33" s="8" t="str">
        <f>VLOOKUP(Tabela1[[#This Row],[EA Play Season Pass]],tbl_ea_seasonpass[],2,0)</f>
        <v>Não</v>
      </c>
      <c r="L33" s="11" t="s">
        <v>311</v>
      </c>
      <c r="M33" s="8" t="s">
        <v>23</v>
      </c>
      <c r="N33" s="8" t="str">
        <f>VLOOKUP(Tabela1[[#This Row],[Minecraft Season Pass]],tbl_minecraft_seasonpass[],2,0)</f>
        <v>Não</v>
      </c>
      <c r="O33" s="11">
        <v>0</v>
      </c>
      <c r="P33" s="11">
        <v>0</v>
      </c>
      <c r="Q33" s="11">
        <v>5</v>
      </c>
    </row>
    <row r="34" spans="1:17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8" t="str">
        <f>VLOOKUP(Tabela1[[#This Row],[Auto Renewal]],tbl_autorenovacao[],2,0)</f>
        <v>Não</v>
      </c>
      <c r="G34" s="11">
        <v>15</v>
      </c>
      <c r="H34" s="8" t="s">
        <v>20</v>
      </c>
      <c r="I34" s="8" t="str">
        <f>VLOOKUP(Tabela1[[#This Row],[Subscription Type]],tbl_subscription[#All],2,0)</f>
        <v>Mensal</v>
      </c>
      <c r="J34" s="8" t="s">
        <v>19</v>
      </c>
      <c r="K34" s="8" t="str">
        <f>VLOOKUP(Tabela1[[#This Row],[EA Play Season Pass]],tbl_ea_seasonpass[],2,0)</f>
        <v>Sim</v>
      </c>
      <c r="L34" s="11">
        <v>30</v>
      </c>
      <c r="M34" s="8" t="s">
        <v>19</v>
      </c>
      <c r="N34" s="8" t="str">
        <f>VLOOKUP(Tabela1[[#This Row],[Minecraft Season Pass]],tbl_minecraft_seasonpass[],2,0)</f>
        <v>Sim</v>
      </c>
      <c r="O34" s="11">
        <v>20</v>
      </c>
      <c r="P34" s="11">
        <v>3</v>
      </c>
      <c r="Q34" s="11">
        <v>62</v>
      </c>
    </row>
    <row r="35" spans="1:17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8" t="str">
        <f>VLOOKUP(Tabela1[[#This Row],[Auto Renewal]],tbl_autorenovacao[],2,0)</f>
        <v>Sim</v>
      </c>
      <c r="G35" s="11">
        <v>10</v>
      </c>
      <c r="H35" s="8" t="s">
        <v>27</v>
      </c>
      <c r="I35" s="8" t="str">
        <f>VLOOKUP(Tabela1[[#This Row],[Subscription Type]],tbl_subscription[#All],2,0)</f>
        <v>Trimestral</v>
      </c>
      <c r="J35" s="8" t="s">
        <v>23</v>
      </c>
      <c r="K35" s="8" t="str">
        <f>VLOOKUP(Tabela1[[#This Row],[EA Play Season Pass]],tbl_ea_seasonpass[],2,0)</f>
        <v>Não</v>
      </c>
      <c r="L35" s="11" t="s">
        <v>311</v>
      </c>
      <c r="M35" s="8" t="s">
        <v>19</v>
      </c>
      <c r="N35" s="8" t="str">
        <f>VLOOKUP(Tabela1[[#This Row],[Minecraft Season Pass]],tbl_minecraft_seasonpass[],2,0)</f>
        <v>Sim</v>
      </c>
      <c r="O35" s="11">
        <v>20</v>
      </c>
      <c r="P35" s="11">
        <v>15</v>
      </c>
      <c r="Q35" s="11">
        <v>15</v>
      </c>
    </row>
    <row r="36" spans="1:17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8" t="str">
        <f>VLOOKUP(Tabela1[[#This Row],[Auto Renewal]],tbl_autorenovacao[],2,0)</f>
        <v>Não</v>
      </c>
      <c r="G36" s="11">
        <v>5</v>
      </c>
      <c r="H36" s="8" t="s">
        <v>20</v>
      </c>
      <c r="I36" s="8" t="str">
        <f>VLOOKUP(Tabela1[[#This Row],[Subscription Type]],tbl_subscription[#All],2,0)</f>
        <v>Mensal</v>
      </c>
      <c r="J36" s="8" t="s">
        <v>23</v>
      </c>
      <c r="K36" s="8" t="str">
        <f>VLOOKUP(Tabela1[[#This Row],[EA Play Season Pass]],tbl_ea_seasonpass[],2,0)</f>
        <v>Não</v>
      </c>
      <c r="L36" s="11" t="s">
        <v>311</v>
      </c>
      <c r="M36" s="8" t="s">
        <v>23</v>
      </c>
      <c r="N36" s="8" t="str">
        <f>VLOOKUP(Tabela1[[#This Row],[Minecraft Season Pass]],tbl_minecraft_seasonpass[],2,0)</f>
        <v>Não</v>
      </c>
      <c r="O36" s="11">
        <v>0</v>
      </c>
      <c r="P36" s="11">
        <v>1</v>
      </c>
      <c r="Q36" s="11">
        <v>4</v>
      </c>
    </row>
    <row r="37" spans="1:17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8" t="str">
        <f>VLOOKUP(Tabela1[[#This Row],[Auto Renewal]],tbl_autorenovacao[],2,0)</f>
        <v>Sim</v>
      </c>
      <c r="G37" s="11">
        <v>5</v>
      </c>
      <c r="H37" s="8" t="s">
        <v>20</v>
      </c>
      <c r="I37" s="8" t="str">
        <f>VLOOKUP(Tabela1[[#This Row],[Subscription Type]],tbl_subscription[#All],2,0)</f>
        <v>Mensal</v>
      </c>
      <c r="J37" s="8" t="s">
        <v>23</v>
      </c>
      <c r="K37" s="8" t="str">
        <f>VLOOKUP(Tabela1[[#This Row],[EA Play Season Pass]],tbl_ea_seasonpass[],2,0)</f>
        <v>Não</v>
      </c>
      <c r="L37" s="11" t="s">
        <v>311</v>
      </c>
      <c r="M37" s="8" t="s">
        <v>23</v>
      </c>
      <c r="N37" s="8" t="str">
        <f>VLOOKUP(Tabela1[[#This Row],[Minecraft Season Pass]],tbl_minecraft_seasonpass[],2,0)</f>
        <v>Não</v>
      </c>
      <c r="O37" s="11">
        <v>0</v>
      </c>
      <c r="P37" s="11">
        <v>0</v>
      </c>
      <c r="Q37" s="11">
        <v>5</v>
      </c>
    </row>
    <row r="38" spans="1:17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8" t="str">
        <f>VLOOKUP(Tabela1[[#This Row],[Auto Renewal]],tbl_autorenovacao[],2,0)</f>
        <v>Não</v>
      </c>
      <c r="G38" s="11">
        <v>15</v>
      </c>
      <c r="H38" s="8" t="s">
        <v>27</v>
      </c>
      <c r="I38" s="8" t="str">
        <f>VLOOKUP(Tabela1[[#This Row],[Subscription Type]],tbl_subscription[#All],2,0)</f>
        <v>Trimestral</v>
      </c>
      <c r="J38" s="8" t="s">
        <v>19</v>
      </c>
      <c r="K38" s="8" t="str">
        <f>VLOOKUP(Tabela1[[#This Row],[EA Play Season Pass]],tbl_ea_seasonpass[],2,0)</f>
        <v>Sim</v>
      </c>
      <c r="L38" s="11">
        <v>30</v>
      </c>
      <c r="M38" s="8" t="s">
        <v>19</v>
      </c>
      <c r="N38" s="8" t="str">
        <f>VLOOKUP(Tabela1[[#This Row],[Minecraft Season Pass]],tbl_minecraft_seasonpass[],2,0)</f>
        <v>Sim</v>
      </c>
      <c r="O38" s="11">
        <v>20</v>
      </c>
      <c r="P38" s="11">
        <v>7</v>
      </c>
      <c r="Q38" s="11">
        <v>58</v>
      </c>
    </row>
    <row r="39" spans="1:17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8" t="str">
        <f>VLOOKUP(Tabela1[[#This Row],[Auto Renewal]],tbl_autorenovacao[],2,0)</f>
        <v>Sim</v>
      </c>
      <c r="G39" s="11">
        <v>10</v>
      </c>
      <c r="H39" s="8" t="s">
        <v>24</v>
      </c>
      <c r="I39" s="8" t="str">
        <f>VLOOKUP(Tabela1[[#This Row],[Subscription Type]],tbl_subscription[#All],2,0)</f>
        <v xml:space="preserve">Anual </v>
      </c>
      <c r="J39" s="8" t="s">
        <v>23</v>
      </c>
      <c r="K39" s="8" t="str">
        <f>VLOOKUP(Tabela1[[#This Row],[EA Play Season Pass]],tbl_ea_seasonpass[],2,0)</f>
        <v>Não</v>
      </c>
      <c r="L39" s="11" t="s">
        <v>311</v>
      </c>
      <c r="M39" s="8" t="s">
        <v>19</v>
      </c>
      <c r="N39" s="8" t="str">
        <f>VLOOKUP(Tabela1[[#This Row],[Minecraft Season Pass]],tbl_minecraft_seasonpass[],2,0)</f>
        <v>Sim</v>
      </c>
      <c r="O39" s="11">
        <v>20</v>
      </c>
      <c r="P39" s="11">
        <v>10</v>
      </c>
      <c r="Q39" s="11">
        <v>20</v>
      </c>
    </row>
    <row r="40" spans="1:17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8" t="str">
        <f>VLOOKUP(Tabela1[[#This Row],[Auto Renewal]],tbl_autorenovacao[],2,0)</f>
        <v>Não</v>
      </c>
      <c r="G40" s="11">
        <v>5</v>
      </c>
      <c r="H40" s="8" t="s">
        <v>27</v>
      </c>
      <c r="I40" s="8" t="str">
        <f>VLOOKUP(Tabela1[[#This Row],[Subscription Type]],tbl_subscription[#All],2,0)</f>
        <v>Trimestral</v>
      </c>
      <c r="J40" s="8" t="s">
        <v>23</v>
      </c>
      <c r="K40" s="8" t="str">
        <f>VLOOKUP(Tabela1[[#This Row],[EA Play Season Pass]],tbl_ea_seasonpass[],2,0)</f>
        <v>Não</v>
      </c>
      <c r="L40" s="11" t="s">
        <v>311</v>
      </c>
      <c r="M40" s="8" t="s">
        <v>23</v>
      </c>
      <c r="N40" s="8" t="str">
        <f>VLOOKUP(Tabela1[[#This Row],[Minecraft Season Pass]],tbl_minecraft_seasonpass[],2,0)</f>
        <v>Não</v>
      </c>
      <c r="O40" s="11">
        <v>0</v>
      </c>
      <c r="P40" s="11">
        <v>1</v>
      </c>
      <c r="Q40" s="11">
        <v>4</v>
      </c>
    </row>
    <row r="41" spans="1:17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8" t="str">
        <f>VLOOKUP(Tabela1[[#This Row],[Auto Renewal]],tbl_autorenovacao[],2,0)</f>
        <v>Sim</v>
      </c>
      <c r="G41" s="11">
        <v>15</v>
      </c>
      <c r="H41" s="8" t="s">
        <v>20</v>
      </c>
      <c r="I41" s="8" t="str">
        <f>VLOOKUP(Tabela1[[#This Row],[Subscription Type]],tbl_subscription[#All],2,0)</f>
        <v>Mensal</v>
      </c>
      <c r="J41" s="8" t="s">
        <v>19</v>
      </c>
      <c r="K41" s="8" t="str">
        <f>VLOOKUP(Tabela1[[#This Row],[EA Play Season Pass]],tbl_ea_seasonpass[],2,0)</f>
        <v>Sim</v>
      </c>
      <c r="L41" s="11">
        <v>30</v>
      </c>
      <c r="M41" s="8" t="s">
        <v>19</v>
      </c>
      <c r="N41" s="8" t="str">
        <f>VLOOKUP(Tabela1[[#This Row],[Minecraft Season Pass]],tbl_minecraft_seasonpass[],2,0)</f>
        <v>Sim</v>
      </c>
      <c r="O41" s="11">
        <v>20</v>
      </c>
      <c r="P41" s="11">
        <v>15</v>
      </c>
      <c r="Q41" s="11">
        <v>50</v>
      </c>
    </row>
    <row r="42" spans="1:17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8" t="str">
        <f>VLOOKUP(Tabela1[[#This Row],[Auto Renewal]],tbl_autorenovacao[],2,0)</f>
        <v>Não</v>
      </c>
      <c r="G42" s="11">
        <v>10</v>
      </c>
      <c r="H42" s="8" t="s">
        <v>20</v>
      </c>
      <c r="I42" s="8" t="str">
        <f>VLOOKUP(Tabela1[[#This Row],[Subscription Type]],tbl_subscription[#All],2,0)</f>
        <v>Mensal</v>
      </c>
      <c r="J42" s="8" t="s">
        <v>23</v>
      </c>
      <c r="K42" s="8" t="str">
        <f>VLOOKUP(Tabela1[[#This Row],[EA Play Season Pass]],tbl_ea_seasonpass[],2,0)</f>
        <v>Não</v>
      </c>
      <c r="L42" s="11" t="s">
        <v>311</v>
      </c>
      <c r="M42" s="8" t="s">
        <v>19</v>
      </c>
      <c r="N42" s="8" t="str">
        <f>VLOOKUP(Tabela1[[#This Row],[Minecraft Season Pass]],tbl_minecraft_seasonpass[],2,0)</f>
        <v>Sim</v>
      </c>
      <c r="O42" s="11">
        <v>20</v>
      </c>
      <c r="P42" s="11">
        <v>5</v>
      </c>
      <c r="Q42" s="11">
        <v>25</v>
      </c>
    </row>
    <row r="43" spans="1:17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8" t="str">
        <f>VLOOKUP(Tabela1[[#This Row],[Auto Renewal]],tbl_autorenovacao[],2,0)</f>
        <v>Sim</v>
      </c>
      <c r="G43" s="11">
        <v>5</v>
      </c>
      <c r="H43" s="8" t="s">
        <v>24</v>
      </c>
      <c r="I43" s="8" t="str">
        <f>VLOOKUP(Tabela1[[#This Row],[Subscription Type]],tbl_subscription[#All],2,0)</f>
        <v xml:space="preserve">Anual </v>
      </c>
      <c r="J43" s="8" t="s">
        <v>23</v>
      </c>
      <c r="K43" s="8" t="str">
        <f>VLOOKUP(Tabela1[[#This Row],[EA Play Season Pass]],tbl_ea_seasonpass[],2,0)</f>
        <v>Não</v>
      </c>
      <c r="L43" s="11" t="s">
        <v>311</v>
      </c>
      <c r="M43" s="8" t="s">
        <v>23</v>
      </c>
      <c r="N43" s="8" t="str">
        <f>VLOOKUP(Tabela1[[#This Row],[Minecraft Season Pass]],tbl_minecraft_seasonpass[],2,0)</f>
        <v>Não</v>
      </c>
      <c r="O43" s="11">
        <v>0</v>
      </c>
      <c r="P43" s="11">
        <v>0</v>
      </c>
      <c r="Q43" s="11">
        <v>5</v>
      </c>
    </row>
    <row r="44" spans="1:17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8" t="str">
        <f>VLOOKUP(Tabela1[[#This Row],[Auto Renewal]],tbl_autorenovacao[],2,0)</f>
        <v>Não</v>
      </c>
      <c r="G44" s="11">
        <v>15</v>
      </c>
      <c r="H44" s="8" t="s">
        <v>27</v>
      </c>
      <c r="I44" s="8" t="str">
        <f>VLOOKUP(Tabela1[[#This Row],[Subscription Type]],tbl_subscription[#All],2,0)</f>
        <v>Trimestral</v>
      </c>
      <c r="J44" s="8" t="s">
        <v>19</v>
      </c>
      <c r="K44" s="8" t="str">
        <f>VLOOKUP(Tabela1[[#This Row],[EA Play Season Pass]],tbl_ea_seasonpass[],2,0)</f>
        <v>Sim</v>
      </c>
      <c r="L44" s="11">
        <v>30</v>
      </c>
      <c r="M44" s="8" t="s">
        <v>19</v>
      </c>
      <c r="N44" s="8" t="str">
        <f>VLOOKUP(Tabela1[[#This Row],[Minecraft Season Pass]],tbl_minecraft_seasonpass[],2,0)</f>
        <v>Sim</v>
      </c>
      <c r="O44" s="11">
        <v>20</v>
      </c>
      <c r="P44" s="11">
        <v>20</v>
      </c>
      <c r="Q44" s="11">
        <v>45</v>
      </c>
    </row>
    <row r="45" spans="1:17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8" t="str">
        <f>VLOOKUP(Tabela1[[#This Row],[Auto Renewal]],tbl_autorenovacao[],2,0)</f>
        <v>Sim</v>
      </c>
      <c r="G45" s="11">
        <v>10</v>
      </c>
      <c r="H45" s="8" t="s">
        <v>27</v>
      </c>
      <c r="I45" s="8" t="str">
        <f>VLOOKUP(Tabela1[[#This Row],[Subscription Type]],tbl_subscription[#All],2,0)</f>
        <v>Trimestral</v>
      </c>
      <c r="J45" s="8" t="s">
        <v>23</v>
      </c>
      <c r="K45" s="8" t="str">
        <f>VLOOKUP(Tabela1[[#This Row],[EA Play Season Pass]],tbl_ea_seasonpass[],2,0)</f>
        <v>Não</v>
      </c>
      <c r="L45" s="11" t="s">
        <v>311</v>
      </c>
      <c r="M45" s="8" t="s">
        <v>19</v>
      </c>
      <c r="N45" s="8" t="str">
        <f>VLOOKUP(Tabela1[[#This Row],[Minecraft Season Pass]],tbl_minecraft_seasonpass[],2,0)</f>
        <v>Sim</v>
      </c>
      <c r="O45" s="11">
        <v>20</v>
      </c>
      <c r="P45" s="11">
        <v>12</v>
      </c>
      <c r="Q45" s="11">
        <v>18</v>
      </c>
    </row>
    <row r="46" spans="1:17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8" t="str">
        <f>VLOOKUP(Tabela1[[#This Row],[Auto Renewal]],tbl_autorenovacao[],2,0)</f>
        <v>Não</v>
      </c>
      <c r="G46" s="11">
        <v>5</v>
      </c>
      <c r="H46" s="8" t="s">
        <v>20</v>
      </c>
      <c r="I46" s="8" t="str">
        <f>VLOOKUP(Tabela1[[#This Row],[Subscription Type]],tbl_subscription[#All],2,0)</f>
        <v>Mensal</v>
      </c>
      <c r="J46" s="8" t="s">
        <v>23</v>
      </c>
      <c r="K46" s="8" t="str">
        <f>VLOOKUP(Tabela1[[#This Row],[EA Play Season Pass]],tbl_ea_seasonpass[],2,0)</f>
        <v>Não</v>
      </c>
      <c r="L46" s="11" t="s">
        <v>311</v>
      </c>
      <c r="M46" s="8" t="s">
        <v>23</v>
      </c>
      <c r="N46" s="8" t="str">
        <f>VLOOKUP(Tabela1[[#This Row],[Minecraft Season Pass]],tbl_minecraft_seasonpass[],2,0)</f>
        <v>Não</v>
      </c>
      <c r="O46" s="11">
        <v>0</v>
      </c>
      <c r="P46" s="11">
        <v>2</v>
      </c>
      <c r="Q46" s="11">
        <v>3</v>
      </c>
    </row>
    <row r="47" spans="1:17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8" t="str">
        <f>VLOOKUP(Tabela1[[#This Row],[Auto Renewal]],tbl_autorenovacao[],2,0)</f>
        <v>Sim</v>
      </c>
      <c r="G47" s="11">
        <v>15</v>
      </c>
      <c r="H47" s="8" t="s">
        <v>24</v>
      </c>
      <c r="I47" s="8" t="str">
        <f>VLOOKUP(Tabela1[[#This Row],[Subscription Type]],tbl_subscription[#All],2,0)</f>
        <v xml:space="preserve">Anual </v>
      </c>
      <c r="J47" s="8" t="s">
        <v>19</v>
      </c>
      <c r="K47" s="8" t="str">
        <f>VLOOKUP(Tabela1[[#This Row],[EA Play Season Pass]],tbl_ea_seasonpass[],2,0)</f>
        <v>Sim</v>
      </c>
      <c r="L47" s="11">
        <v>30</v>
      </c>
      <c r="M47" s="8" t="s">
        <v>19</v>
      </c>
      <c r="N47" s="8" t="str">
        <f>VLOOKUP(Tabela1[[#This Row],[Minecraft Season Pass]],tbl_minecraft_seasonpass[],2,0)</f>
        <v>Sim</v>
      </c>
      <c r="O47" s="11">
        <v>20</v>
      </c>
      <c r="P47" s="11">
        <v>5</v>
      </c>
      <c r="Q47" s="11">
        <v>60</v>
      </c>
    </row>
    <row r="48" spans="1:17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8" t="str">
        <f>VLOOKUP(Tabela1[[#This Row],[Auto Renewal]],tbl_autorenovacao[],2,0)</f>
        <v>Não</v>
      </c>
      <c r="G48" s="11">
        <v>10</v>
      </c>
      <c r="H48" s="8" t="s">
        <v>20</v>
      </c>
      <c r="I48" s="8" t="str">
        <f>VLOOKUP(Tabela1[[#This Row],[Subscription Type]],tbl_subscription[#All],2,0)</f>
        <v>Mensal</v>
      </c>
      <c r="J48" s="8" t="s">
        <v>23</v>
      </c>
      <c r="K48" s="8" t="str">
        <f>VLOOKUP(Tabela1[[#This Row],[EA Play Season Pass]],tbl_ea_seasonpass[],2,0)</f>
        <v>Não</v>
      </c>
      <c r="L48" s="11" t="s">
        <v>311</v>
      </c>
      <c r="M48" s="8" t="s">
        <v>19</v>
      </c>
      <c r="N48" s="8" t="str">
        <f>VLOOKUP(Tabela1[[#This Row],[Minecraft Season Pass]],tbl_minecraft_seasonpass[],2,0)</f>
        <v>Sim</v>
      </c>
      <c r="O48" s="11">
        <v>20</v>
      </c>
      <c r="P48" s="11">
        <v>10</v>
      </c>
      <c r="Q48" s="11">
        <v>20</v>
      </c>
    </row>
    <row r="49" spans="1:17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8" t="str">
        <f>VLOOKUP(Tabela1[[#This Row],[Auto Renewal]],tbl_autorenovacao[],2,0)</f>
        <v>Sim</v>
      </c>
      <c r="G49" s="11">
        <v>5</v>
      </c>
      <c r="H49" s="8" t="s">
        <v>27</v>
      </c>
      <c r="I49" s="8" t="str">
        <f>VLOOKUP(Tabela1[[#This Row],[Subscription Type]],tbl_subscription[#All],2,0)</f>
        <v>Trimestral</v>
      </c>
      <c r="J49" s="8" t="s">
        <v>23</v>
      </c>
      <c r="K49" s="8" t="str">
        <f>VLOOKUP(Tabela1[[#This Row],[EA Play Season Pass]],tbl_ea_seasonpass[],2,0)</f>
        <v>Não</v>
      </c>
      <c r="L49" s="11" t="s">
        <v>311</v>
      </c>
      <c r="M49" s="8" t="s">
        <v>23</v>
      </c>
      <c r="N49" s="8" t="str">
        <f>VLOOKUP(Tabela1[[#This Row],[Minecraft Season Pass]],tbl_minecraft_seasonpass[],2,0)</f>
        <v>Não</v>
      </c>
      <c r="O49" s="11">
        <v>0</v>
      </c>
      <c r="P49" s="11">
        <v>0</v>
      </c>
      <c r="Q49" s="11">
        <v>5</v>
      </c>
    </row>
    <row r="50" spans="1:17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8" t="str">
        <f>VLOOKUP(Tabela1[[#This Row],[Auto Renewal]],tbl_autorenovacao[],2,0)</f>
        <v>Não</v>
      </c>
      <c r="G50" s="11">
        <v>15</v>
      </c>
      <c r="H50" s="8" t="s">
        <v>20</v>
      </c>
      <c r="I50" s="8" t="str">
        <f>VLOOKUP(Tabela1[[#This Row],[Subscription Type]],tbl_subscription[#All],2,0)</f>
        <v>Mensal</v>
      </c>
      <c r="J50" s="8" t="s">
        <v>19</v>
      </c>
      <c r="K50" s="8" t="str">
        <f>VLOOKUP(Tabela1[[#This Row],[EA Play Season Pass]],tbl_ea_seasonpass[],2,0)</f>
        <v>Sim</v>
      </c>
      <c r="L50" s="11">
        <v>30</v>
      </c>
      <c r="M50" s="8" t="s">
        <v>19</v>
      </c>
      <c r="N50" s="8" t="str">
        <f>VLOOKUP(Tabela1[[#This Row],[Minecraft Season Pass]],tbl_minecraft_seasonpass[],2,0)</f>
        <v>Sim</v>
      </c>
      <c r="O50" s="11">
        <v>20</v>
      </c>
      <c r="P50" s="11">
        <v>3</v>
      </c>
      <c r="Q50" s="11">
        <v>62</v>
      </c>
    </row>
    <row r="51" spans="1:17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8" t="str">
        <f>VLOOKUP(Tabela1[[#This Row],[Auto Renewal]],tbl_autorenovacao[],2,0)</f>
        <v>Sim</v>
      </c>
      <c r="G51" s="11">
        <v>10</v>
      </c>
      <c r="H51" s="8" t="s">
        <v>24</v>
      </c>
      <c r="I51" s="8" t="str">
        <f>VLOOKUP(Tabela1[[#This Row],[Subscription Type]],tbl_subscription[#All],2,0)</f>
        <v xml:space="preserve">Anual </v>
      </c>
      <c r="J51" s="8" t="s">
        <v>23</v>
      </c>
      <c r="K51" s="8" t="str">
        <f>VLOOKUP(Tabela1[[#This Row],[EA Play Season Pass]],tbl_ea_seasonpass[],2,0)</f>
        <v>Não</v>
      </c>
      <c r="L51" s="11" t="s">
        <v>311</v>
      </c>
      <c r="M51" s="8" t="s">
        <v>19</v>
      </c>
      <c r="N51" s="8" t="str">
        <f>VLOOKUP(Tabela1[[#This Row],[Minecraft Season Pass]],tbl_minecraft_seasonpass[],2,0)</f>
        <v>Sim</v>
      </c>
      <c r="O51" s="11">
        <v>20</v>
      </c>
      <c r="P51" s="11">
        <v>15</v>
      </c>
      <c r="Q51" s="11">
        <v>15</v>
      </c>
    </row>
    <row r="52" spans="1:17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8" t="str">
        <f>VLOOKUP(Tabela1[[#This Row],[Auto Renewal]],tbl_autorenovacao[],2,0)</f>
        <v>Não</v>
      </c>
      <c r="G52" s="11">
        <v>5</v>
      </c>
      <c r="H52" s="8" t="s">
        <v>20</v>
      </c>
      <c r="I52" s="8" t="str">
        <f>VLOOKUP(Tabela1[[#This Row],[Subscription Type]],tbl_subscription[#All],2,0)</f>
        <v>Mensal</v>
      </c>
      <c r="J52" s="8" t="s">
        <v>23</v>
      </c>
      <c r="K52" s="8" t="str">
        <f>VLOOKUP(Tabela1[[#This Row],[EA Play Season Pass]],tbl_ea_seasonpass[],2,0)</f>
        <v>Não</v>
      </c>
      <c r="L52" s="11" t="s">
        <v>311</v>
      </c>
      <c r="M52" s="8" t="s">
        <v>23</v>
      </c>
      <c r="N52" s="8" t="str">
        <f>VLOOKUP(Tabela1[[#This Row],[Minecraft Season Pass]],tbl_minecraft_seasonpass[],2,0)</f>
        <v>Não</v>
      </c>
      <c r="O52" s="11">
        <v>0</v>
      </c>
      <c r="P52" s="11">
        <v>1</v>
      </c>
      <c r="Q52" s="11">
        <v>4</v>
      </c>
    </row>
    <row r="53" spans="1:17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8" t="str">
        <f>VLOOKUP(Tabela1[[#This Row],[Auto Renewal]],tbl_autorenovacao[],2,0)</f>
        <v>Sim</v>
      </c>
      <c r="G53" s="11">
        <v>15</v>
      </c>
      <c r="H53" s="8" t="s">
        <v>27</v>
      </c>
      <c r="I53" s="8" t="str">
        <f>VLOOKUP(Tabela1[[#This Row],[Subscription Type]],tbl_subscription[#All],2,0)</f>
        <v>Trimestral</v>
      </c>
      <c r="J53" s="8" t="s">
        <v>19</v>
      </c>
      <c r="K53" s="8" t="str">
        <f>VLOOKUP(Tabela1[[#This Row],[EA Play Season Pass]],tbl_ea_seasonpass[],2,0)</f>
        <v>Sim</v>
      </c>
      <c r="L53" s="11">
        <v>30</v>
      </c>
      <c r="M53" s="8" t="s">
        <v>19</v>
      </c>
      <c r="N53" s="8" t="str">
        <f>VLOOKUP(Tabela1[[#This Row],[Minecraft Season Pass]],tbl_minecraft_seasonpass[],2,0)</f>
        <v>Sim</v>
      </c>
      <c r="O53" s="11">
        <v>20</v>
      </c>
      <c r="P53" s="11">
        <v>7</v>
      </c>
      <c r="Q53" s="11">
        <v>58</v>
      </c>
    </row>
    <row r="54" spans="1:17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8" t="str">
        <f>VLOOKUP(Tabela1[[#This Row],[Auto Renewal]],tbl_autorenovacao[],2,0)</f>
        <v>Não</v>
      </c>
      <c r="G54" s="11">
        <v>10</v>
      </c>
      <c r="H54" s="8" t="s">
        <v>20</v>
      </c>
      <c r="I54" s="8" t="str">
        <f>VLOOKUP(Tabela1[[#This Row],[Subscription Type]],tbl_subscription[#All],2,0)</f>
        <v>Mensal</v>
      </c>
      <c r="J54" s="8" t="s">
        <v>23</v>
      </c>
      <c r="K54" s="8" t="str">
        <f>VLOOKUP(Tabela1[[#This Row],[EA Play Season Pass]],tbl_ea_seasonpass[],2,0)</f>
        <v>Não</v>
      </c>
      <c r="L54" s="11" t="s">
        <v>311</v>
      </c>
      <c r="M54" s="8" t="s">
        <v>19</v>
      </c>
      <c r="N54" s="8" t="str">
        <f>VLOOKUP(Tabela1[[#This Row],[Minecraft Season Pass]],tbl_minecraft_seasonpass[],2,0)</f>
        <v>Sim</v>
      </c>
      <c r="O54" s="11">
        <v>20</v>
      </c>
      <c r="P54" s="11">
        <v>10</v>
      </c>
      <c r="Q54" s="11">
        <v>20</v>
      </c>
    </row>
    <row r="55" spans="1:17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8" t="str">
        <f>VLOOKUP(Tabela1[[#This Row],[Auto Renewal]],tbl_autorenovacao[],2,0)</f>
        <v>Sim</v>
      </c>
      <c r="G55" s="11">
        <v>5</v>
      </c>
      <c r="H55" s="8" t="s">
        <v>24</v>
      </c>
      <c r="I55" s="8" t="str">
        <f>VLOOKUP(Tabela1[[#This Row],[Subscription Type]],tbl_subscription[#All],2,0)</f>
        <v xml:space="preserve">Anual </v>
      </c>
      <c r="J55" s="8" t="s">
        <v>23</v>
      </c>
      <c r="K55" s="8" t="str">
        <f>VLOOKUP(Tabela1[[#This Row],[EA Play Season Pass]],tbl_ea_seasonpass[],2,0)</f>
        <v>Não</v>
      </c>
      <c r="L55" s="11" t="s">
        <v>311</v>
      </c>
      <c r="M55" s="8" t="s">
        <v>23</v>
      </c>
      <c r="N55" s="8" t="str">
        <f>VLOOKUP(Tabela1[[#This Row],[Minecraft Season Pass]],tbl_minecraft_seasonpass[],2,0)</f>
        <v>Não</v>
      </c>
      <c r="O55" s="11">
        <v>0</v>
      </c>
      <c r="P55" s="11">
        <v>0</v>
      </c>
      <c r="Q55" s="11">
        <v>5</v>
      </c>
    </row>
    <row r="56" spans="1:17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8" t="str">
        <f>VLOOKUP(Tabela1[[#This Row],[Auto Renewal]],tbl_autorenovacao[],2,0)</f>
        <v>Não</v>
      </c>
      <c r="G56" s="11">
        <v>15</v>
      </c>
      <c r="H56" s="8" t="s">
        <v>20</v>
      </c>
      <c r="I56" s="8" t="str">
        <f>VLOOKUP(Tabela1[[#This Row],[Subscription Type]],tbl_subscription[#All],2,0)</f>
        <v>Mensal</v>
      </c>
      <c r="J56" s="8" t="s">
        <v>19</v>
      </c>
      <c r="K56" s="8" t="str">
        <f>VLOOKUP(Tabela1[[#This Row],[EA Play Season Pass]],tbl_ea_seasonpass[],2,0)</f>
        <v>Sim</v>
      </c>
      <c r="L56" s="11">
        <v>30</v>
      </c>
      <c r="M56" s="8" t="s">
        <v>19</v>
      </c>
      <c r="N56" s="8" t="str">
        <f>VLOOKUP(Tabela1[[#This Row],[Minecraft Season Pass]],tbl_minecraft_seasonpass[],2,0)</f>
        <v>Sim</v>
      </c>
      <c r="O56" s="11">
        <v>20</v>
      </c>
      <c r="P56" s="11">
        <v>20</v>
      </c>
      <c r="Q56" s="11">
        <v>45</v>
      </c>
    </row>
    <row r="57" spans="1:17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8" t="str">
        <f>VLOOKUP(Tabela1[[#This Row],[Auto Renewal]],tbl_autorenovacao[],2,0)</f>
        <v>Sim</v>
      </c>
      <c r="G57" s="11">
        <v>10</v>
      </c>
      <c r="H57" s="8" t="s">
        <v>27</v>
      </c>
      <c r="I57" s="8" t="str">
        <f>VLOOKUP(Tabela1[[#This Row],[Subscription Type]],tbl_subscription[#All],2,0)</f>
        <v>Trimestral</v>
      </c>
      <c r="J57" s="8" t="s">
        <v>23</v>
      </c>
      <c r="K57" s="8" t="str">
        <f>VLOOKUP(Tabela1[[#This Row],[EA Play Season Pass]],tbl_ea_seasonpass[],2,0)</f>
        <v>Não</v>
      </c>
      <c r="L57" s="11" t="s">
        <v>311</v>
      </c>
      <c r="M57" s="8" t="s">
        <v>19</v>
      </c>
      <c r="N57" s="8" t="str">
        <f>VLOOKUP(Tabela1[[#This Row],[Minecraft Season Pass]],tbl_minecraft_seasonpass[],2,0)</f>
        <v>Sim</v>
      </c>
      <c r="O57" s="11">
        <v>20</v>
      </c>
      <c r="P57" s="11">
        <v>15</v>
      </c>
      <c r="Q57" s="11">
        <v>15</v>
      </c>
    </row>
    <row r="58" spans="1:17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8" t="str">
        <f>VLOOKUP(Tabela1[[#This Row],[Auto Renewal]],tbl_autorenovacao[],2,0)</f>
        <v>Não</v>
      </c>
      <c r="G58" s="11">
        <v>5</v>
      </c>
      <c r="H58" s="8" t="s">
        <v>20</v>
      </c>
      <c r="I58" s="8" t="str">
        <f>VLOOKUP(Tabela1[[#This Row],[Subscription Type]],tbl_subscription[#All],2,0)</f>
        <v>Mensal</v>
      </c>
      <c r="J58" s="8" t="s">
        <v>23</v>
      </c>
      <c r="K58" s="8" t="str">
        <f>VLOOKUP(Tabela1[[#This Row],[EA Play Season Pass]],tbl_ea_seasonpass[],2,0)</f>
        <v>Não</v>
      </c>
      <c r="L58" s="11" t="s">
        <v>311</v>
      </c>
      <c r="M58" s="8" t="s">
        <v>23</v>
      </c>
      <c r="N58" s="8" t="str">
        <f>VLOOKUP(Tabela1[[#This Row],[Minecraft Season Pass]],tbl_minecraft_seasonpass[],2,0)</f>
        <v>Não</v>
      </c>
      <c r="O58" s="11">
        <v>0</v>
      </c>
      <c r="P58" s="11">
        <v>1</v>
      </c>
      <c r="Q58" s="11">
        <v>4</v>
      </c>
    </row>
    <row r="59" spans="1:17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8" t="str">
        <f>VLOOKUP(Tabela1[[#This Row],[Auto Renewal]],tbl_autorenovacao[],2,0)</f>
        <v>Sim</v>
      </c>
      <c r="G59" s="11">
        <v>15</v>
      </c>
      <c r="H59" s="8" t="s">
        <v>24</v>
      </c>
      <c r="I59" s="8" t="str">
        <f>VLOOKUP(Tabela1[[#This Row],[Subscription Type]],tbl_subscription[#All],2,0)</f>
        <v xml:space="preserve">Anual </v>
      </c>
      <c r="J59" s="8" t="s">
        <v>19</v>
      </c>
      <c r="K59" s="8" t="str">
        <f>VLOOKUP(Tabela1[[#This Row],[EA Play Season Pass]],tbl_ea_seasonpass[],2,0)</f>
        <v>Sim</v>
      </c>
      <c r="L59" s="11">
        <v>30</v>
      </c>
      <c r="M59" s="8" t="s">
        <v>19</v>
      </c>
      <c r="N59" s="8" t="str">
        <f>VLOOKUP(Tabela1[[#This Row],[Minecraft Season Pass]],tbl_minecraft_seasonpass[],2,0)</f>
        <v>Sim</v>
      </c>
      <c r="O59" s="11">
        <v>20</v>
      </c>
      <c r="P59" s="11">
        <v>3</v>
      </c>
      <c r="Q59" s="11">
        <v>62</v>
      </c>
    </row>
    <row r="60" spans="1:17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8" t="str">
        <f>VLOOKUP(Tabela1[[#This Row],[Auto Renewal]],tbl_autorenovacao[],2,0)</f>
        <v>Não</v>
      </c>
      <c r="G60" s="11">
        <v>10</v>
      </c>
      <c r="H60" s="8" t="s">
        <v>20</v>
      </c>
      <c r="I60" s="8" t="str">
        <f>VLOOKUP(Tabela1[[#This Row],[Subscription Type]],tbl_subscription[#All],2,0)</f>
        <v>Mensal</v>
      </c>
      <c r="J60" s="8" t="s">
        <v>23</v>
      </c>
      <c r="K60" s="8" t="str">
        <f>VLOOKUP(Tabela1[[#This Row],[EA Play Season Pass]],tbl_ea_seasonpass[],2,0)</f>
        <v>Não</v>
      </c>
      <c r="L60" s="11" t="s">
        <v>311</v>
      </c>
      <c r="M60" s="8" t="s">
        <v>19</v>
      </c>
      <c r="N60" s="8" t="str">
        <f>VLOOKUP(Tabela1[[#This Row],[Minecraft Season Pass]],tbl_minecraft_seasonpass[],2,0)</f>
        <v>Sim</v>
      </c>
      <c r="O60" s="11">
        <v>20</v>
      </c>
      <c r="P60" s="11">
        <v>10</v>
      </c>
      <c r="Q60" s="11">
        <v>20</v>
      </c>
    </row>
    <row r="61" spans="1:17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8" t="str">
        <f>VLOOKUP(Tabela1[[#This Row],[Auto Renewal]],tbl_autorenovacao[],2,0)</f>
        <v>Sim</v>
      </c>
      <c r="G61" s="11">
        <v>5</v>
      </c>
      <c r="H61" s="8" t="s">
        <v>27</v>
      </c>
      <c r="I61" s="8" t="str">
        <f>VLOOKUP(Tabela1[[#This Row],[Subscription Type]],tbl_subscription[#All],2,0)</f>
        <v>Trimestral</v>
      </c>
      <c r="J61" s="8" t="s">
        <v>23</v>
      </c>
      <c r="K61" s="8" t="str">
        <f>VLOOKUP(Tabela1[[#This Row],[EA Play Season Pass]],tbl_ea_seasonpass[],2,0)</f>
        <v>Não</v>
      </c>
      <c r="L61" s="11" t="s">
        <v>311</v>
      </c>
      <c r="M61" s="8" t="s">
        <v>23</v>
      </c>
      <c r="N61" s="8" t="str">
        <f>VLOOKUP(Tabela1[[#This Row],[Minecraft Season Pass]],tbl_minecraft_seasonpass[],2,0)</f>
        <v>Não</v>
      </c>
      <c r="O61" s="11">
        <v>0</v>
      </c>
      <c r="P61" s="11">
        <v>0</v>
      </c>
      <c r="Q61" s="11">
        <v>5</v>
      </c>
    </row>
    <row r="62" spans="1:17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8" t="str">
        <f>VLOOKUP(Tabela1[[#This Row],[Auto Renewal]],tbl_autorenovacao[],2,0)</f>
        <v>Não</v>
      </c>
      <c r="G62" s="11">
        <v>15</v>
      </c>
      <c r="H62" s="8" t="s">
        <v>20</v>
      </c>
      <c r="I62" s="8" t="str">
        <f>VLOOKUP(Tabela1[[#This Row],[Subscription Type]],tbl_subscription[#All],2,0)</f>
        <v>Mensal</v>
      </c>
      <c r="J62" s="8" t="s">
        <v>19</v>
      </c>
      <c r="K62" s="8" t="str">
        <f>VLOOKUP(Tabela1[[#This Row],[EA Play Season Pass]],tbl_ea_seasonpass[],2,0)</f>
        <v>Sim</v>
      </c>
      <c r="L62" s="11">
        <v>30</v>
      </c>
      <c r="M62" s="8" t="s">
        <v>19</v>
      </c>
      <c r="N62" s="8" t="str">
        <f>VLOOKUP(Tabela1[[#This Row],[Minecraft Season Pass]],tbl_minecraft_seasonpass[],2,0)</f>
        <v>Sim</v>
      </c>
      <c r="O62" s="11">
        <v>20</v>
      </c>
      <c r="P62" s="11">
        <v>5</v>
      </c>
      <c r="Q62" s="11">
        <v>60</v>
      </c>
    </row>
    <row r="63" spans="1:17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8" t="str">
        <f>VLOOKUP(Tabela1[[#This Row],[Auto Renewal]],tbl_autorenovacao[],2,0)</f>
        <v>Sim</v>
      </c>
      <c r="G63" s="11">
        <v>10</v>
      </c>
      <c r="H63" s="8" t="s">
        <v>24</v>
      </c>
      <c r="I63" s="8" t="str">
        <f>VLOOKUP(Tabela1[[#This Row],[Subscription Type]],tbl_subscription[#All],2,0)</f>
        <v xml:space="preserve">Anual </v>
      </c>
      <c r="J63" s="8" t="s">
        <v>23</v>
      </c>
      <c r="K63" s="8" t="str">
        <f>VLOOKUP(Tabela1[[#This Row],[EA Play Season Pass]],tbl_ea_seasonpass[],2,0)</f>
        <v>Não</v>
      </c>
      <c r="L63" s="11" t="s">
        <v>311</v>
      </c>
      <c r="M63" s="8" t="s">
        <v>19</v>
      </c>
      <c r="N63" s="8" t="str">
        <f>VLOOKUP(Tabela1[[#This Row],[Minecraft Season Pass]],tbl_minecraft_seasonpass[],2,0)</f>
        <v>Sim</v>
      </c>
      <c r="O63" s="11">
        <v>20</v>
      </c>
      <c r="P63" s="11">
        <v>15</v>
      </c>
      <c r="Q63" s="11">
        <v>15</v>
      </c>
    </row>
    <row r="64" spans="1:17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8" t="str">
        <f>VLOOKUP(Tabela1[[#This Row],[Auto Renewal]],tbl_autorenovacao[],2,0)</f>
        <v>Não</v>
      </c>
      <c r="G64" s="11">
        <v>5</v>
      </c>
      <c r="H64" s="8" t="s">
        <v>20</v>
      </c>
      <c r="I64" s="8" t="str">
        <f>VLOOKUP(Tabela1[[#This Row],[Subscription Type]],tbl_subscription[#All],2,0)</f>
        <v>Mensal</v>
      </c>
      <c r="J64" s="8" t="s">
        <v>23</v>
      </c>
      <c r="K64" s="8" t="str">
        <f>VLOOKUP(Tabela1[[#This Row],[EA Play Season Pass]],tbl_ea_seasonpass[],2,0)</f>
        <v>Não</v>
      </c>
      <c r="L64" s="11" t="s">
        <v>311</v>
      </c>
      <c r="M64" s="8" t="s">
        <v>23</v>
      </c>
      <c r="N64" s="8" t="str">
        <f>VLOOKUP(Tabela1[[#This Row],[Minecraft Season Pass]],tbl_minecraft_seasonpass[],2,0)</f>
        <v>Não</v>
      </c>
      <c r="O64" s="11">
        <v>0</v>
      </c>
      <c r="P64" s="11">
        <v>1</v>
      </c>
      <c r="Q64" s="11">
        <v>4</v>
      </c>
    </row>
    <row r="65" spans="1:17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8" t="str">
        <f>VLOOKUP(Tabela1[[#This Row],[Auto Renewal]],tbl_autorenovacao[],2,0)</f>
        <v>Sim</v>
      </c>
      <c r="G65" s="11">
        <v>15</v>
      </c>
      <c r="H65" s="8" t="s">
        <v>27</v>
      </c>
      <c r="I65" s="8" t="str">
        <f>VLOOKUP(Tabela1[[#This Row],[Subscription Type]],tbl_subscription[#All],2,0)</f>
        <v>Trimestral</v>
      </c>
      <c r="J65" s="8" t="s">
        <v>19</v>
      </c>
      <c r="K65" s="8" t="str">
        <f>VLOOKUP(Tabela1[[#This Row],[EA Play Season Pass]],tbl_ea_seasonpass[],2,0)</f>
        <v>Sim</v>
      </c>
      <c r="L65" s="11">
        <v>30</v>
      </c>
      <c r="M65" s="8" t="s">
        <v>19</v>
      </c>
      <c r="N65" s="8" t="str">
        <f>VLOOKUP(Tabela1[[#This Row],[Minecraft Season Pass]],tbl_minecraft_seasonpass[],2,0)</f>
        <v>Sim</v>
      </c>
      <c r="O65" s="11">
        <v>20</v>
      </c>
      <c r="P65" s="11">
        <v>20</v>
      </c>
      <c r="Q65" s="11">
        <v>45</v>
      </c>
    </row>
    <row r="66" spans="1:17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8" t="str">
        <f>VLOOKUP(Tabela1[[#This Row],[Auto Renewal]],tbl_autorenovacao[],2,0)</f>
        <v>Não</v>
      </c>
      <c r="G66" s="11">
        <v>10</v>
      </c>
      <c r="H66" s="8" t="s">
        <v>20</v>
      </c>
      <c r="I66" s="8" t="str">
        <f>VLOOKUP(Tabela1[[#This Row],[Subscription Type]],tbl_subscription[#All],2,0)</f>
        <v>Mensal</v>
      </c>
      <c r="J66" s="8" t="s">
        <v>23</v>
      </c>
      <c r="K66" s="8" t="str">
        <f>VLOOKUP(Tabela1[[#This Row],[EA Play Season Pass]],tbl_ea_seasonpass[],2,0)</f>
        <v>Não</v>
      </c>
      <c r="L66" s="11" t="s">
        <v>311</v>
      </c>
      <c r="M66" s="8" t="s">
        <v>19</v>
      </c>
      <c r="N66" s="8" t="str">
        <f>VLOOKUP(Tabela1[[#This Row],[Minecraft Season Pass]],tbl_minecraft_seasonpass[],2,0)</f>
        <v>Sim</v>
      </c>
      <c r="O66" s="11">
        <v>20</v>
      </c>
      <c r="P66" s="11">
        <v>5</v>
      </c>
      <c r="Q66" s="11">
        <v>25</v>
      </c>
    </row>
    <row r="67" spans="1:17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8" t="str">
        <f>VLOOKUP(Tabela1[[#This Row],[Auto Renewal]],tbl_autorenovacao[],2,0)</f>
        <v>Não</v>
      </c>
      <c r="G67" s="11">
        <v>5</v>
      </c>
      <c r="H67" s="8" t="s">
        <v>20</v>
      </c>
      <c r="I67" s="8" t="str">
        <f>VLOOKUP(Tabela1[[#This Row],[Subscription Type]],tbl_subscription[#All],2,0)</f>
        <v>Mensal</v>
      </c>
      <c r="J67" s="8" t="s">
        <v>23</v>
      </c>
      <c r="K67" s="8" t="str">
        <f>VLOOKUP(Tabela1[[#This Row],[EA Play Season Pass]],tbl_ea_seasonpass[],2,0)</f>
        <v>Não</v>
      </c>
      <c r="L67" s="11" t="s">
        <v>311</v>
      </c>
      <c r="M67" s="8" t="s">
        <v>23</v>
      </c>
      <c r="N67" s="8" t="str">
        <f>VLOOKUP(Tabela1[[#This Row],[Minecraft Season Pass]],tbl_minecraft_seasonpass[],2,0)</f>
        <v>Não</v>
      </c>
      <c r="O67" s="11">
        <v>0</v>
      </c>
      <c r="P67" s="11">
        <v>0</v>
      </c>
      <c r="Q67" s="11">
        <v>5</v>
      </c>
    </row>
    <row r="68" spans="1:17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8" t="str">
        <f>VLOOKUP(Tabela1[[#This Row],[Auto Renewal]],tbl_autorenovacao[],2,0)</f>
        <v>Sim</v>
      </c>
      <c r="G68" s="11">
        <v>15</v>
      </c>
      <c r="H68" s="8" t="s">
        <v>27</v>
      </c>
      <c r="I68" s="8" t="str">
        <f>VLOOKUP(Tabela1[[#This Row],[Subscription Type]],tbl_subscription[#All],2,0)</f>
        <v>Trimestral</v>
      </c>
      <c r="J68" s="8" t="s">
        <v>19</v>
      </c>
      <c r="K68" s="8" t="str">
        <f>VLOOKUP(Tabela1[[#This Row],[EA Play Season Pass]],tbl_ea_seasonpass[],2,0)</f>
        <v>Sim</v>
      </c>
      <c r="L68" s="11">
        <v>30</v>
      </c>
      <c r="M68" s="8" t="s">
        <v>19</v>
      </c>
      <c r="N68" s="8" t="str">
        <f>VLOOKUP(Tabela1[[#This Row],[Minecraft Season Pass]],tbl_minecraft_seasonpass[],2,0)</f>
        <v>Sim</v>
      </c>
      <c r="O68" s="11">
        <v>20</v>
      </c>
      <c r="P68" s="11">
        <v>7</v>
      </c>
      <c r="Q68" s="11">
        <v>58</v>
      </c>
    </row>
    <row r="69" spans="1:17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8" t="str">
        <f>VLOOKUP(Tabela1[[#This Row],[Auto Renewal]],tbl_autorenovacao[],2,0)</f>
        <v>Não</v>
      </c>
      <c r="G69" s="11">
        <v>10</v>
      </c>
      <c r="H69" s="8" t="s">
        <v>24</v>
      </c>
      <c r="I69" s="8" t="str">
        <f>VLOOKUP(Tabela1[[#This Row],[Subscription Type]],tbl_subscription[#All],2,0)</f>
        <v xml:space="preserve">Anual </v>
      </c>
      <c r="J69" s="8" t="s">
        <v>23</v>
      </c>
      <c r="K69" s="8" t="str">
        <f>VLOOKUP(Tabela1[[#This Row],[EA Play Season Pass]],tbl_ea_seasonpass[],2,0)</f>
        <v>Não</v>
      </c>
      <c r="L69" s="11" t="s">
        <v>311</v>
      </c>
      <c r="M69" s="8" t="s">
        <v>19</v>
      </c>
      <c r="N69" s="8" t="str">
        <f>VLOOKUP(Tabela1[[#This Row],[Minecraft Season Pass]],tbl_minecraft_seasonpass[],2,0)</f>
        <v>Sim</v>
      </c>
      <c r="O69" s="11">
        <v>20</v>
      </c>
      <c r="P69" s="11">
        <v>10</v>
      </c>
      <c r="Q69" s="11">
        <v>20</v>
      </c>
    </row>
    <row r="70" spans="1:17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8" t="str">
        <f>VLOOKUP(Tabela1[[#This Row],[Auto Renewal]],tbl_autorenovacao[],2,0)</f>
        <v>Sim</v>
      </c>
      <c r="G70" s="11">
        <v>5</v>
      </c>
      <c r="H70" s="8" t="s">
        <v>27</v>
      </c>
      <c r="I70" s="8" t="str">
        <f>VLOOKUP(Tabela1[[#This Row],[Subscription Type]],tbl_subscription[#All],2,0)</f>
        <v>Trimestral</v>
      </c>
      <c r="J70" s="8" t="s">
        <v>23</v>
      </c>
      <c r="K70" s="8" t="str">
        <f>VLOOKUP(Tabela1[[#This Row],[EA Play Season Pass]],tbl_ea_seasonpass[],2,0)</f>
        <v>Não</v>
      </c>
      <c r="L70" s="11" t="s">
        <v>311</v>
      </c>
      <c r="M70" s="8" t="s">
        <v>23</v>
      </c>
      <c r="N70" s="8" t="str">
        <f>VLOOKUP(Tabela1[[#This Row],[Minecraft Season Pass]],tbl_minecraft_seasonpass[],2,0)</f>
        <v>Não</v>
      </c>
      <c r="O70" s="11">
        <v>0</v>
      </c>
      <c r="P70" s="11">
        <v>1</v>
      </c>
      <c r="Q70" s="11">
        <v>4</v>
      </c>
    </row>
    <row r="71" spans="1:17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8" t="str">
        <f>VLOOKUP(Tabela1[[#This Row],[Auto Renewal]],tbl_autorenovacao[],2,0)</f>
        <v>Não</v>
      </c>
      <c r="G71" s="11">
        <v>15</v>
      </c>
      <c r="H71" s="8" t="s">
        <v>20</v>
      </c>
      <c r="I71" s="8" t="str">
        <f>VLOOKUP(Tabela1[[#This Row],[Subscription Type]],tbl_subscription[#All],2,0)</f>
        <v>Mensal</v>
      </c>
      <c r="J71" s="8" t="s">
        <v>19</v>
      </c>
      <c r="K71" s="8" t="str">
        <f>VLOOKUP(Tabela1[[#This Row],[EA Play Season Pass]],tbl_ea_seasonpass[],2,0)</f>
        <v>Sim</v>
      </c>
      <c r="L71" s="11">
        <v>30</v>
      </c>
      <c r="M71" s="8" t="s">
        <v>19</v>
      </c>
      <c r="N71" s="8" t="str">
        <f>VLOOKUP(Tabela1[[#This Row],[Minecraft Season Pass]],tbl_minecraft_seasonpass[],2,0)</f>
        <v>Sim</v>
      </c>
      <c r="O71" s="11">
        <v>20</v>
      </c>
      <c r="P71" s="11">
        <v>15</v>
      </c>
      <c r="Q71" s="11">
        <v>50</v>
      </c>
    </row>
    <row r="72" spans="1:17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8" t="str">
        <f>VLOOKUP(Tabela1[[#This Row],[Auto Renewal]],tbl_autorenovacao[],2,0)</f>
        <v>Sim</v>
      </c>
      <c r="G72" s="11">
        <v>10</v>
      </c>
      <c r="H72" s="8" t="s">
        <v>20</v>
      </c>
      <c r="I72" s="8" t="str">
        <f>VLOOKUP(Tabela1[[#This Row],[Subscription Type]],tbl_subscription[#All],2,0)</f>
        <v>Mensal</v>
      </c>
      <c r="J72" s="8" t="s">
        <v>23</v>
      </c>
      <c r="K72" s="8" t="str">
        <f>VLOOKUP(Tabela1[[#This Row],[EA Play Season Pass]],tbl_ea_seasonpass[],2,0)</f>
        <v>Não</v>
      </c>
      <c r="L72" s="11" t="s">
        <v>311</v>
      </c>
      <c r="M72" s="8" t="s">
        <v>19</v>
      </c>
      <c r="N72" s="8" t="str">
        <f>VLOOKUP(Tabela1[[#This Row],[Minecraft Season Pass]],tbl_minecraft_seasonpass[],2,0)</f>
        <v>Sim</v>
      </c>
      <c r="O72" s="11">
        <v>20</v>
      </c>
      <c r="P72" s="11">
        <v>5</v>
      </c>
      <c r="Q72" s="11">
        <v>25</v>
      </c>
    </row>
    <row r="73" spans="1:17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8" t="str">
        <f>VLOOKUP(Tabela1[[#This Row],[Auto Renewal]],tbl_autorenovacao[],2,0)</f>
        <v>Não</v>
      </c>
      <c r="G73" s="11">
        <v>5</v>
      </c>
      <c r="H73" s="8" t="s">
        <v>24</v>
      </c>
      <c r="I73" s="8" t="str">
        <f>VLOOKUP(Tabela1[[#This Row],[Subscription Type]],tbl_subscription[#All],2,0)</f>
        <v xml:space="preserve">Anual </v>
      </c>
      <c r="J73" s="8" t="s">
        <v>23</v>
      </c>
      <c r="K73" s="8" t="str">
        <f>VLOOKUP(Tabela1[[#This Row],[EA Play Season Pass]],tbl_ea_seasonpass[],2,0)</f>
        <v>Não</v>
      </c>
      <c r="L73" s="11" t="s">
        <v>311</v>
      </c>
      <c r="M73" s="8" t="s">
        <v>23</v>
      </c>
      <c r="N73" s="8" t="str">
        <f>VLOOKUP(Tabela1[[#This Row],[Minecraft Season Pass]],tbl_minecraft_seasonpass[],2,0)</f>
        <v>Não</v>
      </c>
      <c r="O73" s="11">
        <v>0</v>
      </c>
      <c r="P73" s="11">
        <v>0</v>
      </c>
      <c r="Q73" s="11">
        <v>5</v>
      </c>
    </row>
    <row r="74" spans="1:17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8" t="str">
        <f>VLOOKUP(Tabela1[[#This Row],[Auto Renewal]],tbl_autorenovacao[],2,0)</f>
        <v>Sim</v>
      </c>
      <c r="G74" s="11">
        <v>15</v>
      </c>
      <c r="H74" s="8" t="s">
        <v>27</v>
      </c>
      <c r="I74" s="8" t="str">
        <f>VLOOKUP(Tabela1[[#This Row],[Subscription Type]],tbl_subscription[#All],2,0)</f>
        <v>Trimestral</v>
      </c>
      <c r="J74" s="8" t="s">
        <v>19</v>
      </c>
      <c r="K74" s="8" t="str">
        <f>VLOOKUP(Tabela1[[#This Row],[EA Play Season Pass]],tbl_ea_seasonpass[],2,0)</f>
        <v>Sim</v>
      </c>
      <c r="L74" s="11">
        <v>30</v>
      </c>
      <c r="M74" s="8" t="s">
        <v>19</v>
      </c>
      <c r="N74" s="8" t="str">
        <f>VLOOKUP(Tabela1[[#This Row],[Minecraft Season Pass]],tbl_minecraft_seasonpass[],2,0)</f>
        <v>Sim</v>
      </c>
      <c r="O74" s="11">
        <v>20</v>
      </c>
      <c r="P74" s="11">
        <v>20</v>
      </c>
      <c r="Q74" s="11">
        <v>45</v>
      </c>
    </row>
    <row r="75" spans="1:17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8" t="str">
        <f>VLOOKUP(Tabela1[[#This Row],[Auto Renewal]],tbl_autorenovacao[],2,0)</f>
        <v>Não</v>
      </c>
      <c r="G75" s="11">
        <v>10</v>
      </c>
      <c r="H75" s="8" t="s">
        <v>27</v>
      </c>
      <c r="I75" s="8" t="str">
        <f>VLOOKUP(Tabela1[[#This Row],[Subscription Type]],tbl_subscription[#All],2,0)</f>
        <v>Trimestral</v>
      </c>
      <c r="J75" s="8" t="s">
        <v>23</v>
      </c>
      <c r="K75" s="8" t="str">
        <f>VLOOKUP(Tabela1[[#This Row],[EA Play Season Pass]],tbl_ea_seasonpass[],2,0)</f>
        <v>Não</v>
      </c>
      <c r="L75" s="11" t="s">
        <v>311</v>
      </c>
      <c r="M75" s="8" t="s">
        <v>19</v>
      </c>
      <c r="N75" s="8" t="str">
        <f>VLOOKUP(Tabela1[[#This Row],[Minecraft Season Pass]],tbl_minecraft_seasonpass[],2,0)</f>
        <v>Sim</v>
      </c>
      <c r="O75" s="11">
        <v>20</v>
      </c>
      <c r="P75" s="11">
        <v>12</v>
      </c>
      <c r="Q75" s="11">
        <v>18</v>
      </c>
    </row>
    <row r="76" spans="1:17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8" t="str">
        <f>VLOOKUP(Tabela1[[#This Row],[Auto Renewal]],tbl_autorenovacao[],2,0)</f>
        <v>Sim</v>
      </c>
      <c r="G76" s="11">
        <v>5</v>
      </c>
      <c r="H76" s="8" t="s">
        <v>20</v>
      </c>
      <c r="I76" s="8" t="str">
        <f>VLOOKUP(Tabela1[[#This Row],[Subscription Type]],tbl_subscription[#All],2,0)</f>
        <v>Mensal</v>
      </c>
      <c r="J76" s="8" t="s">
        <v>23</v>
      </c>
      <c r="K76" s="8" t="str">
        <f>VLOOKUP(Tabela1[[#This Row],[EA Play Season Pass]],tbl_ea_seasonpass[],2,0)</f>
        <v>Não</v>
      </c>
      <c r="L76" s="11" t="s">
        <v>311</v>
      </c>
      <c r="M76" s="8" t="s">
        <v>23</v>
      </c>
      <c r="N76" s="8" t="str">
        <f>VLOOKUP(Tabela1[[#This Row],[Minecraft Season Pass]],tbl_minecraft_seasonpass[],2,0)</f>
        <v>Não</v>
      </c>
      <c r="O76" s="11">
        <v>0</v>
      </c>
      <c r="P76" s="11">
        <v>2</v>
      </c>
      <c r="Q76" s="11">
        <v>3</v>
      </c>
    </row>
    <row r="77" spans="1:17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8" t="str">
        <f>VLOOKUP(Tabela1[[#This Row],[Auto Renewal]],tbl_autorenovacao[],2,0)</f>
        <v>Não</v>
      </c>
      <c r="G77" s="11">
        <v>15</v>
      </c>
      <c r="H77" s="8" t="s">
        <v>24</v>
      </c>
      <c r="I77" s="8" t="str">
        <f>VLOOKUP(Tabela1[[#This Row],[Subscription Type]],tbl_subscription[#All],2,0)</f>
        <v xml:space="preserve">Anual </v>
      </c>
      <c r="J77" s="8" t="s">
        <v>19</v>
      </c>
      <c r="K77" s="8" t="str">
        <f>VLOOKUP(Tabela1[[#This Row],[EA Play Season Pass]],tbl_ea_seasonpass[],2,0)</f>
        <v>Sim</v>
      </c>
      <c r="L77" s="11">
        <v>30</v>
      </c>
      <c r="M77" s="8" t="s">
        <v>19</v>
      </c>
      <c r="N77" s="8" t="str">
        <f>VLOOKUP(Tabela1[[#This Row],[Minecraft Season Pass]],tbl_minecraft_seasonpass[],2,0)</f>
        <v>Sim</v>
      </c>
      <c r="O77" s="11">
        <v>20</v>
      </c>
      <c r="P77" s="11">
        <v>5</v>
      </c>
      <c r="Q77" s="11">
        <v>60</v>
      </c>
    </row>
    <row r="78" spans="1:17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8" t="str">
        <f>VLOOKUP(Tabela1[[#This Row],[Auto Renewal]],tbl_autorenovacao[],2,0)</f>
        <v>Sim</v>
      </c>
      <c r="G78" s="11">
        <v>10</v>
      </c>
      <c r="H78" s="8" t="s">
        <v>20</v>
      </c>
      <c r="I78" s="8" t="str">
        <f>VLOOKUP(Tabela1[[#This Row],[Subscription Type]],tbl_subscription[#All],2,0)</f>
        <v>Mensal</v>
      </c>
      <c r="J78" s="8" t="s">
        <v>23</v>
      </c>
      <c r="K78" s="8" t="str">
        <f>VLOOKUP(Tabela1[[#This Row],[EA Play Season Pass]],tbl_ea_seasonpass[],2,0)</f>
        <v>Não</v>
      </c>
      <c r="L78" s="11" t="s">
        <v>311</v>
      </c>
      <c r="M78" s="8" t="s">
        <v>19</v>
      </c>
      <c r="N78" s="8" t="str">
        <f>VLOOKUP(Tabela1[[#This Row],[Minecraft Season Pass]],tbl_minecraft_seasonpass[],2,0)</f>
        <v>Sim</v>
      </c>
      <c r="O78" s="11">
        <v>20</v>
      </c>
      <c r="P78" s="11">
        <v>10</v>
      </c>
      <c r="Q78" s="11">
        <v>20</v>
      </c>
    </row>
    <row r="79" spans="1:17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8" t="str">
        <f>VLOOKUP(Tabela1[[#This Row],[Auto Renewal]],tbl_autorenovacao[],2,0)</f>
        <v>Não</v>
      </c>
      <c r="G79" s="11">
        <v>5</v>
      </c>
      <c r="H79" s="8" t="s">
        <v>27</v>
      </c>
      <c r="I79" s="8" t="str">
        <f>VLOOKUP(Tabela1[[#This Row],[Subscription Type]],tbl_subscription[#All],2,0)</f>
        <v>Trimestral</v>
      </c>
      <c r="J79" s="8" t="s">
        <v>23</v>
      </c>
      <c r="K79" s="8" t="str">
        <f>VLOOKUP(Tabela1[[#This Row],[EA Play Season Pass]],tbl_ea_seasonpass[],2,0)</f>
        <v>Não</v>
      </c>
      <c r="L79" s="11" t="s">
        <v>311</v>
      </c>
      <c r="M79" s="8" t="s">
        <v>23</v>
      </c>
      <c r="N79" s="8" t="str">
        <f>VLOOKUP(Tabela1[[#This Row],[Minecraft Season Pass]],tbl_minecraft_seasonpass[],2,0)</f>
        <v>Não</v>
      </c>
      <c r="O79" s="11">
        <v>0</v>
      </c>
      <c r="P79" s="11">
        <v>0</v>
      </c>
      <c r="Q79" s="11">
        <v>5</v>
      </c>
    </row>
    <row r="80" spans="1:17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8" t="str">
        <f>VLOOKUP(Tabela1[[#This Row],[Auto Renewal]],tbl_autorenovacao[],2,0)</f>
        <v>Sim</v>
      </c>
      <c r="G80" s="11">
        <v>15</v>
      </c>
      <c r="H80" s="8" t="s">
        <v>20</v>
      </c>
      <c r="I80" s="8" t="str">
        <f>VLOOKUP(Tabela1[[#This Row],[Subscription Type]],tbl_subscription[#All],2,0)</f>
        <v>Mensal</v>
      </c>
      <c r="J80" s="8" t="s">
        <v>19</v>
      </c>
      <c r="K80" s="8" t="str">
        <f>VLOOKUP(Tabela1[[#This Row],[EA Play Season Pass]],tbl_ea_seasonpass[],2,0)</f>
        <v>Sim</v>
      </c>
      <c r="L80" s="11">
        <v>30</v>
      </c>
      <c r="M80" s="8" t="s">
        <v>19</v>
      </c>
      <c r="N80" s="8" t="str">
        <f>VLOOKUP(Tabela1[[#This Row],[Minecraft Season Pass]],tbl_minecraft_seasonpass[],2,0)</f>
        <v>Sim</v>
      </c>
      <c r="O80" s="11">
        <v>20</v>
      </c>
      <c r="P80" s="11">
        <v>3</v>
      </c>
      <c r="Q80" s="11">
        <v>62</v>
      </c>
    </row>
    <row r="81" spans="1:17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8" t="str">
        <f>VLOOKUP(Tabela1[[#This Row],[Auto Renewal]],tbl_autorenovacao[],2,0)</f>
        <v>Não</v>
      </c>
      <c r="G81" s="11">
        <v>10</v>
      </c>
      <c r="H81" s="8" t="s">
        <v>24</v>
      </c>
      <c r="I81" s="8" t="str">
        <f>VLOOKUP(Tabela1[[#This Row],[Subscription Type]],tbl_subscription[#All],2,0)</f>
        <v xml:space="preserve">Anual </v>
      </c>
      <c r="J81" s="8" t="s">
        <v>23</v>
      </c>
      <c r="K81" s="8" t="str">
        <f>VLOOKUP(Tabela1[[#This Row],[EA Play Season Pass]],tbl_ea_seasonpass[],2,0)</f>
        <v>Não</v>
      </c>
      <c r="L81" s="11" t="s">
        <v>311</v>
      </c>
      <c r="M81" s="8" t="s">
        <v>19</v>
      </c>
      <c r="N81" s="8" t="str">
        <f>VLOOKUP(Tabela1[[#This Row],[Minecraft Season Pass]],tbl_minecraft_seasonpass[],2,0)</f>
        <v>Sim</v>
      </c>
      <c r="O81" s="11">
        <v>20</v>
      </c>
      <c r="P81" s="11">
        <v>15</v>
      </c>
      <c r="Q81" s="11">
        <v>15</v>
      </c>
    </row>
    <row r="82" spans="1:17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8" t="str">
        <f>VLOOKUP(Tabela1[[#This Row],[Auto Renewal]],tbl_autorenovacao[],2,0)</f>
        <v>Sim</v>
      </c>
      <c r="G82" s="11">
        <v>5</v>
      </c>
      <c r="H82" s="8" t="s">
        <v>20</v>
      </c>
      <c r="I82" s="8" t="str">
        <f>VLOOKUP(Tabela1[[#This Row],[Subscription Type]],tbl_subscription[#All],2,0)</f>
        <v>Mensal</v>
      </c>
      <c r="J82" s="8" t="s">
        <v>23</v>
      </c>
      <c r="K82" s="8" t="str">
        <f>VLOOKUP(Tabela1[[#This Row],[EA Play Season Pass]],tbl_ea_seasonpass[],2,0)</f>
        <v>Não</v>
      </c>
      <c r="L82" s="11" t="s">
        <v>311</v>
      </c>
      <c r="M82" s="8" t="s">
        <v>23</v>
      </c>
      <c r="N82" s="8" t="str">
        <f>VLOOKUP(Tabela1[[#This Row],[Minecraft Season Pass]],tbl_minecraft_seasonpass[],2,0)</f>
        <v>Não</v>
      </c>
      <c r="O82" s="11">
        <v>0</v>
      </c>
      <c r="P82" s="11">
        <v>1</v>
      </c>
      <c r="Q82" s="11">
        <v>4</v>
      </c>
    </row>
    <row r="83" spans="1:17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8" t="str">
        <f>VLOOKUP(Tabela1[[#This Row],[Auto Renewal]],tbl_autorenovacao[],2,0)</f>
        <v>Não</v>
      </c>
      <c r="G83" s="11">
        <v>15</v>
      </c>
      <c r="H83" s="8" t="s">
        <v>27</v>
      </c>
      <c r="I83" s="8" t="str">
        <f>VLOOKUP(Tabela1[[#This Row],[Subscription Type]],tbl_subscription[#All],2,0)</f>
        <v>Trimestral</v>
      </c>
      <c r="J83" s="8" t="s">
        <v>19</v>
      </c>
      <c r="K83" s="8" t="str">
        <f>VLOOKUP(Tabela1[[#This Row],[EA Play Season Pass]],tbl_ea_seasonpass[],2,0)</f>
        <v>Sim</v>
      </c>
      <c r="L83" s="11">
        <v>30</v>
      </c>
      <c r="M83" s="8" t="s">
        <v>19</v>
      </c>
      <c r="N83" s="8" t="str">
        <f>VLOOKUP(Tabela1[[#This Row],[Minecraft Season Pass]],tbl_minecraft_seasonpass[],2,0)</f>
        <v>Sim</v>
      </c>
      <c r="O83" s="11">
        <v>20</v>
      </c>
      <c r="P83" s="11">
        <v>7</v>
      </c>
      <c r="Q83" s="11">
        <v>58</v>
      </c>
    </row>
    <row r="84" spans="1:17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8" t="str">
        <f>VLOOKUP(Tabela1[[#This Row],[Auto Renewal]],tbl_autorenovacao[],2,0)</f>
        <v>Sim</v>
      </c>
      <c r="G84" s="11">
        <v>10</v>
      </c>
      <c r="H84" s="8" t="s">
        <v>20</v>
      </c>
      <c r="I84" s="8" t="str">
        <f>VLOOKUP(Tabela1[[#This Row],[Subscription Type]],tbl_subscription[#All],2,0)</f>
        <v>Mensal</v>
      </c>
      <c r="J84" s="8" t="s">
        <v>23</v>
      </c>
      <c r="K84" s="8" t="str">
        <f>VLOOKUP(Tabela1[[#This Row],[EA Play Season Pass]],tbl_ea_seasonpass[],2,0)</f>
        <v>Não</v>
      </c>
      <c r="L84" s="11" t="s">
        <v>311</v>
      </c>
      <c r="M84" s="8" t="s">
        <v>19</v>
      </c>
      <c r="N84" s="8" t="str">
        <f>VLOOKUP(Tabela1[[#This Row],[Minecraft Season Pass]],tbl_minecraft_seasonpass[],2,0)</f>
        <v>Sim</v>
      </c>
      <c r="O84" s="11">
        <v>20</v>
      </c>
      <c r="P84" s="11">
        <v>10</v>
      </c>
      <c r="Q84" s="11">
        <v>20</v>
      </c>
    </row>
    <row r="85" spans="1:17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8" t="str">
        <f>VLOOKUP(Tabela1[[#This Row],[Auto Renewal]],tbl_autorenovacao[],2,0)</f>
        <v>Não</v>
      </c>
      <c r="G85" s="11">
        <v>5</v>
      </c>
      <c r="H85" s="8" t="s">
        <v>24</v>
      </c>
      <c r="I85" s="8" t="str">
        <f>VLOOKUP(Tabela1[[#This Row],[Subscription Type]],tbl_subscription[#All],2,0)</f>
        <v xml:space="preserve">Anual </v>
      </c>
      <c r="J85" s="8" t="s">
        <v>23</v>
      </c>
      <c r="K85" s="8" t="str">
        <f>VLOOKUP(Tabela1[[#This Row],[EA Play Season Pass]],tbl_ea_seasonpass[],2,0)</f>
        <v>Não</v>
      </c>
      <c r="L85" s="11" t="s">
        <v>311</v>
      </c>
      <c r="M85" s="8" t="s">
        <v>23</v>
      </c>
      <c r="N85" s="8" t="str">
        <f>VLOOKUP(Tabela1[[#This Row],[Minecraft Season Pass]],tbl_minecraft_seasonpass[],2,0)</f>
        <v>Não</v>
      </c>
      <c r="O85" s="11">
        <v>0</v>
      </c>
      <c r="P85" s="11">
        <v>0</v>
      </c>
      <c r="Q85" s="11">
        <v>5</v>
      </c>
    </row>
    <row r="86" spans="1:17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8" t="str">
        <f>VLOOKUP(Tabela1[[#This Row],[Auto Renewal]],tbl_autorenovacao[],2,0)</f>
        <v>Sim</v>
      </c>
      <c r="G86" s="11">
        <v>15</v>
      </c>
      <c r="H86" s="8" t="s">
        <v>20</v>
      </c>
      <c r="I86" s="8" t="str">
        <f>VLOOKUP(Tabela1[[#This Row],[Subscription Type]],tbl_subscription[#All],2,0)</f>
        <v>Mensal</v>
      </c>
      <c r="J86" s="8" t="s">
        <v>19</v>
      </c>
      <c r="K86" s="8" t="str">
        <f>VLOOKUP(Tabela1[[#This Row],[EA Play Season Pass]],tbl_ea_seasonpass[],2,0)</f>
        <v>Sim</v>
      </c>
      <c r="L86" s="11">
        <v>30</v>
      </c>
      <c r="M86" s="8" t="s">
        <v>19</v>
      </c>
      <c r="N86" s="8" t="str">
        <f>VLOOKUP(Tabela1[[#This Row],[Minecraft Season Pass]],tbl_minecraft_seasonpass[],2,0)</f>
        <v>Sim</v>
      </c>
      <c r="O86" s="11">
        <v>20</v>
      </c>
      <c r="P86" s="11">
        <v>20</v>
      </c>
      <c r="Q86" s="11">
        <v>45</v>
      </c>
    </row>
    <row r="87" spans="1:17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8" t="str">
        <f>VLOOKUP(Tabela1[[#This Row],[Auto Renewal]],tbl_autorenovacao[],2,0)</f>
        <v>Não</v>
      </c>
      <c r="G87" s="11">
        <v>10</v>
      </c>
      <c r="H87" s="8" t="s">
        <v>27</v>
      </c>
      <c r="I87" s="8" t="str">
        <f>VLOOKUP(Tabela1[[#This Row],[Subscription Type]],tbl_subscription[#All],2,0)</f>
        <v>Trimestral</v>
      </c>
      <c r="J87" s="8" t="s">
        <v>23</v>
      </c>
      <c r="K87" s="8" t="str">
        <f>VLOOKUP(Tabela1[[#This Row],[EA Play Season Pass]],tbl_ea_seasonpass[],2,0)</f>
        <v>Não</v>
      </c>
      <c r="L87" s="11" t="s">
        <v>311</v>
      </c>
      <c r="M87" s="8" t="s">
        <v>19</v>
      </c>
      <c r="N87" s="8" t="str">
        <f>VLOOKUP(Tabela1[[#This Row],[Minecraft Season Pass]],tbl_minecraft_seasonpass[],2,0)</f>
        <v>Sim</v>
      </c>
      <c r="O87" s="11">
        <v>20</v>
      </c>
      <c r="P87" s="11">
        <v>15</v>
      </c>
      <c r="Q87" s="11">
        <v>15</v>
      </c>
    </row>
    <row r="88" spans="1:17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8" t="str">
        <f>VLOOKUP(Tabela1[[#This Row],[Auto Renewal]],tbl_autorenovacao[],2,0)</f>
        <v>Sim</v>
      </c>
      <c r="G88" s="11">
        <v>5</v>
      </c>
      <c r="H88" s="8" t="s">
        <v>20</v>
      </c>
      <c r="I88" s="8" t="str">
        <f>VLOOKUP(Tabela1[[#This Row],[Subscription Type]],tbl_subscription[#All],2,0)</f>
        <v>Mensal</v>
      </c>
      <c r="J88" s="8" t="s">
        <v>23</v>
      </c>
      <c r="K88" s="8" t="str">
        <f>VLOOKUP(Tabela1[[#This Row],[EA Play Season Pass]],tbl_ea_seasonpass[],2,0)</f>
        <v>Não</v>
      </c>
      <c r="L88" s="11" t="s">
        <v>311</v>
      </c>
      <c r="M88" s="8" t="s">
        <v>23</v>
      </c>
      <c r="N88" s="8" t="str">
        <f>VLOOKUP(Tabela1[[#This Row],[Minecraft Season Pass]],tbl_minecraft_seasonpass[],2,0)</f>
        <v>Não</v>
      </c>
      <c r="O88" s="11">
        <v>0</v>
      </c>
      <c r="P88" s="11">
        <v>1</v>
      </c>
      <c r="Q88" s="11">
        <v>4</v>
      </c>
    </row>
    <row r="89" spans="1:17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8" t="str">
        <f>VLOOKUP(Tabela1[[#This Row],[Auto Renewal]],tbl_autorenovacao[],2,0)</f>
        <v>Não</v>
      </c>
      <c r="G89" s="11">
        <v>15</v>
      </c>
      <c r="H89" s="8" t="s">
        <v>24</v>
      </c>
      <c r="I89" s="8" t="str">
        <f>VLOOKUP(Tabela1[[#This Row],[Subscription Type]],tbl_subscription[#All],2,0)</f>
        <v xml:space="preserve">Anual </v>
      </c>
      <c r="J89" s="8" t="s">
        <v>19</v>
      </c>
      <c r="K89" s="8" t="str">
        <f>VLOOKUP(Tabela1[[#This Row],[EA Play Season Pass]],tbl_ea_seasonpass[],2,0)</f>
        <v>Sim</v>
      </c>
      <c r="L89" s="11">
        <v>30</v>
      </c>
      <c r="M89" s="8" t="s">
        <v>19</v>
      </c>
      <c r="N89" s="8" t="str">
        <f>VLOOKUP(Tabela1[[#This Row],[Minecraft Season Pass]],tbl_minecraft_seasonpass[],2,0)</f>
        <v>Sim</v>
      </c>
      <c r="O89" s="11">
        <v>20</v>
      </c>
      <c r="P89" s="11">
        <v>3</v>
      </c>
      <c r="Q89" s="11">
        <v>62</v>
      </c>
    </row>
    <row r="90" spans="1:17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8" t="str">
        <f>VLOOKUP(Tabela1[[#This Row],[Auto Renewal]],tbl_autorenovacao[],2,0)</f>
        <v>Sim</v>
      </c>
      <c r="G90" s="11">
        <v>10</v>
      </c>
      <c r="H90" s="8" t="s">
        <v>20</v>
      </c>
      <c r="I90" s="8" t="str">
        <f>VLOOKUP(Tabela1[[#This Row],[Subscription Type]],tbl_subscription[#All],2,0)</f>
        <v>Mensal</v>
      </c>
      <c r="J90" s="8" t="s">
        <v>23</v>
      </c>
      <c r="K90" s="8" t="str">
        <f>VLOOKUP(Tabela1[[#This Row],[EA Play Season Pass]],tbl_ea_seasonpass[],2,0)</f>
        <v>Não</v>
      </c>
      <c r="L90" s="11" t="s">
        <v>311</v>
      </c>
      <c r="M90" s="8" t="s">
        <v>19</v>
      </c>
      <c r="N90" s="8" t="str">
        <f>VLOOKUP(Tabela1[[#This Row],[Minecraft Season Pass]],tbl_minecraft_seasonpass[],2,0)</f>
        <v>Sim</v>
      </c>
      <c r="O90" s="11">
        <v>20</v>
      </c>
      <c r="P90" s="11">
        <v>10</v>
      </c>
      <c r="Q90" s="11">
        <v>20</v>
      </c>
    </row>
    <row r="91" spans="1:17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8" t="str">
        <f>VLOOKUP(Tabela1[[#This Row],[Auto Renewal]],tbl_autorenovacao[],2,0)</f>
        <v>Não</v>
      </c>
      <c r="G91" s="11">
        <v>5</v>
      </c>
      <c r="H91" s="8" t="s">
        <v>27</v>
      </c>
      <c r="I91" s="8" t="str">
        <f>VLOOKUP(Tabela1[[#This Row],[Subscription Type]],tbl_subscription[#All],2,0)</f>
        <v>Trimestral</v>
      </c>
      <c r="J91" s="8" t="s">
        <v>23</v>
      </c>
      <c r="K91" s="8" t="str">
        <f>VLOOKUP(Tabela1[[#This Row],[EA Play Season Pass]],tbl_ea_seasonpass[],2,0)</f>
        <v>Não</v>
      </c>
      <c r="L91" s="11" t="s">
        <v>311</v>
      </c>
      <c r="M91" s="8" t="s">
        <v>23</v>
      </c>
      <c r="N91" s="8" t="str">
        <f>VLOOKUP(Tabela1[[#This Row],[Minecraft Season Pass]],tbl_minecraft_seasonpass[],2,0)</f>
        <v>Não</v>
      </c>
      <c r="O91" s="11">
        <v>0</v>
      </c>
      <c r="P91" s="11">
        <v>0</v>
      </c>
      <c r="Q91" s="11">
        <v>5</v>
      </c>
    </row>
    <row r="92" spans="1:17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8" t="str">
        <f>VLOOKUP(Tabela1[[#This Row],[Auto Renewal]],tbl_autorenovacao[],2,0)</f>
        <v>Sim</v>
      </c>
      <c r="G92" s="11">
        <v>15</v>
      </c>
      <c r="H92" s="8" t="s">
        <v>20</v>
      </c>
      <c r="I92" s="8" t="str">
        <f>VLOOKUP(Tabela1[[#This Row],[Subscription Type]],tbl_subscription[#All],2,0)</f>
        <v>Mensal</v>
      </c>
      <c r="J92" s="8" t="s">
        <v>19</v>
      </c>
      <c r="K92" s="8" t="str">
        <f>VLOOKUP(Tabela1[[#This Row],[EA Play Season Pass]],tbl_ea_seasonpass[],2,0)</f>
        <v>Sim</v>
      </c>
      <c r="L92" s="11">
        <v>30</v>
      </c>
      <c r="M92" s="8" t="s">
        <v>19</v>
      </c>
      <c r="N92" s="8" t="str">
        <f>VLOOKUP(Tabela1[[#This Row],[Minecraft Season Pass]],tbl_minecraft_seasonpass[],2,0)</f>
        <v>Sim</v>
      </c>
      <c r="O92" s="11">
        <v>20</v>
      </c>
      <c r="P92" s="11">
        <v>5</v>
      </c>
      <c r="Q92" s="11">
        <v>60</v>
      </c>
    </row>
    <row r="93" spans="1:17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8" t="str">
        <f>VLOOKUP(Tabela1[[#This Row],[Auto Renewal]],tbl_autorenovacao[],2,0)</f>
        <v>Não</v>
      </c>
      <c r="G93" s="11">
        <v>10</v>
      </c>
      <c r="H93" s="8" t="s">
        <v>24</v>
      </c>
      <c r="I93" s="8" t="str">
        <f>VLOOKUP(Tabela1[[#This Row],[Subscription Type]],tbl_subscription[#All],2,0)</f>
        <v xml:space="preserve">Anual </v>
      </c>
      <c r="J93" s="8" t="s">
        <v>23</v>
      </c>
      <c r="K93" s="8" t="str">
        <f>VLOOKUP(Tabela1[[#This Row],[EA Play Season Pass]],tbl_ea_seasonpass[],2,0)</f>
        <v>Não</v>
      </c>
      <c r="L93" s="11" t="s">
        <v>311</v>
      </c>
      <c r="M93" s="8" t="s">
        <v>19</v>
      </c>
      <c r="N93" s="8" t="str">
        <f>VLOOKUP(Tabela1[[#This Row],[Minecraft Season Pass]],tbl_minecraft_seasonpass[],2,0)</f>
        <v>Sim</v>
      </c>
      <c r="O93" s="11">
        <v>20</v>
      </c>
      <c r="P93" s="11">
        <v>15</v>
      </c>
      <c r="Q93" s="11">
        <v>15</v>
      </c>
    </row>
    <row r="94" spans="1:17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8" t="str">
        <f>VLOOKUP(Tabela1[[#This Row],[Auto Renewal]],tbl_autorenovacao[],2,0)</f>
        <v>Sim</v>
      </c>
      <c r="G94" s="11">
        <v>5</v>
      </c>
      <c r="H94" s="8" t="s">
        <v>20</v>
      </c>
      <c r="I94" s="8" t="str">
        <f>VLOOKUP(Tabela1[[#This Row],[Subscription Type]],tbl_subscription[#All],2,0)</f>
        <v>Mensal</v>
      </c>
      <c r="J94" s="8" t="s">
        <v>23</v>
      </c>
      <c r="K94" s="8" t="str">
        <f>VLOOKUP(Tabela1[[#This Row],[EA Play Season Pass]],tbl_ea_seasonpass[],2,0)</f>
        <v>Não</v>
      </c>
      <c r="L94" s="11" t="s">
        <v>311</v>
      </c>
      <c r="M94" s="8" t="s">
        <v>23</v>
      </c>
      <c r="N94" s="8" t="str">
        <f>VLOOKUP(Tabela1[[#This Row],[Minecraft Season Pass]],tbl_minecraft_seasonpass[],2,0)</f>
        <v>Não</v>
      </c>
      <c r="O94" s="11">
        <v>0</v>
      </c>
      <c r="P94" s="11">
        <v>1</v>
      </c>
      <c r="Q94" s="11">
        <v>4</v>
      </c>
    </row>
    <row r="95" spans="1:17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8" t="str">
        <f>VLOOKUP(Tabela1[[#This Row],[Auto Renewal]],tbl_autorenovacao[],2,0)</f>
        <v>Não</v>
      </c>
      <c r="G95" s="11">
        <v>15</v>
      </c>
      <c r="H95" s="8" t="s">
        <v>27</v>
      </c>
      <c r="I95" s="8" t="str">
        <f>VLOOKUP(Tabela1[[#This Row],[Subscription Type]],tbl_subscription[#All],2,0)</f>
        <v>Trimestral</v>
      </c>
      <c r="J95" s="8" t="s">
        <v>19</v>
      </c>
      <c r="K95" s="8" t="str">
        <f>VLOOKUP(Tabela1[[#This Row],[EA Play Season Pass]],tbl_ea_seasonpass[],2,0)</f>
        <v>Sim</v>
      </c>
      <c r="L95" s="11">
        <v>30</v>
      </c>
      <c r="M95" s="8" t="s">
        <v>19</v>
      </c>
      <c r="N95" s="8" t="str">
        <f>VLOOKUP(Tabela1[[#This Row],[Minecraft Season Pass]],tbl_minecraft_seasonpass[],2,0)</f>
        <v>Sim</v>
      </c>
      <c r="O95" s="11">
        <v>20</v>
      </c>
      <c r="P95" s="11">
        <v>20</v>
      </c>
      <c r="Q95" s="11">
        <v>45</v>
      </c>
    </row>
    <row r="96" spans="1:17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8" t="str">
        <f>VLOOKUP(Tabela1[[#This Row],[Auto Renewal]],tbl_autorenovacao[],2,0)</f>
        <v>Sim</v>
      </c>
      <c r="G96" s="11">
        <v>10</v>
      </c>
      <c r="H96" s="8" t="s">
        <v>27</v>
      </c>
      <c r="I96" s="8" t="str">
        <f>VLOOKUP(Tabela1[[#This Row],[Subscription Type]],tbl_subscription[#All],2,0)</f>
        <v>Trimestral</v>
      </c>
      <c r="J96" s="8" t="s">
        <v>23</v>
      </c>
      <c r="K96" s="8" t="str">
        <f>VLOOKUP(Tabela1[[#This Row],[EA Play Season Pass]],tbl_ea_seasonpass[],2,0)</f>
        <v>Não</v>
      </c>
      <c r="L96" s="11" t="s">
        <v>311</v>
      </c>
      <c r="M96" s="8" t="s">
        <v>19</v>
      </c>
      <c r="N96" s="8" t="str">
        <f>VLOOKUP(Tabela1[[#This Row],[Minecraft Season Pass]],tbl_minecraft_seasonpass[],2,0)</f>
        <v>Sim</v>
      </c>
      <c r="O96" s="11">
        <v>20</v>
      </c>
      <c r="P96" s="11">
        <v>15</v>
      </c>
      <c r="Q96" s="11">
        <v>15</v>
      </c>
    </row>
    <row r="97" spans="1:17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8" t="str">
        <f>VLOOKUP(Tabela1[[#This Row],[Auto Renewal]],tbl_autorenovacao[],2,0)</f>
        <v>Não</v>
      </c>
      <c r="G97" s="11">
        <v>5</v>
      </c>
      <c r="H97" s="8" t="s">
        <v>24</v>
      </c>
      <c r="I97" s="8" t="str">
        <f>VLOOKUP(Tabela1[[#This Row],[Subscription Type]],tbl_subscription[#All],2,0)</f>
        <v xml:space="preserve">Anual </v>
      </c>
      <c r="J97" s="8" t="s">
        <v>23</v>
      </c>
      <c r="K97" s="8" t="str">
        <f>VLOOKUP(Tabela1[[#This Row],[EA Play Season Pass]],tbl_ea_seasonpass[],2,0)</f>
        <v>Não</v>
      </c>
      <c r="L97" s="11" t="s">
        <v>311</v>
      </c>
      <c r="M97" s="8" t="s">
        <v>23</v>
      </c>
      <c r="N97" s="8" t="str">
        <f>VLOOKUP(Tabela1[[#This Row],[Minecraft Season Pass]],tbl_minecraft_seasonpass[],2,0)</f>
        <v>Não</v>
      </c>
      <c r="O97" s="11">
        <v>0</v>
      </c>
      <c r="P97" s="11">
        <v>0</v>
      </c>
      <c r="Q97" s="11">
        <v>5</v>
      </c>
    </row>
    <row r="98" spans="1:17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8" t="str">
        <f>VLOOKUP(Tabela1[[#This Row],[Auto Renewal]],tbl_autorenovacao[],2,0)</f>
        <v>Sim</v>
      </c>
      <c r="G98" s="11">
        <v>15</v>
      </c>
      <c r="H98" s="8" t="s">
        <v>20</v>
      </c>
      <c r="I98" s="8" t="str">
        <f>VLOOKUP(Tabela1[[#This Row],[Subscription Type]],tbl_subscription[#All],2,0)</f>
        <v>Mensal</v>
      </c>
      <c r="J98" s="8" t="s">
        <v>19</v>
      </c>
      <c r="K98" s="8" t="str">
        <f>VLOOKUP(Tabela1[[#This Row],[EA Play Season Pass]],tbl_ea_seasonpass[],2,0)</f>
        <v>Sim</v>
      </c>
      <c r="L98" s="11">
        <v>30</v>
      </c>
      <c r="M98" s="8" t="s">
        <v>19</v>
      </c>
      <c r="N98" s="8" t="str">
        <f>VLOOKUP(Tabela1[[#This Row],[Minecraft Season Pass]],tbl_minecraft_seasonpass[],2,0)</f>
        <v>Sim</v>
      </c>
      <c r="O98" s="11">
        <v>20</v>
      </c>
      <c r="P98" s="11">
        <v>7</v>
      </c>
      <c r="Q98" s="11">
        <v>58</v>
      </c>
    </row>
    <row r="99" spans="1:17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8" t="str">
        <f>VLOOKUP(Tabela1[[#This Row],[Auto Renewal]],tbl_autorenovacao[],2,0)</f>
        <v>Não</v>
      </c>
      <c r="G99" s="11">
        <v>10</v>
      </c>
      <c r="H99" s="8" t="s">
        <v>24</v>
      </c>
      <c r="I99" s="8" t="str">
        <f>VLOOKUP(Tabela1[[#This Row],[Subscription Type]],tbl_subscription[#All],2,0)</f>
        <v xml:space="preserve">Anual </v>
      </c>
      <c r="J99" s="8" t="s">
        <v>23</v>
      </c>
      <c r="K99" s="8" t="str">
        <f>VLOOKUP(Tabela1[[#This Row],[EA Play Season Pass]],tbl_ea_seasonpass[],2,0)</f>
        <v>Não</v>
      </c>
      <c r="L99" s="11" t="s">
        <v>311</v>
      </c>
      <c r="M99" s="8" t="s">
        <v>19</v>
      </c>
      <c r="N99" s="8" t="str">
        <f>VLOOKUP(Tabela1[[#This Row],[Minecraft Season Pass]],tbl_minecraft_seasonpass[],2,0)</f>
        <v>Sim</v>
      </c>
      <c r="O99" s="11">
        <v>20</v>
      </c>
      <c r="P99" s="11">
        <v>10</v>
      </c>
      <c r="Q99" s="11">
        <v>20</v>
      </c>
    </row>
    <row r="100" spans="1:17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8" t="str">
        <f>VLOOKUP(Tabela1[[#This Row],[Auto Renewal]],tbl_autorenovacao[],2,0)</f>
        <v>Sim</v>
      </c>
      <c r="G100" s="11">
        <v>5</v>
      </c>
      <c r="H100" s="8" t="s">
        <v>27</v>
      </c>
      <c r="I100" s="8" t="str">
        <f>VLOOKUP(Tabela1[[#This Row],[Subscription Type]],tbl_subscription[#All],2,0)</f>
        <v>Trimestral</v>
      </c>
      <c r="J100" s="8" t="s">
        <v>23</v>
      </c>
      <c r="K100" s="8" t="str">
        <f>VLOOKUP(Tabela1[[#This Row],[EA Play Season Pass]],tbl_ea_seasonpass[],2,0)</f>
        <v>Não</v>
      </c>
      <c r="L100" s="11" t="s">
        <v>311</v>
      </c>
      <c r="M100" s="8" t="s">
        <v>23</v>
      </c>
      <c r="N100" s="8" t="str">
        <f>VLOOKUP(Tabela1[[#This Row],[Minecraft Season Pass]],tbl_minecraft_seasonpass[],2,0)</f>
        <v>Não</v>
      </c>
      <c r="O100" s="11">
        <v>0</v>
      </c>
      <c r="P100" s="11">
        <v>1</v>
      </c>
      <c r="Q100" s="11">
        <v>4</v>
      </c>
    </row>
    <row r="101" spans="1:17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8" t="str">
        <f>VLOOKUP(Tabela1[[#This Row],[Auto Renewal]],tbl_autorenovacao[],2,0)</f>
        <v>Não</v>
      </c>
      <c r="G101" s="11">
        <v>15</v>
      </c>
      <c r="H101" s="8" t="s">
        <v>20</v>
      </c>
      <c r="I101" s="8" t="str">
        <f>VLOOKUP(Tabela1[[#This Row],[Subscription Type]],tbl_subscription[#All],2,0)</f>
        <v>Mensal</v>
      </c>
      <c r="J101" s="8" t="s">
        <v>19</v>
      </c>
      <c r="K101" s="8" t="str">
        <f>VLOOKUP(Tabela1[[#This Row],[EA Play Season Pass]],tbl_ea_seasonpass[],2,0)</f>
        <v>Sim</v>
      </c>
      <c r="L101" s="11">
        <v>30</v>
      </c>
      <c r="M101" s="8" t="s">
        <v>19</v>
      </c>
      <c r="N101" s="8" t="str">
        <f>VLOOKUP(Tabela1[[#This Row],[Minecraft Season Pass]],tbl_minecraft_seasonpass[],2,0)</f>
        <v>Sim</v>
      </c>
      <c r="O101" s="11">
        <v>20</v>
      </c>
      <c r="P101" s="11">
        <v>15</v>
      </c>
      <c r="Q101" s="11">
        <v>50</v>
      </c>
    </row>
    <row r="102" spans="1:17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8" t="str">
        <f>VLOOKUP(Tabela1[[#This Row],[Auto Renewal]],tbl_autorenovacao[],2,0)</f>
        <v>Sim</v>
      </c>
      <c r="G102" s="11">
        <v>10</v>
      </c>
      <c r="H102" s="8" t="s">
        <v>20</v>
      </c>
      <c r="I102" s="8" t="str">
        <f>VLOOKUP(Tabela1[[#This Row],[Subscription Type]],tbl_subscription[#All],2,0)</f>
        <v>Mensal</v>
      </c>
      <c r="J102" s="8" t="s">
        <v>23</v>
      </c>
      <c r="K102" s="8" t="str">
        <f>VLOOKUP(Tabela1[[#This Row],[EA Play Season Pass]],tbl_ea_seasonpass[],2,0)</f>
        <v>Não</v>
      </c>
      <c r="L102" s="11" t="s">
        <v>311</v>
      </c>
      <c r="M102" s="8" t="s">
        <v>19</v>
      </c>
      <c r="N102" s="8" t="str">
        <f>VLOOKUP(Tabela1[[#This Row],[Minecraft Season Pass]],tbl_minecraft_seasonpass[],2,0)</f>
        <v>Sim</v>
      </c>
      <c r="O102" s="11">
        <v>20</v>
      </c>
      <c r="P102" s="11">
        <v>5</v>
      </c>
      <c r="Q102" s="11">
        <v>25</v>
      </c>
    </row>
    <row r="103" spans="1:17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8" t="str">
        <f>VLOOKUP(Tabela1[[#This Row],[Auto Renewal]],tbl_autorenovacao[],2,0)</f>
        <v>Não</v>
      </c>
      <c r="G103" s="11">
        <v>5</v>
      </c>
      <c r="H103" s="8" t="s">
        <v>24</v>
      </c>
      <c r="I103" s="8" t="str">
        <f>VLOOKUP(Tabela1[[#This Row],[Subscription Type]],tbl_subscription[#All],2,0)</f>
        <v xml:space="preserve">Anual </v>
      </c>
      <c r="J103" s="8" t="s">
        <v>23</v>
      </c>
      <c r="K103" s="8" t="str">
        <f>VLOOKUP(Tabela1[[#This Row],[EA Play Season Pass]],tbl_ea_seasonpass[],2,0)</f>
        <v>Não</v>
      </c>
      <c r="L103" s="11" t="s">
        <v>311</v>
      </c>
      <c r="M103" s="8" t="s">
        <v>23</v>
      </c>
      <c r="N103" s="8" t="str">
        <f>VLOOKUP(Tabela1[[#This Row],[Minecraft Season Pass]],tbl_minecraft_seasonpass[],2,0)</f>
        <v>Não</v>
      </c>
      <c r="O103" s="11">
        <v>0</v>
      </c>
      <c r="P103" s="11">
        <v>0</v>
      </c>
      <c r="Q103" s="11">
        <v>5</v>
      </c>
    </row>
    <row r="104" spans="1:17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8" t="str">
        <f>VLOOKUP(Tabela1[[#This Row],[Auto Renewal]],tbl_autorenovacao[],2,0)</f>
        <v>Sim</v>
      </c>
      <c r="G104" s="11">
        <v>15</v>
      </c>
      <c r="H104" s="8" t="s">
        <v>27</v>
      </c>
      <c r="I104" s="8" t="str">
        <f>VLOOKUP(Tabela1[[#This Row],[Subscription Type]],tbl_subscription[#All],2,0)</f>
        <v>Trimestral</v>
      </c>
      <c r="J104" s="8" t="s">
        <v>19</v>
      </c>
      <c r="K104" s="8" t="str">
        <f>VLOOKUP(Tabela1[[#This Row],[EA Play Season Pass]],tbl_ea_seasonpass[],2,0)</f>
        <v>Sim</v>
      </c>
      <c r="L104" s="11">
        <v>30</v>
      </c>
      <c r="M104" s="8" t="s">
        <v>19</v>
      </c>
      <c r="N104" s="8" t="str">
        <f>VLOOKUP(Tabela1[[#This Row],[Minecraft Season Pass]],tbl_minecraft_seasonpass[],2,0)</f>
        <v>Sim</v>
      </c>
      <c r="O104" s="11">
        <v>20</v>
      </c>
      <c r="P104" s="11">
        <v>20</v>
      </c>
      <c r="Q104" s="11">
        <v>45</v>
      </c>
    </row>
    <row r="105" spans="1:17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8" t="str">
        <f>VLOOKUP(Tabela1[[#This Row],[Auto Renewal]],tbl_autorenovacao[],2,0)</f>
        <v>Não</v>
      </c>
      <c r="G105" s="11">
        <v>10</v>
      </c>
      <c r="H105" s="8" t="s">
        <v>27</v>
      </c>
      <c r="I105" s="8" t="str">
        <f>VLOOKUP(Tabela1[[#This Row],[Subscription Type]],tbl_subscription[#All],2,0)</f>
        <v>Trimestral</v>
      </c>
      <c r="J105" s="8" t="s">
        <v>23</v>
      </c>
      <c r="K105" s="8" t="str">
        <f>VLOOKUP(Tabela1[[#This Row],[EA Play Season Pass]],tbl_ea_seasonpass[],2,0)</f>
        <v>Não</v>
      </c>
      <c r="L105" s="11" t="s">
        <v>311</v>
      </c>
      <c r="M105" s="8" t="s">
        <v>19</v>
      </c>
      <c r="N105" s="8" t="str">
        <f>VLOOKUP(Tabela1[[#This Row],[Minecraft Season Pass]],tbl_minecraft_seasonpass[],2,0)</f>
        <v>Sim</v>
      </c>
      <c r="O105" s="11">
        <v>20</v>
      </c>
      <c r="P105" s="11">
        <v>12</v>
      </c>
      <c r="Q105" s="11">
        <v>18</v>
      </c>
    </row>
    <row r="106" spans="1:17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8" t="str">
        <f>VLOOKUP(Tabela1[[#This Row],[Auto Renewal]],tbl_autorenovacao[],2,0)</f>
        <v>Sim</v>
      </c>
      <c r="G106" s="11">
        <v>5</v>
      </c>
      <c r="H106" s="8" t="s">
        <v>20</v>
      </c>
      <c r="I106" s="8" t="str">
        <f>VLOOKUP(Tabela1[[#This Row],[Subscription Type]],tbl_subscription[#All],2,0)</f>
        <v>Mensal</v>
      </c>
      <c r="J106" s="8" t="s">
        <v>23</v>
      </c>
      <c r="K106" s="8" t="str">
        <f>VLOOKUP(Tabela1[[#This Row],[EA Play Season Pass]],tbl_ea_seasonpass[],2,0)</f>
        <v>Não</v>
      </c>
      <c r="L106" s="11" t="s">
        <v>311</v>
      </c>
      <c r="M106" s="8" t="s">
        <v>23</v>
      </c>
      <c r="N106" s="8" t="str">
        <f>VLOOKUP(Tabela1[[#This Row],[Minecraft Season Pass]],tbl_minecraft_seasonpass[],2,0)</f>
        <v>Não</v>
      </c>
      <c r="O106" s="11">
        <v>0</v>
      </c>
      <c r="P106" s="11">
        <v>2</v>
      </c>
      <c r="Q106" s="11">
        <v>3</v>
      </c>
    </row>
    <row r="107" spans="1:17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8" t="str">
        <f>VLOOKUP(Tabela1[[#This Row],[Auto Renewal]],tbl_autorenovacao[],2,0)</f>
        <v>Sim</v>
      </c>
      <c r="G107" s="11">
        <v>5</v>
      </c>
      <c r="H107" s="8" t="s">
        <v>20</v>
      </c>
      <c r="I107" s="8" t="str">
        <f>VLOOKUP(Tabela1[[#This Row],[Subscription Type]],tbl_subscription[#All],2,0)</f>
        <v>Mensal</v>
      </c>
      <c r="J107" s="8" t="s">
        <v>23</v>
      </c>
      <c r="K107" s="8" t="str">
        <f>VLOOKUP(Tabela1[[#This Row],[EA Play Season Pass]],tbl_ea_seasonpass[],2,0)</f>
        <v>Não</v>
      </c>
      <c r="L107" s="11" t="s">
        <v>311</v>
      </c>
      <c r="M107" s="8" t="s">
        <v>23</v>
      </c>
      <c r="N107" s="8" t="str">
        <f>VLOOKUP(Tabela1[[#This Row],[Minecraft Season Pass]],tbl_minecraft_seasonpass[],2,0)</f>
        <v>Não</v>
      </c>
      <c r="O107" s="11">
        <v>0</v>
      </c>
      <c r="P107" s="11">
        <v>0</v>
      </c>
      <c r="Q107" s="11">
        <v>5</v>
      </c>
    </row>
    <row r="108" spans="1:17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8" t="str">
        <f>VLOOKUP(Tabela1[[#This Row],[Auto Renewal]],tbl_autorenovacao[],2,0)</f>
        <v>Não</v>
      </c>
      <c r="G108" s="11">
        <v>15</v>
      </c>
      <c r="H108" s="8" t="s">
        <v>27</v>
      </c>
      <c r="I108" s="8" t="str">
        <f>VLOOKUP(Tabela1[[#This Row],[Subscription Type]],tbl_subscription[#All],2,0)</f>
        <v>Trimestral</v>
      </c>
      <c r="J108" s="8" t="s">
        <v>19</v>
      </c>
      <c r="K108" s="8" t="str">
        <f>VLOOKUP(Tabela1[[#This Row],[EA Play Season Pass]],tbl_ea_seasonpass[],2,0)</f>
        <v>Sim</v>
      </c>
      <c r="L108" s="11">
        <v>30</v>
      </c>
      <c r="M108" s="8" t="s">
        <v>19</v>
      </c>
      <c r="N108" s="8" t="str">
        <f>VLOOKUP(Tabela1[[#This Row],[Minecraft Season Pass]],tbl_minecraft_seasonpass[],2,0)</f>
        <v>Sim</v>
      </c>
      <c r="O108" s="11">
        <v>20</v>
      </c>
      <c r="P108" s="11">
        <v>7</v>
      </c>
      <c r="Q108" s="11">
        <v>58</v>
      </c>
    </row>
    <row r="109" spans="1:17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8" t="str">
        <f>VLOOKUP(Tabela1[[#This Row],[Auto Renewal]],tbl_autorenovacao[],2,0)</f>
        <v>Sim</v>
      </c>
      <c r="G109" s="11">
        <v>10</v>
      </c>
      <c r="H109" s="8" t="s">
        <v>24</v>
      </c>
      <c r="I109" s="8" t="str">
        <f>VLOOKUP(Tabela1[[#This Row],[Subscription Type]],tbl_subscription[#All],2,0)</f>
        <v xml:space="preserve">Anual </v>
      </c>
      <c r="J109" s="8" t="s">
        <v>23</v>
      </c>
      <c r="K109" s="8" t="str">
        <f>VLOOKUP(Tabela1[[#This Row],[EA Play Season Pass]],tbl_ea_seasonpass[],2,0)</f>
        <v>Não</v>
      </c>
      <c r="L109" s="11" t="s">
        <v>311</v>
      </c>
      <c r="M109" s="8" t="s">
        <v>19</v>
      </c>
      <c r="N109" s="8" t="str">
        <f>VLOOKUP(Tabela1[[#This Row],[Minecraft Season Pass]],tbl_minecraft_seasonpass[],2,0)</f>
        <v>Sim</v>
      </c>
      <c r="O109" s="11">
        <v>20</v>
      </c>
      <c r="P109" s="11">
        <v>10</v>
      </c>
      <c r="Q109" s="11">
        <v>20</v>
      </c>
    </row>
    <row r="110" spans="1:17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8" t="str">
        <f>VLOOKUP(Tabela1[[#This Row],[Auto Renewal]],tbl_autorenovacao[],2,0)</f>
        <v>Não</v>
      </c>
      <c r="G110" s="11">
        <v>5</v>
      </c>
      <c r="H110" s="8" t="s">
        <v>27</v>
      </c>
      <c r="I110" s="8" t="str">
        <f>VLOOKUP(Tabela1[[#This Row],[Subscription Type]],tbl_subscription[#All],2,0)</f>
        <v>Trimestral</v>
      </c>
      <c r="J110" s="8" t="s">
        <v>23</v>
      </c>
      <c r="K110" s="8" t="str">
        <f>VLOOKUP(Tabela1[[#This Row],[EA Play Season Pass]],tbl_ea_seasonpass[],2,0)</f>
        <v>Não</v>
      </c>
      <c r="L110" s="11" t="s">
        <v>311</v>
      </c>
      <c r="M110" s="8" t="s">
        <v>23</v>
      </c>
      <c r="N110" s="8" t="str">
        <f>VLOOKUP(Tabela1[[#This Row],[Minecraft Season Pass]],tbl_minecraft_seasonpass[],2,0)</f>
        <v>Não</v>
      </c>
      <c r="O110" s="11">
        <v>0</v>
      </c>
      <c r="P110" s="11">
        <v>1</v>
      </c>
      <c r="Q110" s="11">
        <v>4</v>
      </c>
    </row>
    <row r="111" spans="1:17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8" t="str">
        <f>VLOOKUP(Tabela1[[#This Row],[Auto Renewal]],tbl_autorenovacao[],2,0)</f>
        <v>Sim</v>
      </c>
      <c r="G111" s="11">
        <v>15</v>
      </c>
      <c r="H111" s="8" t="s">
        <v>20</v>
      </c>
      <c r="I111" s="8" t="str">
        <f>VLOOKUP(Tabela1[[#This Row],[Subscription Type]],tbl_subscription[#All],2,0)</f>
        <v>Mensal</v>
      </c>
      <c r="J111" s="8" t="s">
        <v>19</v>
      </c>
      <c r="K111" s="8" t="str">
        <f>VLOOKUP(Tabela1[[#This Row],[EA Play Season Pass]],tbl_ea_seasonpass[],2,0)</f>
        <v>Sim</v>
      </c>
      <c r="L111" s="11">
        <v>30</v>
      </c>
      <c r="M111" s="8" t="s">
        <v>19</v>
      </c>
      <c r="N111" s="8" t="str">
        <f>VLOOKUP(Tabela1[[#This Row],[Minecraft Season Pass]],tbl_minecraft_seasonpass[],2,0)</f>
        <v>Sim</v>
      </c>
      <c r="O111" s="11">
        <v>20</v>
      </c>
      <c r="P111" s="11">
        <v>15</v>
      </c>
      <c r="Q111" s="11">
        <v>50</v>
      </c>
    </row>
    <row r="112" spans="1:17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8" t="str">
        <f>VLOOKUP(Tabela1[[#This Row],[Auto Renewal]],tbl_autorenovacao[],2,0)</f>
        <v>Não</v>
      </c>
      <c r="G112" s="11">
        <v>10</v>
      </c>
      <c r="H112" s="8" t="s">
        <v>20</v>
      </c>
      <c r="I112" s="8" t="str">
        <f>VLOOKUP(Tabela1[[#This Row],[Subscription Type]],tbl_subscription[#All],2,0)</f>
        <v>Mensal</v>
      </c>
      <c r="J112" s="8" t="s">
        <v>23</v>
      </c>
      <c r="K112" s="8" t="str">
        <f>VLOOKUP(Tabela1[[#This Row],[EA Play Season Pass]],tbl_ea_seasonpass[],2,0)</f>
        <v>Não</v>
      </c>
      <c r="L112" s="11" t="s">
        <v>311</v>
      </c>
      <c r="M112" s="8" t="s">
        <v>19</v>
      </c>
      <c r="N112" s="8" t="str">
        <f>VLOOKUP(Tabela1[[#This Row],[Minecraft Season Pass]],tbl_minecraft_seasonpass[],2,0)</f>
        <v>Sim</v>
      </c>
      <c r="O112" s="11">
        <v>20</v>
      </c>
      <c r="P112" s="11">
        <v>5</v>
      </c>
      <c r="Q112" s="11">
        <v>25</v>
      </c>
    </row>
    <row r="113" spans="1:17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8" t="str">
        <f>VLOOKUP(Tabela1[[#This Row],[Auto Renewal]],tbl_autorenovacao[],2,0)</f>
        <v>Sim</v>
      </c>
      <c r="G113" s="11">
        <v>5</v>
      </c>
      <c r="H113" s="8" t="s">
        <v>24</v>
      </c>
      <c r="I113" s="8" t="str">
        <f>VLOOKUP(Tabela1[[#This Row],[Subscription Type]],tbl_subscription[#All],2,0)</f>
        <v xml:space="preserve">Anual </v>
      </c>
      <c r="J113" s="8" t="s">
        <v>23</v>
      </c>
      <c r="K113" s="8" t="str">
        <f>VLOOKUP(Tabela1[[#This Row],[EA Play Season Pass]],tbl_ea_seasonpass[],2,0)</f>
        <v>Não</v>
      </c>
      <c r="L113" s="11" t="s">
        <v>311</v>
      </c>
      <c r="M113" s="8" t="s">
        <v>23</v>
      </c>
      <c r="N113" s="8" t="str">
        <f>VLOOKUP(Tabela1[[#This Row],[Minecraft Season Pass]],tbl_minecraft_seasonpass[],2,0)</f>
        <v>Não</v>
      </c>
      <c r="O113" s="11">
        <v>0</v>
      </c>
      <c r="P113" s="11">
        <v>0</v>
      </c>
      <c r="Q113" s="11">
        <v>5</v>
      </c>
    </row>
    <row r="114" spans="1:17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8" t="str">
        <f>VLOOKUP(Tabela1[[#This Row],[Auto Renewal]],tbl_autorenovacao[],2,0)</f>
        <v>Não</v>
      </c>
      <c r="G114" s="11">
        <v>15</v>
      </c>
      <c r="H114" s="8" t="s">
        <v>27</v>
      </c>
      <c r="I114" s="8" t="str">
        <f>VLOOKUP(Tabela1[[#This Row],[Subscription Type]],tbl_subscription[#All],2,0)</f>
        <v>Trimestral</v>
      </c>
      <c r="J114" s="8" t="s">
        <v>19</v>
      </c>
      <c r="K114" s="8" t="str">
        <f>VLOOKUP(Tabela1[[#This Row],[EA Play Season Pass]],tbl_ea_seasonpass[],2,0)</f>
        <v>Sim</v>
      </c>
      <c r="L114" s="11">
        <v>30</v>
      </c>
      <c r="M114" s="8" t="s">
        <v>19</v>
      </c>
      <c r="N114" s="8" t="str">
        <f>VLOOKUP(Tabela1[[#This Row],[Minecraft Season Pass]],tbl_minecraft_seasonpass[],2,0)</f>
        <v>Sim</v>
      </c>
      <c r="O114" s="11">
        <v>20</v>
      </c>
      <c r="P114" s="11">
        <v>20</v>
      </c>
      <c r="Q114" s="11">
        <v>45</v>
      </c>
    </row>
    <row r="115" spans="1:17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8" t="str">
        <f>VLOOKUP(Tabela1[[#This Row],[Auto Renewal]],tbl_autorenovacao[],2,0)</f>
        <v>Sim</v>
      </c>
      <c r="G115" s="11">
        <v>10</v>
      </c>
      <c r="H115" s="8" t="s">
        <v>27</v>
      </c>
      <c r="I115" s="8" t="str">
        <f>VLOOKUP(Tabela1[[#This Row],[Subscription Type]],tbl_subscription[#All],2,0)</f>
        <v>Trimestral</v>
      </c>
      <c r="J115" s="8" t="s">
        <v>23</v>
      </c>
      <c r="K115" s="8" t="str">
        <f>VLOOKUP(Tabela1[[#This Row],[EA Play Season Pass]],tbl_ea_seasonpass[],2,0)</f>
        <v>Não</v>
      </c>
      <c r="L115" s="11" t="s">
        <v>311</v>
      </c>
      <c r="M115" s="8" t="s">
        <v>19</v>
      </c>
      <c r="N115" s="8" t="str">
        <f>VLOOKUP(Tabela1[[#This Row],[Minecraft Season Pass]],tbl_minecraft_seasonpass[],2,0)</f>
        <v>Sim</v>
      </c>
      <c r="O115" s="11">
        <v>20</v>
      </c>
      <c r="P115" s="11">
        <v>12</v>
      </c>
      <c r="Q115" s="11">
        <v>18</v>
      </c>
    </row>
    <row r="116" spans="1:17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8" t="str">
        <f>VLOOKUP(Tabela1[[#This Row],[Auto Renewal]],tbl_autorenovacao[],2,0)</f>
        <v>Não</v>
      </c>
      <c r="G116" s="11">
        <v>5</v>
      </c>
      <c r="H116" s="8" t="s">
        <v>20</v>
      </c>
      <c r="I116" s="8" t="str">
        <f>VLOOKUP(Tabela1[[#This Row],[Subscription Type]],tbl_subscription[#All],2,0)</f>
        <v>Mensal</v>
      </c>
      <c r="J116" s="8" t="s">
        <v>23</v>
      </c>
      <c r="K116" s="8" t="str">
        <f>VLOOKUP(Tabela1[[#This Row],[EA Play Season Pass]],tbl_ea_seasonpass[],2,0)</f>
        <v>Não</v>
      </c>
      <c r="L116" s="11" t="s">
        <v>311</v>
      </c>
      <c r="M116" s="8" t="s">
        <v>23</v>
      </c>
      <c r="N116" s="8" t="str">
        <f>VLOOKUP(Tabela1[[#This Row],[Minecraft Season Pass]],tbl_minecraft_seasonpass[],2,0)</f>
        <v>Não</v>
      </c>
      <c r="O116" s="11">
        <v>0</v>
      </c>
      <c r="P116" s="11">
        <v>2</v>
      </c>
      <c r="Q116" s="11">
        <v>3</v>
      </c>
    </row>
    <row r="117" spans="1:17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8" t="str">
        <f>VLOOKUP(Tabela1[[#This Row],[Auto Renewal]],tbl_autorenovacao[],2,0)</f>
        <v>Sim</v>
      </c>
      <c r="G117" s="11">
        <v>15</v>
      </c>
      <c r="H117" s="8" t="s">
        <v>24</v>
      </c>
      <c r="I117" s="8" t="str">
        <f>VLOOKUP(Tabela1[[#This Row],[Subscription Type]],tbl_subscription[#All],2,0)</f>
        <v xml:space="preserve">Anual </v>
      </c>
      <c r="J117" s="8" t="s">
        <v>19</v>
      </c>
      <c r="K117" s="8" t="str">
        <f>VLOOKUP(Tabela1[[#This Row],[EA Play Season Pass]],tbl_ea_seasonpass[],2,0)</f>
        <v>Sim</v>
      </c>
      <c r="L117" s="11">
        <v>30</v>
      </c>
      <c r="M117" s="8" t="s">
        <v>19</v>
      </c>
      <c r="N117" s="8" t="str">
        <f>VLOOKUP(Tabela1[[#This Row],[Minecraft Season Pass]],tbl_minecraft_seasonpass[],2,0)</f>
        <v>Sim</v>
      </c>
      <c r="O117" s="11">
        <v>20</v>
      </c>
      <c r="P117" s="11">
        <v>5</v>
      </c>
      <c r="Q117" s="11">
        <v>60</v>
      </c>
    </row>
    <row r="118" spans="1:17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8" t="str">
        <f>VLOOKUP(Tabela1[[#This Row],[Auto Renewal]],tbl_autorenovacao[],2,0)</f>
        <v>Não</v>
      </c>
      <c r="G118" s="11">
        <v>10</v>
      </c>
      <c r="H118" s="8" t="s">
        <v>20</v>
      </c>
      <c r="I118" s="8" t="str">
        <f>VLOOKUP(Tabela1[[#This Row],[Subscription Type]],tbl_subscription[#All],2,0)</f>
        <v>Mensal</v>
      </c>
      <c r="J118" s="8" t="s">
        <v>23</v>
      </c>
      <c r="K118" s="8" t="str">
        <f>VLOOKUP(Tabela1[[#This Row],[EA Play Season Pass]],tbl_ea_seasonpass[],2,0)</f>
        <v>Não</v>
      </c>
      <c r="L118" s="11" t="s">
        <v>311</v>
      </c>
      <c r="M118" s="8" t="s">
        <v>19</v>
      </c>
      <c r="N118" s="8" t="str">
        <f>VLOOKUP(Tabela1[[#This Row],[Minecraft Season Pass]],tbl_minecraft_seasonpass[],2,0)</f>
        <v>Sim</v>
      </c>
      <c r="O118" s="11">
        <v>20</v>
      </c>
      <c r="P118" s="11">
        <v>10</v>
      </c>
      <c r="Q118" s="11">
        <v>20</v>
      </c>
    </row>
    <row r="119" spans="1:17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8" t="str">
        <f>VLOOKUP(Tabela1[[#This Row],[Auto Renewal]],tbl_autorenovacao[],2,0)</f>
        <v>Sim</v>
      </c>
      <c r="G119" s="11">
        <v>5</v>
      </c>
      <c r="H119" s="8" t="s">
        <v>27</v>
      </c>
      <c r="I119" s="8" t="str">
        <f>VLOOKUP(Tabela1[[#This Row],[Subscription Type]],tbl_subscription[#All],2,0)</f>
        <v>Trimestral</v>
      </c>
      <c r="J119" s="8" t="s">
        <v>23</v>
      </c>
      <c r="K119" s="8" t="str">
        <f>VLOOKUP(Tabela1[[#This Row],[EA Play Season Pass]],tbl_ea_seasonpass[],2,0)</f>
        <v>Não</v>
      </c>
      <c r="L119" s="11" t="s">
        <v>311</v>
      </c>
      <c r="M119" s="8" t="s">
        <v>23</v>
      </c>
      <c r="N119" s="8" t="str">
        <f>VLOOKUP(Tabela1[[#This Row],[Minecraft Season Pass]],tbl_minecraft_seasonpass[],2,0)</f>
        <v>Não</v>
      </c>
      <c r="O119" s="11">
        <v>0</v>
      </c>
      <c r="P119" s="11">
        <v>0</v>
      </c>
      <c r="Q119" s="11">
        <v>5</v>
      </c>
    </row>
    <row r="120" spans="1:17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8" t="str">
        <f>VLOOKUP(Tabela1[[#This Row],[Auto Renewal]],tbl_autorenovacao[],2,0)</f>
        <v>Não</v>
      </c>
      <c r="G120" s="11">
        <v>15</v>
      </c>
      <c r="H120" s="8" t="s">
        <v>20</v>
      </c>
      <c r="I120" s="8" t="str">
        <f>VLOOKUP(Tabela1[[#This Row],[Subscription Type]],tbl_subscription[#All],2,0)</f>
        <v>Mensal</v>
      </c>
      <c r="J120" s="8" t="s">
        <v>19</v>
      </c>
      <c r="K120" s="8" t="str">
        <f>VLOOKUP(Tabela1[[#This Row],[EA Play Season Pass]],tbl_ea_seasonpass[],2,0)</f>
        <v>Sim</v>
      </c>
      <c r="L120" s="11">
        <v>30</v>
      </c>
      <c r="M120" s="8" t="s">
        <v>19</v>
      </c>
      <c r="N120" s="8" t="str">
        <f>VLOOKUP(Tabela1[[#This Row],[Minecraft Season Pass]],tbl_minecraft_seasonpass[],2,0)</f>
        <v>Sim</v>
      </c>
      <c r="O120" s="11">
        <v>20</v>
      </c>
      <c r="P120" s="11">
        <v>3</v>
      </c>
      <c r="Q120" s="11">
        <v>62</v>
      </c>
    </row>
    <row r="121" spans="1:17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8" t="str">
        <f>VLOOKUP(Tabela1[[#This Row],[Auto Renewal]],tbl_autorenovacao[],2,0)</f>
        <v>Sim</v>
      </c>
      <c r="G121" s="11">
        <v>10</v>
      </c>
      <c r="H121" s="8" t="s">
        <v>24</v>
      </c>
      <c r="I121" s="8" t="str">
        <f>VLOOKUP(Tabela1[[#This Row],[Subscription Type]],tbl_subscription[#All],2,0)</f>
        <v xml:space="preserve">Anual </v>
      </c>
      <c r="J121" s="8" t="s">
        <v>23</v>
      </c>
      <c r="K121" s="8" t="str">
        <f>VLOOKUP(Tabela1[[#This Row],[EA Play Season Pass]],tbl_ea_seasonpass[],2,0)</f>
        <v>Não</v>
      </c>
      <c r="L121" s="11" t="s">
        <v>311</v>
      </c>
      <c r="M121" s="8" t="s">
        <v>19</v>
      </c>
      <c r="N121" s="8" t="str">
        <f>VLOOKUP(Tabela1[[#This Row],[Minecraft Season Pass]],tbl_minecraft_seasonpass[],2,0)</f>
        <v>Sim</v>
      </c>
      <c r="O121" s="11">
        <v>20</v>
      </c>
      <c r="P121" s="11">
        <v>15</v>
      </c>
      <c r="Q121" s="11">
        <v>15</v>
      </c>
    </row>
    <row r="122" spans="1:17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8" t="str">
        <f>VLOOKUP(Tabela1[[#This Row],[Auto Renewal]],tbl_autorenovacao[],2,0)</f>
        <v>Não</v>
      </c>
      <c r="G122" s="11">
        <v>5</v>
      </c>
      <c r="H122" s="8" t="s">
        <v>20</v>
      </c>
      <c r="I122" s="8" t="str">
        <f>VLOOKUP(Tabela1[[#This Row],[Subscription Type]],tbl_subscription[#All],2,0)</f>
        <v>Mensal</v>
      </c>
      <c r="J122" s="8" t="s">
        <v>23</v>
      </c>
      <c r="K122" s="8" t="str">
        <f>VLOOKUP(Tabela1[[#This Row],[EA Play Season Pass]],tbl_ea_seasonpass[],2,0)</f>
        <v>Não</v>
      </c>
      <c r="L122" s="11" t="s">
        <v>311</v>
      </c>
      <c r="M122" s="8" t="s">
        <v>23</v>
      </c>
      <c r="N122" s="8" t="str">
        <f>VLOOKUP(Tabela1[[#This Row],[Minecraft Season Pass]],tbl_minecraft_seasonpass[],2,0)</f>
        <v>Não</v>
      </c>
      <c r="O122" s="11">
        <v>0</v>
      </c>
      <c r="P122" s="11">
        <v>1</v>
      </c>
      <c r="Q122" s="11">
        <v>4</v>
      </c>
    </row>
    <row r="123" spans="1:17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8" t="str">
        <f>VLOOKUP(Tabela1[[#This Row],[Auto Renewal]],tbl_autorenovacao[],2,0)</f>
        <v>Sim</v>
      </c>
      <c r="G123" s="11">
        <v>15</v>
      </c>
      <c r="H123" s="8" t="s">
        <v>27</v>
      </c>
      <c r="I123" s="8" t="str">
        <f>VLOOKUP(Tabela1[[#This Row],[Subscription Type]],tbl_subscription[#All],2,0)</f>
        <v>Trimestral</v>
      </c>
      <c r="J123" s="8" t="s">
        <v>19</v>
      </c>
      <c r="K123" s="8" t="str">
        <f>VLOOKUP(Tabela1[[#This Row],[EA Play Season Pass]],tbl_ea_seasonpass[],2,0)</f>
        <v>Sim</v>
      </c>
      <c r="L123" s="11">
        <v>30</v>
      </c>
      <c r="M123" s="8" t="s">
        <v>19</v>
      </c>
      <c r="N123" s="8" t="str">
        <f>VLOOKUP(Tabela1[[#This Row],[Minecraft Season Pass]],tbl_minecraft_seasonpass[],2,0)</f>
        <v>Sim</v>
      </c>
      <c r="O123" s="11">
        <v>20</v>
      </c>
      <c r="P123" s="11">
        <v>7</v>
      </c>
      <c r="Q123" s="11">
        <v>58</v>
      </c>
    </row>
    <row r="124" spans="1:17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8" t="str">
        <f>VLOOKUP(Tabela1[[#This Row],[Auto Renewal]],tbl_autorenovacao[],2,0)</f>
        <v>Não</v>
      </c>
      <c r="G124" s="11">
        <v>10</v>
      </c>
      <c r="H124" s="8" t="s">
        <v>20</v>
      </c>
      <c r="I124" s="8" t="str">
        <f>VLOOKUP(Tabela1[[#This Row],[Subscription Type]],tbl_subscription[#All],2,0)</f>
        <v>Mensal</v>
      </c>
      <c r="J124" s="8" t="s">
        <v>23</v>
      </c>
      <c r="K124" s="8" t="str">
        <f>VLOOKUP(Tabela1[[#This Row],[EA Play Season Pass]],tbl_ea_seasonpass[],2,0)</f>
        <v>Não</v>
      </c>
      <c r="L124" s="11" t="s">
        <v>311</v>
      </c>
      <c r="M124" s="8" t="s">
        <v>19</v>
      </c>
      <c r="N124" s="8" t="str">
        <f>VLOOKUP(Tabela1[[#This Row],[Minecraft Season Pass]],tbl_minecraft_seasonpass[],2,0)</f>
        <v>Sim</v>
      </c>
      <c r="O124" s="11">
        <v>20</v>
      </c>
      <c r="P124" s="11">
        <v>10</v>
      </c>
      <c r="Q124" s="11">
        <v>20</v>
      </c>
    </row>
    <row r="125" spans="1:17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8" t="str">
        <f>VLOOKUP(Tabela1[[#This Row],[Auto Renewal]],tbl_autorenovacao[],2,0)</f>
        <v>Sim</v>
      </c>
      <c r="G125" s="11">
        <v>5</v>
      </c>
      <c r="H125" s="8" t="s">
        <v>24</v>
      </c>
      <c r="I125" s="8" t="str">
        <f>VLOOKUP(Tabela1[[#This Row],[Subscription Type]],tbl_subscription[#All],2,0)</f>
        <v xml:space="preserve">Anual </v>
      </c>
      <c r="J125" s="8" t="s">
        <v>23</v>
      </c>
      <c r="K125" s="8" t="str">
        <f>VLOOKUP(Tabela1[[#This Row],[EA Play Season Pass]],tbl_ea_seasonpass[],2,0)</f>
        <v>Não</v>
      </c>
      <c r="L125" s="11" t="s">
        <v>311</v>
      </c>
      <c r="M125" s="8" t="s">
        <v>23</v>
      </c>
      <c r="N125" s="8" t="str">
        <f>VLOOKUP(Tabela1[[#This Row],[Minecraft Season Pass]],tbl_minecraft_seasonpass[],2,0)</f>
        <v>Não</v>
      </c>
      <c r="O125" s="11">
        <v>0</v>
      </c>
      <c r="P125" s="11">
        <v>0</v>
      </c>
      <c r="Q125" s="11">
        <v>5</v>
      </c>
    </row>
    <row r="126" spans="1:17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8" t="str">
        <f>VLOOKUP(Tabela1[[#This Row],[Auto Renewal]],tbl_autorenovacao[],2,0)</f>
        <v>Não</v>
      </c>
      <c r="G126" s="11">
        <v>15</v>
      </c>
      <c r="H126" s="8" t="s">
        <v>20</v>
      </c>
      <c r="I126" s="8" t="str">
        <f>VLOOKUP(Tabela1[[#This Row],[Subscription Type]],tbl_subscription[#All],2,0)</f>
        <v>Mensal</v>
      </c>
      <c r="J126" s="8" t="s">
        <v>19</v>
      </c>
      <c r="K126" s="8" t="str">
        <f>VLOOKUP(Tabela1[[#This Row],[EA Play Season Pass]],tbl_ea_seasonpass[],2,0)</f>
        <v>Sim</v>
      </c>
      <c r="L126" s="11">
        <v>30</v>
      </c>
      <c r="M126" s="8" t="s">
        <v>19</v>
      </c>
      <c r="N126" s="8" t="str">
        <f>VLOOKUP(Tabela1[[#This Row],[Minecraft Season Pass]],tbl_minecraft_seasonpass[],2,0)</f>
        <v>Sim</v>
      </c>
      <c r="O126" s="11">
        <v>20</v>
      </c>
      <c r="P126" s="11">
        <v>20</v>
      </c>
      <c r="Q126" s="11">
        <v>45</v>
      </c>
    </row>
    <row r="127" spans="1:17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8" t="str">
        <f>VLOOKUP(Tabela1[[#This Row],[Auto Renewal]],tbl_autorenovacao[],2,0)</f>
        <v>Sim</v>
      </c>
      <c r="G127" s="11">
        <v>10</v>
      </c>
      <c r="H127" s="8" t="s">
        <v>27</v>
      </c>
      <c r="I127" s="8" t="str">
        <f>VLOOKUP(Tabela1[[#This Row],[Subscription Type]],tbl_subscription[#All],2,0)</f>
        <v>Trimestral</v>
      </c>
      <c r="J127" s="8" t="s">
        <v>23</v>
      </c>
      <c r="K127" s="8" t="str">
        <f>VLOOKUP(Tabela1[[#This Row],[EA Play Season Pass]],tbl_ea_seasonpass[],2,0)</f>
        <v>Não</v>
      </c>
      <c r="L127" s="11" t="s">
        <v>311</v>
      </c>
      <c r="M127" s="8" t="s">
        <v>19</v>
      </c>
      <c r="N127" s="8" t="str">
        <f>VLOOKUP(Tabela1[[#This Row],[Minecraft Season Pass]],tbl_minecraft_seasonpass[],2,0)</f>
        <v>Sim</v>
      </c>
      <c r="O127" s="11">
        <v>20</v>
      </c>
      <c r="P127" s="11">
        <v>15</v>
      </c>
      <c r="Q127" s="11">
        <v>15</v>
      </c>
    </row>
    <row r="128" spans="1:17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8" t="str">
        <f>VLOOKUP(Tabela1[[#This Row],[Auto Renewal]],tbl_autorenovacao[],2,0)</f>
        <v>Não</v>
      </c>
      <c r="G128" s="11">
        <v>5</v>
      </c>
      <c r="H128" s="8" t="s">
        <v>20</v>
      </c>
      <c r="I128" s="8" t="str">
        <f>VLOOKUP(Tabela1[[#This Row],[Subscription Type]],tbl_subscription[#All],2,0)</f>
        <v>Mensal</v>
      </c>
      <c r="J128" s="8" t="s">
        <v>23</v>
      </c>
      <c r="K128" s="8" t="str">
        <f>VLOOKUP(Tabela1[[#This Row],[EA Play Season Pass]],tbl_ea_seasonpass[],2,0)</f>
        <v>Não</v>
      </c>
      <c r="L128" s="11" t="s">
        <v>311</v>
      </c>
      <c r="M128" s="8" t="s">
        <v>23</v>
      </c>
      <c r="N128" s="8" t="str">
        <f>VLOOKUP(Tabela1[[#This Row],[Minecraft Season Pass]],tbl_minecraft_seasonpass[],2,0)</f>
        <v>Não</v>
      </c>
      <c r="O128" s="11">
        <v>0</v>
      </c>
      <c r="P128" s="11">
        <v>1</v>
      </c>
      <c r="Q128" s="11">
        <v>4</v>
      </c>
    </row>
    <row r="129" spans="1:17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8" t="str">
        <f>VLOOKUP(Tabela1[[#This Row],[Auto Renewal]],tbl_autorenovacao[],2,0)</f>
        <v>Sim</v>
      </c>
      <c r="G129" s="11">
        <v>15</v>
      </c>
      <c r="H129" s="8" t="s">
        <v>24</v>
      </c>
      <c r="I129" s="8" t="str">
        <f>VLOOKUP(Tabela1[[#This Row],[Subscription Type]],tbl_subscription[#All],2,0)</f>
        <v xml:space="preserve">Anual </v>
      </c>
      <c r="J129" s="8" t="s">
        <v>19</v>
      </c>
      <c r="K129" s="8" t="str">
        <f>VLOOKUP(Tabela1[[#This Row],[EA Play Season Pass]],tbl_ea_seasonpass[],2,0)</f>
        <v>Sim</v>
      </c>
      <c r="L129" s="11">
        <v>30</v>
      </c>
      <c r="M129" s="8" t="s">
        <v>19</v>
      </c>
      <c r="N129" s="8" t="str">
        <f>VLOOKUP(Tabela1[[#This Row],[Minecraft Season Pass]],tbl_minecraft_seasonpass[],2,0)</f>
        <v>Sim</v>
      </c>
      <c r="O129" s="11">
        <v>20</v>
      </c>
      <c r="P129" s="11">
        <v>3</v>
      </c>
      <c r="Q129" s="11">
        <v>62</v>
      </c>
    </row>
    <row r="130" spans="1:17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8" t="str">
        <f>VLOOKUP(Tabela1[[#This Row],[Auto Renewal]],tbl_autorenovacao[],2,0)</f>
        <v>Não</v>
      </c>
      <c r="G130" s="11">
        <v>10</v>
      </c>
      <c r="H130" s="8" t="s">
        <v>20</v>
      </c>
      <c r="I130" s="8" t="str">
        <f>VLOOKUP(Tabela1[[#This Row],[Subscription Type]],tbl_subscription[#All],2,0)</f>
        <v>Mensal</v>
      </c>
      <c r="J130" s="8" t="s">
        <v>23</v>
      </c>
      <c r="K130" s="8" t="str">
        <f>VLOOKUP(Tabela1[[#This Row],[EA Play Season Pass]],tbl_ea_seasonpass[],2,0)</f>
        <v>Não</v>
      </c>
      <c r="L130" s="11" t="s">
        <v>311</v>
      </c>
      <c r="M130" s="8" t="s">
        <v>19</v>
      </c>
      <c r="N130" s="8" t="str">
        <f>VLOOKUP(Tabela1[[#This Row],[Minecraft Season Pass]],tbl_minecraft_seasonpass[],2,0)</f>
        <v>Sim</v>
      </c>
      <c r="O130" s="11">
        <v>20</v>
      </c>
      <c r="P130" s="11">
        <v>10</v>
      </c>
      <c r="Q130" s="11">
        <v>20</v>
      </c>
    </row>
    <row r="131" spans="1:17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8" t="str">
        <f>VLOOKUP(Tabela1[[#This Row],[Auto Renewal]],tbl_autorenovacao[],2,0)</f>
        <v>Sim</v>
      </c>
      <c r="G131" s="11">
        <v>5</v>
      </c>
      <c r="H131" s="8" t="s">
        <v>27</v>
      </c>
      <c r="I131" s="8" t="str">
        <f>VLOOKUP(Tabela1[[#This Row],[Subscription Type]],tbl_subscription[#All],2,0)</f>
        <v>Trimestral</v>
      </c>
      <c r="J131" s="8" t="s">
        <v>23</v>
      </c>
      <c r="K131" s="8" t="str">
        <f>VLOOKUP(Tabela1[[#This Row],[EA Play Season Pass]],tbl_ea_seasonpass[],2,0)</f>
        <v>Não</v>
      </c>
      <c r="L131" s="11" t="s">
        <v>311</v>
      </c>
      <c r="M131" s="8" t="s">
        <v>23</v>
      </c>
      <c r="N131" s="8" t="str">
        <f>VLOOKUP(Tabela1[[#This Row],[Minecraft Season Pass]],tbl_minecraft_seasonpass[],2,0)</f>
        <v>Não</v>
      </c>
      <c r="O131" s="11">
        <v>0</v>
      </c>
      <c r="P131" s="11">
        <v>0</v>
      </c>
      <c r="Q131" s="11">
        <v>5</v>
      </c>
    </row>
    <row r="132" spans="1:17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8" t="str">
        <f>VLOOKUP(Tabela1[[#This Row],[Auto Renewal]],tbl_autorenovacao[],2,0)</f>
        <v>Não</v>
      </c>
      <c r="G132" s="11">
        <v>15</v>
      </c>
      <c r="H132" s="8" t="s">
        <v>20</v>
      </c>
      <c r="I132" s="8" t="str">
        <f>VLOOKUP(Tabela1[[#This Row],[Subscription Type]],tbl_subscription[#All],2,0)</f>
        <v>Mensal</v>
      </c>
      <c r="J132" s="8" t="s">
        <v>19</v>
      </c>
      <c r="K132" s="8" t="str">
        <f>VLOOKUP(Tabela1[[#This Row],[EA Play Season Pass]],tbl_ea_seasonpass[],2,0)</f>
        <v>Sim</v>
      </c>
      <c r="L132" s="11">
        <v>30</v>
      </c>
      <c r="M132" s="8" t="s">
        <v>19</v>
      </c>
      <c r="N132" s="8" t="str">
        <f>VLOOKUP(Tabela1[[#This Row],[Minecraft Season Pass]],tbl_minecraft_seasonpass[],2,0)</f>
        <v>Sim</v>
      </c>
      <c r="O132" s="11">
        <v>20</v>
      </c>
      <c r="P132" s="11">
        <v>15</v>
      </c>
      <c r="Q132" s="11">
        <v>50</v>
      </c>
    </row>
    <row r="133" spans="1:17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8" t="str">
        <f>VLOOKUP(Tabela1[[#This Row],[Auto Renewal]],tbl_autorenovacao[],2,0)</f>
        <v>Sim</v>
      </c>
      <c r="G133" s="11">
        <v>10</v>
      </c>
      <c r="H133" s="8" t="s">
        <v>24</v>
      </c>
      <c r="I133" s="8" t="str">
        <f>VLOOKUP(Tabela1[[#This Row],[Subscription Type]],tbl_subscription[#All],2,0)</f>
        <v xml:space="preserve">Anual </v>
      </c>
      <c r="J133" s="8" t="s">
        <v>23</v>
      </c>
      <c r="K133" s="8" t="str">
        <f>VLOOKUP(Tabela1[[#This Row],[EA Play Season Pass]],tbl_ea_seasonpass[],2,0)</f>
        <v>Não</v>
      </c>
      <c r="L133" s="11" t="s">
        <v>311</v>
      </c>
      <c r="M133" s="8" t="s">
        <v>19</v>
      </c>
      <c r="N133" s="8" t="str">
        <f>VLOOKUP(Tabela1[[#This Row],[Minecraft Season Pass]],tbl_minecraft_seasonpass[],2,0)</f>
        <v>Sim</v>
      </c>
      <c r="O133" s="11">
        <v>20</v>
      </c>
      <c r="P133" s="11">
        <v>15</v>
      </c>
      <c r="Q133" s="11">
        <v>15</v>
      </c>
    </row>
    <row r="134" spans="1:17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8" t="str">
        <f>VLOOKUP(Tabela1[[#This Row],[Auto Renewal]],tbl_autorenovacao[],2,0)</f>
        <v>Não</v>
      </c>
      <c r="G134" s="11">
        <v>5</v>
      </c>
      <c r="H134" s="8" t="s">
        <v>20</v>
      </c>
      <c r="I134" s="8" t="str">
        <f>VLOOKUP(Tabela1[[#This Row],[Subscription Type]],tbl_subscription[#All],2,0)</f>
        <v>Mensal</v>
      </c>
      <c r="J134" s="8" t="s">
        <v>23</v>
      </c>
      <c r="K134" s="8" t="str">
        <f>VLOOKUP(Tabela1[[#This Row],[EA Play Season Pass]],tbl_ea_seasonpass[],2,0)</f>
        <v>Não</v>
      </c>
      <c r="L134" s="11" t="s">
        <v>311</v>
      </c>
      <c r="M134" s="8" t="s">
        <v>23</v>
      </c>
      <c r="N134" s="8" t="str">
        <f>VLOOKUP(Tabela1[[#This Row],[Minecraft Season Pass]],tbl_minecraft_seasonpass[],2,0)</f>
        <v>Não</v>
      </c>
      <c r="O134" s="11">
        <v>0</v>
      </c>
      <c r="P134" s="11">
        <v>1</v>
      </c>
      <c r="Q134" s="11">
        <v>4</v>
      </c>
    </row>
    <row r="135" spans="1:17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8" t="str">
        <f>VLOOKUP(Tabela1[[#This Row],[Auto Renewal]],tbl_autorenovacao[],2,0)</f>
        <v>Sim</v>
      </c>
      <c r="G135" s="11">
        <v>15</v>
      </c>
      <c r="H135" s="8" t="s">
        <v>27</v>
      </c>
      <c r="I135" s="8" t="str">
        <f>VLOOKUP(Tabela1[[#This Row],[Subscription Type]],tbl_subscription[#All],2,0)</f>
        <v>Trimestral</v>
      </c>
      <c r="J135" s="8" t="s">
        <v>19</v>
      </c>
      <c r="K135" s="8" t="str">
        <f>VLOOKUP(Tabela1[[#This Row],[EA Play Season Pass]],tbl_ea_seasonpass[],2,0)</f>
        <v>Sim</v>
      </c>
      <c r="L135" s="11">
        <v>30</v>
      </c>
      <c r="M135" s="8" t="s">
        <v>19</v>
      </c>
      <c r="N135" s="8" t="str">
        <f>VLOOKUP(Tabela1[[#This Row],[Minecraft Season Pass]],tbl_minecraft_seasonpass[],2,0)</f>
        <v>Sim</v>
      </c>
      <c r="O135" s="11">
        <v>20</v>
      </c>
      <c r="P135" s="11">
        <v>7</v>
      </c>
      <c r="Q135" s="11">
        <v>58</v>
      </c>
    </row>
    <row r="136" spans="1:17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8" t="str">
        <f>VLOOKUP(Tabela1[[#This Row],[Auto Renewal]],tbl_autorenovacao[],2,0)</f>
        <v>Não</v>
      </c>
      <c r="G136" s="11">
        <v>10</v>
      </c>
      <c r="H136" s="8" t="s">
        <v>20</v>
      </c>
      <c r="I136" s="8" t="str">
        <f>VLOOKUP(Tabela1[[#This Row],[Subscription Type]],tbl_subscription[#All],2,0)</f>
        <v>Mensal</v>
      </c>
      <c r="J136" s="8" t="s">
        <v>23</v>
      </c>
      <c r="K136" s="8" t="str">
        <f>VLOOKUP(Tabela1[[#This Row],[EA Play Season Pass]],tbl_ea_seasonpass[],2,0)</f>
        <v>Não</v>
      </c>
      <c r="L136" s="11" t="s">
        <v>311</v>
      </c>
      <c r="M136" s="8" t="s">
        <v>19</v>
      </c>
      <c r="N136" s="8" t="str">
        <f>VLOOKUP(Tabela1[[#This Row],[Minecraft Season Pass]],tbl_minecraft_seasonpass[],2,0)</f>
        <v>Sim</v>
      </c>
      <c r="O136" s="11">
        <v>20</v>
      </c>
      <c r="P136" s="11">
        <v>10</v>
      </c>
      <c r="Q136" s="11">
        <v>20</v>
      </c>
    </row>
    <row r="137" spans="1:17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8" t="str">
        <f>VLOOKUP(Tabela1[[#This Row],[Auto Renewal]],tbl_autorenovacao[],2,0)</f>
        <v>Sim</v>
      </c>
      <c r="G137" s="11">
        <v>5</v>
      </c>
      <c r="H137" s="8" t="s">
        <v>20</v>
      </c>
      <c r="I137" s="8" t="str">
        <f>VLOOKUP(Tabela1[[#This Row],[Subscription Type]],tbl_subscription[#All],2,0)</f>
        <v>Mensal</v>
      </c>
      <c r="J137" s="8" t="s">
        <v>23</v>
      </c>
      <c r="K137" s="8" t="str">
        <f>VLOOKUP(Tabela1[[#This Row],[EA Play Season Pass]],tbl_ea_seasonpass[],2,0)</f>
        <v>Não</v>
      </c>
      <c r="L137" s="11" t="s">
        <v>311</v>
      </c>
      <c r="M137" s="8" t="s">
        <v>23</v>
      </c>
      <c r="N137" s="8" t="str">
        <f>VLOOKUP(Tabela1[[#This Row],[Minecraft Season Pass]],tbl_minecraft_seasonpass[],2,0)</f>
        <v>Não</v>
      </c>
      <c r="O137" s="11">
        <v>0</v>
      </c>
      <c r="P137" s="11">
        <v>0</v>
      </c>
      <c r="Q137" s="11">
        <v>5</v>
      </c>
    </row>
    <row r="138" spans="1:17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8" t="str">
        <f>VLOOKUP(Tabela1[[#This Row],[Auto Renewal]],tbl_autorenovacao[],2,0)</f>
        <v>Não</v>
      </c>
      <c r="G138" s="11">
        <v>15</v>
      </c>
      <c r="H138" s="8" t="s">
        <v>27</v>
      </c>
      <c r="I138" s="8" t="str">
        <f>VLOOKUP(Tabela1[[#This Row],[Subscription Type]],tbl_subscription[#All],2,0)</f>
        <v>Trimestral</v>
      </c>
      <c r="J138" s="8" t="s">
        <v>19</v>
      </c>
      <c r="K138" s="8" t="str">
        <f>VLOOKUP(Tabela1[[#This Row],[EA Play Season Pass]],tbl_ea_seasonpass[],2,0)</f>
        <v>Sim</v>
      </c>
      <c r="L138" s="11">
        <v>30</v>
      </c>
      <c r="M138" s="8" t="s">
        <v>19</v>
      </c>
      <c r="N138" s="8" t="str">
        <f>VLOOKUP(Tabela1[[#This Row],[Minecraft Season Pass]],tbl_minecraft_seasonpass[],2,0)</f>
        <v>Sim</v>
      </c>
      <c r="O138" s="11">
        <v>20</v>
      </c>
      <c r="P138" s="11">
        <v>7</v>
      </c>
      <c r="Q138" s="11">
        <v>58</v>
      </c>
    </row>
    <row r="139" spans="1:17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8" t="str">
        <f>VLOOKUP(Tabela1[[#This Row],[Auto Renewal]],tbl_autorenovacao[],2,0)</f>
        <v>Sim</v>
      </c>
      <c r="G139" s="11">
        <v>10</v>
      </c>
      <c r="H139" s="8" t="s">
        <v>24</v>
      </c>
      <c r="I139" s="8" t="str">
        <f>VLOOKUP(Tabela1[[#This Row],[Subscription Type]],tbl_subscription[#All],2,0)</f>
        <v xml:space="preserve">Anual </v>
      </c>
      <c r="J139" s="8" t="s">
        <v>23</v>
      </c>
      <c r="K139" s="8" t="str">
        <f>VLOOKUP(Tabela1[[#This Row],[EA Play Season Pass]],tbl_ea_seasonpass[],2,0)</f>
        <v>Não</v>
      </c>
      <c r="L139" s="11" t="s">
        <v>311</v>
      </c>
      <c r="M139" s="8" t="s">
        <v>19</v>
      </c>
      <c r="N139" s="8" t="str">
        <f>VLOOKUP(Tabela1[[#This Row],[Minecraft Season Pass]],tbl_minecraft_seasonpass[],2,0)</f>
        <v>Sim</v>
      </c>
      <c r="O139" s="11">
        <v>20</v>
      </c>
      <c r="P139" s="11">
        <v>10</v>
      </c>
      <c r="Q139" s="11">
        <v>20</v>
      </c>
    </row>
    <row r="140" spans="1:17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8" t="str">
        <f>VLOOKUP(Tabela1[[#This Row],[Auto Renewal]],tbl_autorenovacao[],2,0)</f>
        <v>Não</v>
      </c>
      <c r="G140" s="11">
        <v>5</v>
      </c>
      <c r="H140" s="8" t="s">
        <v>27</v>
      </c>
      <c r="I140" s="8" t="str">
        <f>VLOOKUP(Tabela1[[#This Row],[Subscription Type]],tbl_subscription[#All],2,0)</f>
        <v>Trimestral</v>
      </c>
      <c r="J140" s="8" t="s">
        <v>23</v>
      </c>
      <c r="K140" s="8" t="str">
        <f>VLOOKUP(Tabela1[[#This Row],[EA Play Season Pass]],tbl_ea_seasonpass[],2,0)</f>
        <v>Não</v>
      </c>
      <c r="L140" s="11" t="s">
        <v>311</v>
      </c>
      <c r="M140" s="8" t="s">
        <v>23</v>
      </c>
      <c r="N140" s="8" t="str">
        <f>VLOOKUP(Tabela1[[#This Row],[Minecraft Season Pass]],tbl_minecraft_seasonpass[],2,0)</f>
        <v>Não</v>
      </c>
      <c r="O140" s="11">
        <v>0</v>
      </c>
      <c r="P140" s="11">
        <v>1</v>
      </c>
      <c r="Q140" s="11">
        <v>4</v>
      </c>
    </row>
    <row r="141" spans="1:17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8" t="str">
        <f>VLOOKUP(Tabela1[[#This Row],[Auto Renewal]],tbl_autorenovacao[],2,0)</f>
        <v>Sim</v>
      </c>
      <c r="G141" s="11">
        <v>15</v>
      </c>
      <c r="H141" s="8" t="s">
        <v>20</v>
      </c>
      <c r="I141" s="8" t="str">
        <f>VLOOKUP(Tabela1[[#This Row],[Subscription Type]],tbl_subscription[#All],2,0)</f>
        <v>Mensal</v>
      </c>
      <c r="J141" s="8" t="s">
        <v>19</v>
      </c>
      <c r="K141" s="8" t="str">
        <f>VLOOKUP(Tabela1[[#This Row],[EA Play Season Pass]],tbl_ea_seasonpass[],2,0)</f>
        <v>Sim</v>
      </c>
      <c r="L141" s="11">
        <v>30</v>
      </c>
      <c r="M141" s="8" t="s">
        <v>19</v>
      </c>
      <c r="N141" s="8" t="str">
        <f>VLOOKUP(Tabela1[[#This Row],[Minecraft Season Pass]],tbl_minecraft_seasonpass[],2,0)</f>
        <v>Sim</v>
      </c>
      <c r="O141" s="11">
        <v>20</v>
      </c>
      <c r="P141" s="11">
        <v>15</v>
      </c>
      <c r="Q141" s="11">
        <v>50</v>
      </c>
    </row>
    <row r="142" spans="1:17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8" t="str">
        <f>VLOOKUP(Tabela1[[#This Row],[Auto Renewal]],tbl_autorenovacao[],2,0)</f>
        <v>Não</v>
      </c>
      <c r="G142" s="11">
        <v>10</v>
      </c>
      <c r="H142" s="8" t="s">
        <v>20</v>
      </c>
      <c r="I142" s="8" t="str">
        <f>VLOOKUP(Tabela1[[#This Row],[Subscription Type]],tbl_subscription[#All],2,0)</f>
        <v>Mensal</v>
      </c>
      <c r="J142" s="8" t="s">
        <v>23</v>
      </c>
      <c r="K142" s="8" t="str">
        <f>VLOOKUP(Tabela1[[#This Row],[EA Play Season Pass]],tbl_ea_seasonpass[],2,0)</f>
        <v>Não</v>
      </c>
      <c r="L142" s="11" t="s">
        <v>311</v>
      </c>
      <c r="M142" s="8" t="s">
        <v>19</v>
      </c>
      <c r="N142" s="8" t="str">
        <f>VLOOKUP(Tabela1[[#This Row],[Minecraft Season Pass]],tbl_minecraft_seasonpass[],2,0)</f>
        <v>Sim</v>
      </c>
      <c r="O142" s="11">
        <v>20</v>
      </c>
      <c r="P142" s="11">
        <v>5</v>
      </c>
      <c r="Q142" s="11">
        <v>25</v>
      </c>
    </row>
    <row r="143" spans="1:17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8" t="str">
        <f>VLOOKUP(Tabela1[[#This Row],[Auto Renewal]],tbl_autorenovacao[],2,0)</f>
        <v>Sim</v>
      </c>
      <c r="G143" s="11">
        <v>5</v>
      </c>
      <c r="H143" s="8" t="s">
        <v>24</v>
      </c>
      <c r="I143" s="8" t="str">
        <f>VLOOKUP(Tabela1[[#This Row],[Subscription Type]],tbl_subscription[#All],2,0)</f>
        <v xml:space="preserve">Anual </v>
      </c>
      <c r="J143" s="8" t="s">
        <v>23</v>
      </c>
      <c r="K143" s="8" t="str">
        <f>VLOOKUP(Tabela1[[#This Row],[EA Play Season Pass]],tbl_ea_seasonpass[],2,0)</f>
        <v>Não</v>
      </c>
      <c r="L143" s="11" t="s">
        <v>311</v>
      </c>
      <c r="M143" s="8" t="s">
        <v>23</v>
      </c>
      <c r="N143" s="8" t="str">
        <f>VLOOKUP(Tabela1[[#This Row],[Minecraft Season Pass]],tbl_minecraft_seasonpass[],2,0)</f>
        <v>Não</v>
      </c>
      <c r="O143" s="11">
        <v>0</v>
      </c>
      <c r="P143" s="11">
        <v>0</v>
      </c>
      <c r="Q143" s="11">
        <v>5</v>
      </c>
    </row>
    <row r="144" spans="1:17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8" t="str">
        <f>VLOOKUP(Tabela1[[#This Row],[Auto Renewal]],tbl_autorenovacao[],2,0)</f>
        <v>Não</v>
      </c>
      <c r="G144" s="11">
        <v>15</v>
      </c>
      <c r="H144" s="8" t="s">
        <v>27</v>
      </c>
      <c r="I144" s="8" t="str">
        <f>VLOOKUP(Tabela1[[#This Row],[Subscription Type]],tbl_subscription[#All],2,0)</f>
        <v>Trimestral</v>
      </c>
      <c r="J144" s="8" t="s">
        <v>19</v>
      </c>
      <c r="K144" s="8" t="str">
        <f>VLOOKUP(Tabela1[[#This Row],[EA Play Season Pass]],tbl_ea_seasonpass[],2,0)</f>
        <v>Sim</v>
      </c>
      <c r="L144" s="11">
        <v>30</v>
      </c>
      <c r="M144" s="8" t="s">
        <v>19</v>
      </c>
      <c r="N144" s="8" t="str">
        <f>VLOOKUP(Tabela1[[#This Row],[Minecraft Season Pass]],tbl_minecraft_seasonpass[],2,0)</f>
        <v>Sim</v>
      </c>
      <c r="O144" s="11">
        <v>20</v>
      </c>
      <c r="P144" s="11">
        <v>20</v>
      </c>
      <c r="Q144" s="11">
        <v>45</v>
      </c>
    </row>
    <row r="145" spans="1:17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8" t="str">
        <f>VLOOKUP(Tabela1[[#This Row],[Auto Renewal]],tbl_autorenovacao[],2,0)</f>
        <v>Sim</v>
      </c>
      <c r="G145" s="11">
        <v>10</v>
      </c>
      <c r="H145" s="8" t="s">
        <v>27</v>
      </c>
      <c r="I145" s="8" t="str">
        <f>VLOOKUP(Tabela1[[#This Row],[Subscription Type]],tbl_subscription[#All],2,0)</f>
        <v>Trimestral</v>
      </c>
      <c r="J145" s="8" t="s">
        <v>23</v>
      </c>
      <c r="K145" s="8" t="str">
        <f>VLOOKUP(Tabela1[[#This Row],[EA Play Season Pass]],tbl_ea_seasonpass[],2,0)</f>
        <v>Não</v>
      </c>
      <c r="L145" s="11" t="s">
        <v>311</v>
      </c>
      <c r="M145" s="8" t="s">
        <v>19</v>
      </c>
      <c r="N145" s="8" t="str">
        <f>VLOOKUP(Tabela1[[#This Row],[Minecraft Season Pass]],tbl_minecraft_seasonpass[],2,0)</f>
        <v>Sim</v>
      </c>
      <c r="O145" s="11">
        <v>20</v>
      </c>
      <c r="P145" s="11">
        <v>12</v>
      </c>
      <c r="Q145" s="11">
        <v>18</v>
      </c>
    </row>
    <row r="146" spans="1:17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8" t="str">
        <f>VLOOKUP(Tabela1[[#This Row],[Auto Renewal]],tbl_autorenovacao[],2,0)</f>
        <v>Não</v>
      </c>
      <c r="G146" s="11">
        <v>5</v>
      </c>
      <c r="H146" s="8" t="s">
        <v>20</v>
      </c>
      <c r="I146" s="8" t="str">
        <f>VLOOKUP(Tabela1[[#This Row],[Subscription Type]],tbl_subscription[#All],2,0)</f>
        <v>Mensal</v>
      </c>
      <c r="J146" s="8" t="s">
        <v>23</v>
      </c>
      <c r="K146" s="8" t="str">
        <f>VLOOKUP(Tabela1[[#This Row],[EA Play Season Pass]],tbl_ea_seasonpass[],2,0)</f>
        <v>Não</v>
      </c>
      <c r="L146" s="11" t="s">
        <v>311</v>
      </c>
      <c r="M146" s="8" t="s">
        <v>23</v>
      </c>
      <c r="N146" s="8" t="str">
        <f>VLOOKUP(Tabela1[[#This Row],[Minecraft Season Pass]],tbl_minecraft_seasonpass[],2,0)</f>
        <v>Não</v>
      </c>
      <c r="O146" s="11">
        <v>0</v>
      </c>
      <c r="P146" s="11">
        <v>2</v>
      </c>
      <c r="Q146" s="11">
        <v>3</v>
      </c>
    </row>
    <row r="147" spans="1:17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8" t="str">
        <f>VLOOKUP(Tabela1[[#This Row],[Auto Renewal]],tbl_autorenovacao[],2,0)</f>
        <v>Sim</v>
      </c>
      <c r="G147" s="11">
        <v>15</v>
      </c>
      <c r="H147" s="8" t="s">
        <v>24</v>
      </c>
      <c r="I147" s="8" t="str">
        <f>VLOOKUP(Tabela1[[#This Row],[Subscription Type]],tbl_subscription[#All],2,0)</f>
        <v xml:space="preserve">Anual </v>
      </c>
      <c r="J147" s="8" t="s">
        <v>19</v>
      </c>
      <c r="K147" s="8" t="str">
        <f>VLOOKUP(Tabela1[[#This Row],[EA Play Season Pass]],tbl_ea_seasonpass[],2,0)</f>
        <v>Sim</v>
      </c>
      <c r="L147" s="11">
        <v>30</v>
      </c>
      <c r="M147" s="8" t="s">
        <v>19</v>
      </c>
      <c r="N147" s="8" t="str">
        <f>VLOOKUP(Tabela1[[#This Row],[Minecraft Season Pass]],tbl_minecraft_seasonpass[],2,0)</f>
        <v>Sim</v>
      </c>
      <c r="O147" s="11">
        <v>20</v>
      </c>
      <c r="P147" s="11">
        <v>5</v>
      </c>
      <c r="Q147" s="11">
        <v>60</v>
      </c>
    </row>
    <row r="148" spans="1:17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8" t="str">
        <f>VLOOKUP(Tabela1[[#This Row],[Auto Renewal]],tbl_autorenovacao[],2,0)</f>
        <v>Não</v>
      </c>
      <c r="G148" s="11">
        <v>10</v>
      </c>
      <c r="H148" s="8" t="s">
        <v>20</v>
      </c>
      <c r="I148" s="8" t="str">
        <f>VLOOKUP(Tabela1[[#This Row],[Subscription Type]],tbl_subscription[#All],2,0)</f>
        <v>Mensal</v>
      </c>
      <c r="J148" s="8" t="s">
        <v>23</v>
      </c>
      <c r="K148" s="8" t="str">
        <f>VLOOKUP(Tabela1[[#This Row],[EA Play Season Pass]],tbl_ea_seasonpass[],2,0)</f>
        <v>Não</v>
      </c>
      <c r="L148" s="11" t="s">
        <v>311</v>
      </c>
      <c r="M148" s="8" t="s">
        <v>19</v>
      </c>
      <c r="N148" s="8" t="str">
        <f>VLOOKUP(Tabela1[[#This Row],[Minecraft Season Pass]],tbl_minecraft_seasonpass[],2,0)</f>
        <v>Sim</v>
      </c>
      <c r="O148" s="11">
        <v>20</v>
      </c>
      <c r="P148" s="11">
        <v>10</v>
      </c>
      <c r="Q148" s="11">
        <v>20</v>
      </c>
    </row>
    <row r="149" spans="1:17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8" t="str">
        <f>VLOOKUP(Tabela1[[#This Row],[Auto Renewal]],tbl_autorenovacao[],2,0)</f>
        <v>Sim</v>
      </c>
      <c r="G149" s="11">
        <v>5</v>
      </c>
      <c r="H149" s="8" t="s">
        <v>27</v>
      </c>
      <c r="I149" s="8" t="str">
        <f>VLOOKUP(Tabela1[[#This Row],[Subscription Type]],tbl_subscription[#All],2,0)</f>
        <v>Trimestral</v>
      </c>
      <c r="J149" s="8" t="s">
        <v>23</v>
      </c>
      <c r="K149" s="8" t="str">
        <f>VLOOKUP(Tabela1[[#This Row],[EA Play Season Pass]],tbl_ea_seasonpass[],2,0)</f>
        <v>Não</v>
      </c>
      <c r="L149" s="11" t="s">
        <v>311</v>
      </c>
      <c r="M149" s="8" t="s">
        <v>23</v>
      </c>
      <c r="N149" s="8" t="str">
        <f>VLOOKUP(Tabela1[[#This Row],[Minecraft Season Pass]],tbl_minecraft_seasonpass[],2,0)</f>
        <v>Não</v>
      </c>
      <c r="O149" s="11">
        <v>0</v>
      </c>
      <c r="P149" s="11">
        <v>0</v>
      </c>
      <c r="Q149" s="11">
        <v>5</v>
      </c>
    </row>
    <row r="150" spans="1:17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8" t="str">
        <f>VLOOKUP(Tabela1[[#This Row],[Auto Renewal]],tbl_autorenovacao[],2,0)</f>
        <v>Não</v>
      </c>
      <c r="G150" s="11">
        <v>15</v>
      </c>
      <c r="H150" s="8" t="s">
        <v>20</v>
      </c>
      <c r="I150" s="8" t="str">
        <f>VLOOKUP(Tabela1[[#This Row],[Subscription Type]],tbl_subscription[#All],2,0)</f>
        <v>Mensal</v>
      </c>
      <c r="J150" s="8" t="s">
        <v>19</v>
      </c>
      <c r="K150" s="8" t="str">
        <f>VLOOKUP(Tabela1[[#This Row],[EA Play Season Pass]],tbl_ea_seasonpass[],2,0)</f>
        <v>Sim</v>
      </c>
      <c r="L150" s="11">
        <v>30</v>
      </c>
      <c r="M150" s="8" t="s">
        <v>19</v>
      </c>
      <c r="N150" s="8" t="str">
        <f>VLOOKUP(Tabela1[[#This Row],[Minecraft Season Pass]],tbl_minecraft_seasonpass[],2,0)</f>
        <v>Sim</v>
      </c>
      <c r="O150" s="11">
        <v>20</v>
      </c>
      <c r="P150" s="11">
        <v>3</v>
      </c>
      <c r="Q150" s="11">
        <v>62</v>
      </c>
    </row>
    <row r="151" spans="1:17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8" t="str">
        <f>VLOOKUP(Tabela1[[#This Row],[Auto Renewal]],tbl_autorenovacao[],2,0)</f>
        <v>Sim</v>
      </c>
      <c r="G151" s="11">
        <v>10</v>
      </c>
      <c r="H151" s="8" t="s">
        <v>24</v>
      </c>
      <c r="I151" s="8" t="str">
        <f>VLOOKUP(Tabela1[[#This Row],[Subscription Type]],tbl_subscription[#All],2,0)</f>
        <v xml:space="preserve">Anual </v>
      </c>
      <c r="J151" s="8" t="s">
        <v>23</v>
      </c>
      <c r="K151" s="8" t="str">
        <f>VLOOKUP(Tabela1[[#This Row],[EA Play Season Pass]],tbl_ea_seasonpass[],2,0)</f>
        <v>Não</v>
      </c>
      <c r="L151" s="11" t="s">
        <v>311</v>
      </c>
      <c r="M151" s="8" t="s">
        <v>19</v>
      </c>
      <c r="N151" s="8" t="str">
        <f>VLOOKUP(Tabela1[[#This Row],[Minecraft Season Pass]],tbl_minecraft_seasonpass[],2,0)</f>
        <v>Sim</v>
      </c>
      <c r="O151" s="11">
        <v>20</v>
      </c>
      <c r="P151" s="11">
        <v>15</v>
      </c>
      <c r="Q151" s="11">
        <v>15</v>
      </c>
    </row>
    <row r="152" spans="1:17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8" t="str">
        <f>VLOOKUP(Tabela1[[#This Row],[Auto Renewal]],tbl_autorenovacao[],2,0)</f>
        <v>Não</v>
      </c>
      <c r="G152" s="11">
        <v>5</v>
      </c>
      <c r="H152" s="8" t="s">
        <v>20</v>
      </c>
      <c r="I152" s="8" t="str">
        <f>VLOOKUP(Tabela1[[#This Row],[Subscription Type]],tbl_subscription[#All],2,0)</f>
        <v>Mensal</v>
      </c>
      <c r="J152" s="8" t="s">
        <v>23</v>
      </c>
      <c r="K152" s="8" t="str">
        <f>VLOOKUP(Tabela1[[#This Row],[EA Play Season Pass]],tbl_ea_seasonpass[],2,0)</f>
        <v>Não</v>
      </c>
      <c r="L152" s="11" t="s">
        <v>311</v>
      </c>
      <c r="M152" s="8" t="s">
        <v>23</v>
      </c>
      <c r="N152" s="8" t="str">
        <f>VLOOKUP(Tabela1[[#This Row],[Minecraft Season Pass]],tbl_minecraft_seasonpass[],2,0)</f>
        <v>Não</v>
      </c>
      <c r="O152" s="11">
        <v>0</v>
      </c>
      <c r="P152" s="11">
        <v>1</v>
      </c>
      <c r="Q152" s="11">
        <v>4</v>
      </c>
    </row>
    <row r="153" spans="1:17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8" t="str">
        <f>VLOOKUP(Tabela1[[#This Row],[Auto Renewal]],tbl_autorenovacao[],2,0)</f>
        <v>Sim</v>
      </c>
      <c r="G153" s="11">
        <v>15</v>
      </c>
      <c r="H153" s="8" t="s">
        <v>27</v>
      </c>
      <c r="I153" s="8" t="str">
        <f>VLOOKUP(Tabela1[[#This Row],[Subscription Type]],tbl_subscription[#All],2,0)</f>
        <v>Trimestral</v>
      </c>
      <c r="J153" s="8" t="s">
        <v>19</v>
      </c>
      <c r="K153" s="8" t="str">
        <f>VLOOKUP(Tabela1[[#This Row],[EA Play Season Pass]],tbl_ea_seasonpass[],2,0)</f>
        <v>Sim</v>
      </c>
      <c r="L153" s="11">
        <v>30</v>
      </c>
      <c r="M153" s="8" t="s">
        <v>19</v>
      </c>
      <c r="N153" s="8" t="str">
        <f>VLOOKUP(Tabela1[[#This Row],[Minecraft Season Pass]],tbl_minecraft_seasonpass[],2,0)</f>
        <v>Sim</v>
      </c>
      <c r="O153" s="11">
        <v>20</v>
      </c>
      <c r="P153" s="11">
        <v>7</v>
      </c>
      <c r="Q153" s="11">
        <v>58</v>
      </c>
    </row>
    <row r="154" spans="1:17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8" t="str">
        <f>VLOOKUP(Tabela1[[#This Row],[Auto Renewal]],tbl_autorenovacao[],2,0)</f>
        <v>Não</v>
      </c>
      <c r="G154" s="11">
        <v>10</v>
      </c>
      <c r="H154" s="8" t="s">
        <v>20</v>
      </c>
      <c r="I154" s="8" t="str">
        <f>VLOOKUP(Tabela1[[#This Row],[Subscription Type]],tbl_subscription[#All],2,0)</f>
        <v>Mensal</v>
      </c>
      <c r="J154" s="8" t="s">
        <v>23</v>
      </c>
      <c r="K154" s="8" t="str">
        <f>VLOOKUP(Tabela1[[#This Row],[EA Play Season Pass]],tbl_ea_seasonpass[],2,0)</f>
        <v>Não</v>
      </c>
      <c r="L154" s="11" t="s">
        <v>311</v>
      </c>
      <c r="M154" s="8" t="s">
        <v>19</v>
      </c>
      <c r="N154" s="8" t="str">
        <f>VLOOKUP(Tabela1[[#This Row],[Minecraft Season Pass]],tbl_minecraft_seasonpass[],2,0)</f>
        <v>Sim</v>
      </c>
      <c r="O154" s="11">
        <v>20</v>
      </c>
      <c r="P154" s="11">
        <v>10</v>
      </c>
      <c r="Q154" s="11">
        <v>20</v>
      </c>
    </row>
    <row r="155" spans="1:17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8" t="str">
        <f>VLOOKUP(Tabela1[[#This Row],[Auto Renewal]],tbl_autorenovacao[],2,0)</f>
        <v>Sim</v>
      </c>
      <c r="G155" s="11">
        <v>5</v>
      </c>
      <c r="H155" s="8" t="s">
        <v>24</v>
      </c>
      <c r="I155" s="8" t="str">
        <f>VLOOKUP(Tabela1[[#This Row],[Subscription Type]],tbl_subscription[#All],2,0)</f>
        <v xml:space="preserve">Anual </v>
      </c>
      <c r="J155" s="8" t="s">
        <v>23</v>
      </c>
      <c r="K155" s="8" t="str">
        <f>VLOOKUP(Tabela1[[#This Row],[EA Play Season Pass]],tbl_ea_seasonpass[],2,0)</f>
        <v>Não</v>
      </c>
      <c r="L155" s="11" t="s">
        <v>311</v>
      </c>
      <c r="M155" s="8" t="s">
        <v>23</v>
      </c>
      <c r="N155" s="8" t="str">
        <f>VLOOKUP(Tabela1[[#This Row],[Minecraft Season Pass]],tbl_minecraft_seasonpass[],2,0)</f>
        <v>Não</v>
      </c>
      <c r="O155" s="11">
        <v>0</v>
      </c>
      <c r="P155" s="11">
        <v>0</v>
      </c>
      <c r="Q155" s="11">
        <v>5</v>
      </c>
    </row>
    <row r="156" spans="1:17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8" t="str">
        <f>VLOOKUP(Tabela1[[#This Row],[Auto Renewal]],tbl_autorenovacao[],2,0)</f>
        <v>Não</v>
      </c>
      <c r="G156" s="11">
        <v>15</v>
      </c>
      <c r="H156" s="8" t="s">
        <v>20</v>
      </c>
      <c r="I156" s="8" t="str">
        <f>VLOOKUP(Tabela1[[#This Row],[Subscription Type]],tbl_subscription[#All],2,0)</f>
        <v>Mensal</v>
      </c>
      <c r="J156" s="8" t="s">
        <v>19</v>
      </c>
      <c r="K156" s="8" t="str">
        <f>VLOOKUP(Tabela1[[#This Row],[EA Play Season Pass]],tbl_ea_seasonpass[],2,0)</f>
        <v>Sim</v>
      </c>
      <c r="L156" s="11">
        <v>30</v>
      </c>
      <c r="M156" s="8" t="s">
        <v>19</v>
      </c>
      <c r="N156" s="8" t="str">
        <f>VLOOKUP(Tabela1[[#This Row],[Minecraft Season Pass]],tbl_minecraft_seasonpass[],2,0)</f>
        <v>Sim</v>
      </c>
      <c r="O156" s="11">
        <v>20</v>
      </c>
      <c r="P156" s="11">
        <v>20</v>
      </c>
      <c r="Q156" s="11">
        <v>45</v>
      </c>
    </row>
    <row r="157" spans="1:17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8" t="str">
        <f>VLOOKUP(Tabela1[[#This Row],[Auto Renewal]],tbl_autorenovacao[],2,0)</f>
        <v>Sim</v>
      </c>
      <c r="G157" s="11">
        <v>10</v>
      </c>
      <c r="H157" s="8" t="s">
        <v>27</v>
      </c>
      <c r="I157" s="8" t="str">
        <f>VLOOKUP(Tabela1[[#This Row],[Subscription Type]],tbl_subscription[#All],2,0)</f>
        <v>Trimestral</v>
      </c>
      <c r="J157" s="8" t="s">
        <v>23</v>
      </c>
      <c r="K157" s="8" t="str">
        <f>VLOOKUP(Tabela1[[#This Row],[EA Play Season Pass]],tbl_ea_seasonpass[],2,0)</f>
        <v>Não</v>
      </c>
      <c r="L157" s="11" t="s">
        <v>311</v>
      </c>
      <c r="M157" s="8" t="s">
        <v>19</v>
      </c>
      <c r="N157" s="8" t="str">
        <f>VLOOKUP(Tabela1[[#This Row],[Minecraft Season Pass]],tbl_minecraft_seasonpass[],2,0)</f>
        <v>Sim</v>
      </c>
      <c r="O157" s="11">
        <v>20</v>
      </c>
      <c r="P157" s="11">
        <v>15</v>
      </c>
      <c r="Q157" s="11">
        <v>15</v>
      </c>
    </row>
    <row r="158" spans="1:17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8" t="str">
        <f>VLOOKUP(Tabela1[[#This Row],[Auto Renewal]],tbl_autorenovacao[],2,0)</f>
        <v>Não</v>
      </c>
      <c r="G158" s="11">
        <v>5</v>
      </c>
      <c r="H158" s="8" t="s">
        <v>20</v>
      </c>
      <c r="I158" s="8" t="str">
        <f>VLOOKUP(Tabela1[[#This Row],[Subscription Type]],tbl_subscription[#All],2,0)</f>
        <v>Mensal</v>
      </c>
      <c r="J158" s="8" t="s">
        <v>23</v>
      </c>
      <c r="K158" s="8" t="str">
        <f>VLOOKUP(Tabela1[[#This Row],[EA Play Season Pass]],tbl_ea_seasonpass[],2,0)</f>
        <v>Não</v>
      </c>
      <c r="L158" s="11" t="s">
        <v>311</v>
      </c>
      <c r="M158" s="8" t="s">
        <v>23</v>
      </c>
      <c r="N158" s="8" t="str">
        <f>VLOOKUP(Tabela1[[#This Row],[Minecraft Season Pass]],tbl_minecraft_seasonpass[],2,0)</f>
        <v>Não</v>
      </c>
      <c r="O158" s="11">
        <v>0</v>
      </c>
      <c r="P158" s="11">
        <v>1</v>
      </c>
      <c r="Q158" s="11">
        <v>4</v>
      </c>
    </row>
    <row r="159" spans="1:17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8" t="str">
        <f>VLOOKUP(Tabela1[[#This Row],[Auto Renewal]],tbl_autorenovacao[],2,0)</f>
        <v>Sim</v>
      </c>
      <c r="G159" s="11">
        <v>15</v>
      </c>
      <c r="H159" s="8" t="s">
        <v>24</v>
      </c>
      <c r="I159" s="8" t="str">
        <f>VLOOKUP(Tabela1[[#This Row],[Subscription Type]],tbl_subscription[#All],2,0)</f>
        <v xml:space="preserve">Anual </v>
      </c>
      <c r="J159" s="8" t="s">
        <v>19</v>
      </c>
      <c r="K159" s="8" t="str">
        <f>VLOOKUP(Tabela1[[#This Row],[EA Play Season Pass]],tbl_ea_seasonpass[],2,0)</f>
        <v>Sim</v>
      </c>
      <c r="L159" s="11">
        <v>30</v>
      </c>
      <c r="M159" s="8" t="s">
        <v>19</v>
      </c>
      <c r="N159" s="8" t="str">
        <f>VLOOKUP(Tabela1[[#This Row],[Minecraft Season Pass]],tbl_minecraft_seasonpass[],2,0)</f>
        <v>Sim</v>
      </c>
      <c r="O159" s="11">
        <v>20</v>
      </c>
      <c r="P159" s="11">
        <v>3</v>
      </c>
      <c r="Q159" s="11">
        <v>62</v>
      </c>
    </row>
    <row r="160" spans="1:17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8" t="str">
        <f>VLOOKUP(Tabela1[[#This Row],[Auto Renewal]],tbl_autorenovacao[],2,0)</f>
        <v>Não</v>
      </c>
      <c r="G160" s="11">
        <v>10</v>
      </c>
      <c r="H160" s="8" t="s">
        <v>20</v>
      </c>
      <c r="I160" s="8" t="str">
        <f>VLOOKUP(Tabela1[[#This Row],[Subscription Type]],tbl_subscription[#All],2,0)</f>
        <v>Mensal</v>
      </c>
      <c r="J160" s="8" t="s">
        <v>23</v>
      </c>
      <c r="K160" s="8" t="str">
        <f>VLOOKUP(Tabela1[[#This Row],[EA Play Season Pass]],tbl_ea_seasonpass[],2,0)</f>
        <v>Não</v>
      </c>
      <c r="L160" s="11" t="s">
        <v>311</v>
      </c>
      <c r="M160" s="8" t="s">
        <v>19</v>
      </c>
      <c r="N160" s="8" t="str">
        <f>VLOOKUP(Tabela1[[#This Row],[Minecraft Season Pass]],tbl_minecraft_seasonpass[],2,0)</f>
        <v>Sim</v>
      </c>
      <c r="O160" s="11">
        <v>20</v>
      </c>
      <c r="P160" s="11">
        <v>10</v>
      </c>
      <c r="Q160" s="11">
        <v>20</v>
      </c>
    </row>
    <row r="161" spans="1:17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8" t="str">
        <f>VLOOKUP(Tabela1[[#This Row],[Auto Renewal]],tbl_autorenovacao[],2,0)</f>
        <v>Sim</v>
      </c>
      <c r="G161" s="11">
        <v>5</v>
      </c>
      <c r="H161" s="8" t="s">
        <v>27</v>
      </c>
      <c r="I161" s="8" t="str">
        <f>VLOOKUP(Tabela1[[#This Row],[Subscription Type]],tbl_subscription[#All],2,0)</f>
        <v>Trimestral</v>
      </c>
      <c r="J161" s="8" t="s">
        <v>23</v>
      </c>
      <c r="K161" s="8" t="str">
        <f>VLOOKUP(Tabela1[[#This Row],[EA Play Season Pass]],tbl_ea_seasonpass[],2,0)</f>
        <v>Não</v>
      </c>
      <c r="L161" s="11" t="s">
        <v>311</v>
      </c>
      <c r="M161" s="8" t="s">
        <v>23</v>
      </c>
      <c r="N161" s="8" t="str">
        <f>VLOOKUP(Tabela1[[#This Row],[Minecraft Season Pass]],tbl_minecraft_seasonpass[],2,0)</f>
        <v>Não</v>
      </c>
      <c r="O161" s="11">
        <v>0</v>
      </c>
      <c r="P161" s="11">
        <v>0</v>
      </c>
      <c r="Q161" s="11">
        <v>5</v>
      </c>
    </row>
    <row r="162" spans="1:17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8" t="str">
        <f>VLOOKUP(Tabela1[[#This Row],[Auto Renewal]],tbl_autorenovacao[],2,0)</f>
        <v>Não</v>
      </c>
      <c r="G162" s="11">
        <v>15</v>
      </c>
      <c r="H162" s="8" t="s">
        <v>20</v>
      </c>
      <c r="I162" s="8" t="str">
        <f>VLOOKUP(Tabela1[[#This Row],[Subscription Type]],tbl_subscription[#All],2,0)</f>
        <v>Mensal</v>
      </c>
      <c r="J162" s="8" t="s">
        <v>19</v>
      </c>
      <c r="K162" s="8" t="str">
        <f>VLOOKUP(Tabela1[[#This Row],[EA Play Season Pass]],tbl_ea_seasonpass[],2,0)</f>
        <v>Sim</v>
      </c>
      <c r="L162" s="11">
        <v>30</v>
      </c>
      <c r="M162" s="8" t="s">
        <v>19</v>
      </c>
      <c r="N162" s="8" t="str">
        <f>VLOOKUP(Tabela1[[#This Row],[Minecraft Season Pass]],tbl_minecraft_seasonpass[],2,0)</f>
        <v>Sim</v>
      </c>
      <c r="O162" s="11">
        <v>20</v>
      </c>
      <c r="P162" s="11">
        <v>15</v>
      </c>
      <c r="Q162" s="11">
        <v>50</v>
      </c>
    </row>
    <row r="163" spans="1:17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8" t="str">
        <f>VLOOKUP(Tabela1[[#This Row],[Auto Renewal]],tbl_autorenovacao[],2,0)</f>
        <v>Sim</v>
      </c>
      <c r="G163" s="11">
        <v>10</v>
      </c>
      <c r="H163" s="8" t="s">
        <v>24</v>
      </c>
      <c r="I163" s="8" t="str">
        <f>VLOOKUP(Tabela1[[#This Row],[Subscription Type]],tbl_subscription[#All],2,0)</f>
        <v xml:space="preserve">Anual </v>
      </c>
      <c r="J163" s="8" t="s">
        <v>23</v>
      </c>
      <c r="K163" s="8" t="str">
        <f>VLOOKUP(Tabela1[[#This Row],[EA Play Season Pass]],tbl_ea_seasonpass[],2,0)</f>
        <v>Não</v>
      </c>
      <c r="L163" s="11" t="s">
        <v>311</v>
      </c>
      <c r="M163" s="8" t="s">
        <v>19</v>
      </c>
      <c r="N163" s="8" t="str">
        <f>VLOOKUP(Tabela1[[#This Row],[Minecraft Season Pass]],tbl_minecraft_seasonpass[],2,0)</f>
        <v>Sim</v>
      </c>
      <c r="O163" s="11">
        <v>20</v>
      </c>
      <c r="P163" s="11">
        <v>15</v>
      </c>
      <c r="Q163" s="11">
        <v>15</v>
      </c>
    </row>
    <row r="164" spans="1:17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8" t="str">
        <f>VLOOKUP(Tabela1[[#This Row],[Auto Renewal]],tbl_autorenovacao[],2,0)</f>
        <v>Não</v>
      </c>
      <c r="G164" s="11">
        <v>5</v>
      </c>
      <c r="H164" s="8" t="s">
        <v>20</v>
      </c>
      <c r="I164" s="8" t="str">
        <f>VLOOKUP(Tabela1[[#This Row],[Subscription Type]],tbl_subscription[#All],2,0)</f>
        <v>Mensal</v>
      </c>
      <c r="J164" s="8" t="s">
        <v>23</v>
      </c>
      <c r="K164" s="8" t="str">
        <f>VLOOKUP(Tabela1[[#This Row],[EA Play Season Pass]],tbl_ea_seasonpass[],2,0)</f>
        <v>Não</v>
      </c>
      <c r="L164" s="11" t="s">
        <v>311</v>
      </c>
      <c r="M164" s="8" t="s">
        <v>23</v>
      </c>
      <c r="N164" s="8" t="str">
        <f>VLOOKUP(Tabela1[[#This Row],[Minecraft Season Pass]],tbl_minecraft_seasonpass[],2,0)</f>
        <v>Não</v>
      </c>
      <c r="O164" s="11">
        <v>0</v>
      </c>
      <c r="P164" s="11">
        <v>1</v>
      </c>
      <c r="Q164" s="11">
        <v>4</v>
      </c>
    </row>
    <row r="165" spans="1:17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8" t="str">
        <f>VLOOKUP(Tabela1[[#This Row],[Auto Renewal]],tbl_autorenovacao[],2,0)</f>
        <v>Sim</v>
      </c>
      <c r="G165" s="11">
        <v>15</v>
      </c>
      <c r="H165" s="8" t="s">
        <v>27</v>
      </c>
      <c r="I165" s="8" t="str">
        <f>VLOOKUP(Tabela1[[#This Row],[Subscription Type]],tbl_subscription[#All],2,0)</f>
        <v>Trimestral</v>
      </c>
      <c r="J165" s="8" t="s">
        <v>19</v>
      </c>
      <c r="K165" s="8" t="str">
        <f>VLOOKUP(Tabela1[[#This Row],[EA Play Season Pass]],tbl_ea_seasonpass[],2,0)</f>
        <v>Sim</v>
      </c>
      <c r="L165" s="11">
        <v>30</v>
      </c>
      <c r="M165" s="8" t="s">
        <v>19</v>
      </c>
      <c r="N165" s="8" t="str">
        <f>VLOOKUP(Tabela1[[#This Row],[Minecraft Season Pass]],tbl_minecraft_seasonpass[],2,0)</f>
        <v>Sim</v>
      </c>
      <c r="O165" s="11">
        <v>20</v>
      </c>
      <c r="P165" s="11">
        <v>7</v>
      </c>
      <c r="Q165" s="11">
        <v>58</v>
      </c>
    </row>
    <row r="166" spans="1:17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8" t="str">
        <f>VLOOKUP(Tabela1[[#This Row],[Auto Renewal]],tbl_autorenovacao[],2,0)</f>
        <v>Não</v>
      </c>
      <c r="G166" s="11">
        <v>10</v>
      </c>
      <c r="H166" s="8" t="s">
        <v>20</v>
      </c>
      <c r="I166" s="8" t="str">
        <f>VLOOKUP(Tabela1[[#This Row],[Subscription Type]],tbl_subscription[#All],2,0)</f>
        <v>Mensal</v>
      </c>
      <c r="J166" s="8" t="s">
        <v>23</v>
      </c>
      <c r="K166" s="8" t="str">
        <f>VLOOKUP(Tabela1[[#This Row],[EA Play Season Pass]],tbl_ea_seasonpass[],2,0)</f>
        <v>Não</v>
      </c>
      <c r="L166" s="11" t="s">
        <v>311</v>
      </c>
      <c r="M166" s="8" t="s">
        <v>19</v>
      </c>
      <c r="N166" s="8" t="str">
        <f>VLOOKUP(Tabela1[[#This Row],[Minecraft Season Pass]],tbl_minecraft_seasonpass[],2,0)</f>
        <v>Sim</v>
      </c>
      <c r="O166" s="11">
        <v>20</v>
      </c>
      <c r="P166" s="11">
        <v>10</v>
      </c>
      <c r="Q166" s="11">
        <v>20</v>
      </c>
    </row>
    <row r="167" spans="1:17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8" t="str">
        <f>VLOOKUP(Tabela1[[#This Row],[Auto Renewal]],tbl_autorenovacao[],2,0)</f>
        <v>Sim</v>
      </c>
      <c r="G167" s="11">
        <v>5</v>
      </c>
      <c r="H167" s="8" t="s">
        <v>24</v>
      </c>
      <c r="I167" s="8" t="str">
        <f>VLOOKUP(Tabela1[[#This Row],[Subscription Type]],tbl_subscription[#All],2,0)</f>
        <v xml:space="preserve">Anual </v>
      </c>
      <c r="J167" s="8" t="s">
        <v>23</v>
      </c>
      <c r="K167" s="8" t="str">
        <f>VLOOKUP(Tabela1[[#This Row],[EA Play Season Pass]],tbl_ea_seasonpass[],2,0)</f>
        <v>Não</v>
      </c>
      <c r="L167" s="11" t="s">
        <v>311</v>
      </c>
      <c r="M167" s="8" t="s">
        <v>23</v>
      </c>
      <c r="N167" s="8" t="str">
        <f>VLOOKUP(Tabela1[[#This Row],[Minecraft Season Pass]],tbl_minecraft_seasonpass[],2,0)</f>
        <v>Não</v>
      </c>
      <c r="O167" s="11">
        <v>0</v>
      </c>
      <c r="P167" s="11">
        <v>0</v>
      </c>
      <c r="Q167" s="11">
        <v>5</v>
      </c>
    </row>
    <row r="168" spans="1:17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8" t="str">
        <f>VLOOKUP(Tabela1[[#This Row],[Auto Renewal]],tbl_autorenovacao[],2,0)</f>
        <v>Não</v>
      </c>
      <c r="G168" s="11">
        <v>15</v>
      </c>
      <c r="H168" s="8" t="s">
        <v>20</v>
      </c>
      <c r="I168" s="8" t="str">
        <f>VLOOKUP(Tabela1[[#This Row],[Subscription Type]],tbl_subscription[#All],2,0)</f>
        <v>Mensal</v>
      </c>
      <c r="J168" s="8" t="s">
        <v>19</v>
      </c>
      <c r="K168" s="8" t="str">
        <f>VLOOKUP(Tabela1[[#This Row],[EA Play Season Pass]],tbl_ea_seasonpass[],2,0)</f>
        <v>Sim</v>
      </c>
      <c r="L168" s="11">
        <v>30</v>
      </c>
      <c r="M168" s="8" t="s">
        <v>19</v>
      </c>
      <c r="N168" s="8" t="str">
        <f>VLOOKUP(Tabela1[[#This Row],[Minecraft Season Pass]],tbl_minecraft_seasonpass[],2,0)</f>
        <v>Sim</v>
      </c>
      <c r="O168" s="11">
        <v>20</v>
      </c>
      <c r="P168" s="11">
        <v>20</v>
      </c>
      <c r="Q168" s="11">
        <v>45</v>
      </c>
    </row>
    <row r="169" spans="1:17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8" t="str">
        <f>VLOOKUP(Tabela1[[#This Row],[Auto Renewal]],tbl_autorenovacao[],2,0)</f>
        <v>Sim</v>
      </c>
      <c r="G169" s="11">
        <v>10</v>
      </c>
      <c r="H169" s="8" t="s">
        <v>27</v>
      </c>
      <c r="I169" s="8" t="str">
        <f>VLOOKUP(Tabela1[[#This Row],[Subscription Type]],tbl_subscription[#All],2,0)</f>
        <v>Trimestral</v>
      </c>
      <c r="J169" s="8" t="s">
        <v>23</v>
      </c>
      <c r="K169" s="8" t="str">
        <f>VLOOKUP(Tabela1[[#This Row],[EA Play Season Pass]],tbl_ea_seasonpass[],2,0)</f>
        <v>Não</v>
      </c>
      <c r="L169" s="11" t="s">
        <v>311</v>
      </c>
      <c r="M169" s="8" t="s">
        <v>19</v>
      </c>
      <c r="N169" s="8" t="str">
        <f>VLOOKUP(Tabela1[[#This Row],[Minecraft Season Pass]],tbl_minecraft_seasonpass[],2,0)</f>
        <v>Sim</v>
      </c>
      <c r="O169" s="11">
        <v>20</v>
      </c>
      <c r="P169" s="11">
        <v>15</v>
      </c>
      <c r="Q169" s="11">
        <v>15</v>
      </c>
    </row>
    <row r="170" spans="1:17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8" t="str">
        <f>VLOOKUP(Tabela1[[#This Row],[Auto Renewal]],tbl_autorenovacao[],2,0)</f>
        <v>Não</v>
      </c>
      <c r="G170" s="11">
        <v>5</v>
      </c>
      <c r="H170" s="8" t="s">
        <v>20</v>
      </c>
      <c r="I170" s="8" t="str">
        <f>VLOOKUP(Tabela1[[#This Row],[Subscription Type]],tbl_subscription[#All],2,0)</f>
        <v>Mensal</v>
      </c>
      <c r="J170" s="8" t="s">
        <v>23</v>
      </c>
      <c r="K170" s="8" t="str">
        <f>VLOOKUP(Tabela1[[#This Row],[EA Play Season Pass]],tbl_ea_seasonpass[],2,0)</f>
        <v>Não</v>
      </c>
      <c r="L170" s="11" t="s">
        <v>311</v>
      </c>
      <c r="M170" s="8" t="s">
        <v>23</v>
      </c>
      <c r="N170" s="8" t="str">
        <f>VLOOKUP(Tabela1[[#This Row],[Minecraft Season Pass]],tbl_minecraft_seasonpass[],2,0)</f>
        <v>Não</v>
      </c>
      <c r="O170" s="11">
        <v>0</v>
      </c>
      <c r="P170" s="11">
        <v>1</v>
      </c>
      <c r="Q170" s="11">
        <v>4</v>
      </c>
    </row>
    <row r="171" spans="1:17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8" t="str">
        <f>VLOOKUP(Tabela1[[#This Row],[Auto Renewal]],tbl_autorenovacao[],2,0)</f>
        <v>Sim</v>
      </c>
      <c r="G171" s="11">
        <v>15</v>
      </c>
      <c r="H171" s="8" t="s">
        <v>24</v>
      </c>
      <c r="I171" s="8" t="str">
        <f>VLOOKUP(Tabela1[[#This Row],[Subscription Type]],tbl_subscription[#All],2,0)</f>
        <v xml:space="preserve">Anual </v>
      </c>
      <c r="J171" s="8" t="s">
        <v>19</v>
      </c>
      <c r="K171" s="8" t="str">
        <f>VLOOKUP(Tabela1[[#This Row],[EA Play Season Pass]],tbl_ea_seasonpass[],2,0)</f>
        <v>Sim</v>
      </c>
      <c r="L171" s="11">
        <v>30</v>
      </c>
      <c r="M171" s="8" t="s">
        <v>19</v>
      </c>
      <c r="N171" s="8" t="str">
        <f>VLOOKUP(Tabela1[[#This Row],[Minecraft Season Pass]],tbl_minecraft_seasonpass[],2,0)</f>
        <v>Sim</v>
      </c>
      <c r="O171" s="11">
        <v>20</v>
      </c>
      <c r="P171" s="11">
        <v>5</v>
      </c>
      <c r="Q171" s="11">
        <v>60</v>
      </c>
    </row>
    <row r="172" spans="1:17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8" t="str">
        <f>VLOOKUP(Tabela1[[#This Row],[Auto Renewal]],tbl_autorenovacao[],2,0)</f>
        <v>Não</v>
      </c>
      <c r="G172" s="11">
        <v>10</v>
      </c>
      <c r="H172" s="8" t="s">
        <v>20</v>
      </c>
      <c r="I172" s="8" t="str">
        <f>VLOOKUP(Tabela1[[#This Row],[Subscription Type]],tbl_subscription[#All],2,0)</f>
        <v>Mensal</v>
      </c>
      <c r="J172" s="8" t="s">
        <v>23</v>
      </c>
      <c r="K172" s="8" t="str">
        <f>VLOOKUP(Tabela1[[#This Row],[EA Play Season Pass]],tbl_ea_seasonpass[],2,0)</f>
        <v>Não</v>
      </c>
      <c r="L172" s="11" t="s">
        <v>311</v>
      </c>
      <c r="M172" s="8" t="s">
        <v>19</v>
      </c>
      <c r="N172" s="8" t="str">
        <f>VLOOKUP(Tabela1[[#This Row],[Minecraft Season Pass]],tbl_minecraft_seasonpass[],2,0)</f>
        <v>Sim</v>
      </c>
      <c r="O172" s="11">
        <v>20</v>
      </c>
      <c r="P172" s="11">
        <v>10</v>
      </c>
      <c r="Q172" s="11">
        <v>20</v>
      </c>
    </row>
    <row r="173" spans="1:17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8" t="str">
        <f>VLOOKUP(Tabela1[[#This Row],[Auto Renewal]],tbl_autorenovacao[],2,0)</f>
        <v>Sim</v>
      </c>
      <c r="G173" s="11">
        <v>5</v>
      </c>
      <c r="H173" s="8" t="s">
        <v>27</v>
      </c>
      <c r="I173" s="8" t="str">
        <f>VLOOKUP(Tabela1[[#This Row],[Subscription Type]],tbl_subscription[#All],2,0)</f>
        <v>Trimestral</v>
      </c>
      <c r="J173" s="8" t="s">
        <v>23</v>
      </c>
      <c r="K173" s="8" t="str">
        <f>VLOOKUP(Tabela1[[#This Row],[EA Play Season Pass]],tbl_ea_seasonpass[],2,0)</f>
        <v>Não</v>
      </c>
      <c r="L173" s="11" t="s">
        <v>311</v>
      </c>
      <c r="M173" s="8" t="s">
        <v>23</v>
      </c>
      <c r="N173" s="8" t="str">
        <f>VLOOKUP(Tabela1[[#This Row],[Minecraft Season Pass]],tbl_minecraft_seasonpass[],2,0)</f>
        <v>Não</v>
      </c>
      <c r="O173" s="11">
        <v>0</v>
      </c>
      <c r="P173" s="11">
        <v>0</v>
      </c>
      <c r="Q173" s="11">
        <v>5</v>
      </c>
    </row>
    <row r="174" spans="1:17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8" t="str">
        <f>VLOOKUP(Tabela1[[#This Row],[Auto Renewal]],tbl_autorenovacao[],2,0)</f>
        <v>Não</v>
      </c>
      <c r="G174" s="11">
        <v>15</v>
      </c>
      <c r="H174" s="8" t="s">
        <v>20</v>
      </c>
      <c r="I174" s="8" t="str">
        <f>VLOOKUP(Tabela1[[#This Row],[Subscription Type]],tbl_subscription[#All],2,0)</f>
        <v>Mensal</v>
      </c>
      <c r="J174" s="8" t="s">
        <v>19</v>
      </c>
      <c r="K174" s="8" t="str">
        <f>VLOOKUP(Tabela1[[#This Row],[EA Play Season Pass]],tbl_ea_seasonpass[],2,0)</f>
        <v>Sim</v>
      </c>
      <c r="L174" s="11">
        <v>30</v>
      </c>
      <c r="M174" s="8" t="s">
        <v>19</v>
      </c>
      <c r="N174" s="8" t="str">
        <f>VLOOKUP(Tabela1[[#This Row],[Minecraft Season Pass]],tbl_minecraft_seasonpass[],2,0)</f>
        <v>Sim</v>
      </c>
      <c r="O174" s="11">
        <v>20</v>
      </c>
      <c r="P174" s="11">
        <v>3</v>
      </c>
      <c r="Q174" s="11">
        <v>62</v>
      </c>
    </row>
    <row r="175" spans="1:17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8" t="str">
        <f>VLOOKUP(Tabela1[[#This Row],[Auto Renewal]],tbl_autorenovacao[],2,0)</f>
        <v>Sim</v>
      </c>
      <c r="G175" s="11">
        <v>10</v>
      </c>
      <c r="H175" s="8" t="s">
        <v>24</v>
      </c>
      <c r="I175" s="8" t="str">
        <f>VLOOKUP(Tabela1[[#This Row],[Subscription Type]],tbl_subscription[#All],2,0)</f>
        <v xml:space="preserve">Anual </v>
      </c>
      <c r="J175" s="8" t="s">
        <v>23</v>
      </c>
      <c r="K175" s="8" t="str">
        <f>VLOOKUP(Tabela1[[#This Row],[EA Play Season Pass]],tbl_ea_seasonpass[],2,0)</f>
        <v>Não</v>
      </c>
      <c r="L175" s="11" t="s">
        <v>311</v>
      </c>
      <c r="M175" s="8" t="s">
        <v>19</v>
      </c>
      <c r="N175" s="8" t="str">
        <f>VLOOKUP(Tabela1[[#This Row],[Minecraft Season Pass]],tbl_minecraft_seasonpass[],2,0)</f>
        <v>Sim</v>
      </c>
      <c r="O175" s="11">
        <v>20</v>
      </c>
      <c r="P175" s="11">
        <v>15</v>
      </c>
      <c r="Q175" s="11">
        <v>15</v>
      </c>
    </row>
    <row r="176" spans="1:17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8" t="str">
        <f>VLOOKUP(Tabela1[[#This Row],[Auto Renewal]],tbl_autorenovacao[],2,0)</f>
        <v>Não</v>
      </c>
      <c r="G176" s="11">
        <v>5</v>
      </c>
      <c r="H176" s="8" t="s">
        <v>20</v>
      </c>
      <c r="I176" s="8" t="str">
        <f>VLOOKUP(Tabela1[[#This Row],[Subscription Type]],tbl_subscription[#All],2,0)</f>
        <v>Mensal</v>
      </c>
      <c r="J176" s="8" t="s">
        <v>23</v>
      </c>
      <c r="K176" s="8" t="str">
        <f>VLOOKUP(Tabela1[[#This Row],[EA Play Season Pass]],tbl_ea_seasonpass[],2,0)</f>
        <v>Não</v>
      </c>
      <c r="L176" s="11" t="s">
        <v>311</v>
      </c>
      <c r="M176" s="8" t="s">
        <v>23</v>
      </c>
      <c r="N176" s="8" t="str">
        <f>VLOOKUP(Tabela1[[#This Row],[Minecraft Season Pass]],tbl_minecraft_seasonpass[],2,0)</f>
        <v>Não</v>
      </c>
      <c r="O176" s="11">
        <v>0</v>
      </c>
      <c r="P176" s="11">
        <v>1</v>
      </c>
      <c r="Q176" s="11">
        <v>4</v>
      </c>
    </row>
    <row r="177" spans="1:17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8" t="str">
        <f>VLOOKUP(Tabela1[[#This Row],[Auto Renewal]],tbl_autorenovacao[],2,0)</f>
        <v>Sim</v>
      </c>
      <c r="G177" s="11">
        <v>5</v>
      </c>
      <c r="H177" s="8" t="s">
        <v>20</v>
      </c>
      <c r="I177" s="8" t="str">
        <f>VLOOKUP(Tabela1[[#This Row],[Subscription Type]],tbl_subscription[#All],2,0)</f>
        <v>Mensal</v>
      </c>
      <c r="J177" s="8" t="s">
        <v>23</v>
      </c>
      <c r="K177" s="8" t="str">
        <f>VLOOKUP(Tabela1[[#This Row],[EA Play Season Pass]],tbl_ea_seasonpass[],2,0)</f>
        <v>Não</v>
      </c>
      <c r="L177" s="11" t="s">
        <v>311</v>
      </c>
      <c r="M177" s="8" t="s">
        <v>23</v>
      </c>
      <c r="N177" s="8" t="str">
        <f>VLOOKUP(Tabela1[[#This Row],[Minecraft Season Pass]],tbl_minecraft_seasonpass[],2,0)</f>
        <v>Não</v>
      </c>
      <c r="O177" s="11">
        <v>0</v>
      </c>
      <c r="P177" s="11">
        <v>0</v>
      </c>
      <c r="Q177" s="11">
        <v>5</v>
      </c>
    </row>
    <row r="178" spans="1:17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8" t="str">
        <f>VLOOKUP(Tabela1[[#This Row],[Auto Renewal]],tbl_autorenovacao[],2,0)</f>
        <v>Não</v>
      </c>
      <c r="G178" s="11">
        <v>15</v>
      </c>
      <c r="H178" s="8" t="s">
        <v>27</v>
      </c>
      <c r="I178" s="8" t="str">
        <f>VLOOKUP(Tabela1[[#This Row],[Subscription Type]],tbl_subscription[#All],2,0)</f>
        <v>Trimestral</v>
      </c>
      <c r="J178" s="8" t="s">
        <v>19</v>
      </c>
      <c r="K178" s="8" t="str">
        <f>VLOOKUP(Tabela1[[#This Row],[EA Play Season Pass]],tbl_ea_seasonpass[],2,0)</f>
        <v>Sim</v>
      </c>
      <c r="L178" s="11">
        <v>30</v>
      </c>
      <c r="M178" s="8" t="s">
        <v>19</v>
      </c>
      <c r="N178" s="8" t="str">
        <f>VLOOKUP(Tabela1[[#This Row],[Minecraft Season Pass]],tbl_minecraft_seasonpass[],2,0)</f>
        <v>Sim</v>
      </c>
      <c r="O178" s="11">
        <v>20</v>
      </c>
      <c r="P178" s="11">
        <v>7</v>
      </c>
      <c r="Q178" s="11">
        <v>58</v>
      </c>
    </row>
    <row r="179" spans="1:17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8" t="str">
        <f>VLOOKUP(Tabela1[[#This Row],[Auto Renewal]],tbl_autorenovacao[],2,0)</f>
        <v>Sim</v>
      </c>
      <c r="G179" s="11">
        <v>10</v>
      </c>
      <c r="H179" s="8" t="s">
        <v>24</v>
      </c>
      <c r="I179" s="8" t="str">
        <f>VLOOKUP(Tabela1[[#This Row],[Subscription Type]],tbl_subscription[#All],2,0)</f>
        <v xml:space="preserve">Anual </v>
      </c>
      <c r="J179" s="8" t="s">
        <v>23</v>
      </c>
      <c r="K179" s="8" t="str">
        <f>VLOOKUP(Tabela1[[#This Row],[EA Play Season Pass]],tbl_ea_seasonpass[],2,0)</f>
        <v>Não</v>
      </c>
      <c r="L179" s="11" t="s">
        <v>311</v>
      </c>
      <c r="M179" s="8" t="s">
        <v>19</v>
      </c>
      <c r="N179" s="8" t="str">
        <f>VLOOKUP(Tabela1[[#This Row],[Minecraft Season Pass]],tbl_minecraft_seasonpass[],2,0)</f>
        <v>Sim</v>
      </c>
      <c r="O179" s="11">
        <v>20</v>
      </c>
      <c r="P179" s="11">
        <v>10</v>
      </c>
      <c r="Q179" s="11">
        <v>20</v>
      </c>
    </row>
    <row r="180" spans="1:17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8" t="str">
        <f>VLOOKUP(Tabela1[[#This Row],[Auto Renewal]],tbl_autorenovacao[],2,0)</f>
        <v>Não</v>
      </c>
      <c r="G180" s="11">
        <v>5</v>
      </c>
      <c r="H180" s="8" t="s">
        <v>27</v>
      </c>
      <c r="I180" s="8" t="str">
        <f>VLOOKUP(Tabela1[[#This Row],[Subscription Type]],tbl_subscription[#All],2,0)</f>
        <v>Trimestral</v>
      </c>
      <c r="J180" s="8" t="s">
        <v>23</v>
      </c>
      <c r="K180" s="8" t="str">
        <f>VLOOKUP(Tabela1[[#This Row],[EA Play Season Pass]],tbl_ea_seasonpass[],2,0)</f>
        <v>Não</v>
      </c>
      <c r="L180" s="11" t="s">
        <v>311</v>
      </c>
      <c r="M180" s="8" t="s">
        <v>23</v>
      </c>
      <c r="N180" s="8" t="str">
        <f>VLOOKUP(Tabela1[[#This Row],[Minecraft Season Pass]],tbl_minecraft_seasonpass[],2,0)</f>
        <v>Não</v>
      </c>
      <c r="O180" s="11">
        <v>0</v>
      </c>
      <c r="P180" s="11">
        <v>1</v>
      </c>
      <c r="Q180" s="11">
        <v>4</v>
      </c>
    </row>
    <row r="181" spans="1:17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8" t="str">
        <f>VLOOKUP(Tabela1[[#This Row],[Auto Renewal]],tbl_autorenovacao[],2,0)</f>
        <v>Sim</v>
      </c>
      <c r="G181" s="11">
        <v>15</v>
      </c>
      <c r="H181" s="8" t="s">
        <v>20</v>
      </c>
      <c r="I181" s="8" t="str">
        <f>VLOOKUP(Tabela1[[#This Row],[Subscription Type]],tbl_subscription[#All],2,0)</f>
        <v>Mensal</v>
      </c>
      <c r="J181" s="8" t="s">
        <v>19</v>
      </c>
      <c r="K181" s="8" t="str">
        <f>VLOOKUP(Tabela1[[#This Row],[EA Play Season Pass]],tbl_ea_seasonpass[],2,0)</f>
        <v>Sim</v>
      </c>
      <c r="L181" s="11">
        <v>30</v>
      </c>
      <c r="M181" s="8" t="s">
        <v>19</v>
      </c>
      <c r="N181" s="8" t="str">
        <f>VLOOKUP(Tabela1[[#This Row],[Minecraft Season Pass]],tbl_minecraft_seasonpass[],2,0)</f>
        <v>Sim</v>
      </c>
      <c r="O181" s="11">
        <v>20</v>
      </c>
      <c r="P181" s="11">
        <v>15</v>
      </c>
      <c r="Q181" s="11">
        <v>50</v>
      </c>
    </row>
    <row r="182" spans="1:17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8" t="str">
        <f>VLOOKUP(Tabela1[[#This Row],[Auto Renewal]],tbl_autorenovacao[],2,0)</f>
        <v>Não</v>
      </c>
      <c r="G182" s="11">
        <v>10</v>
      </c>
      <c r="H182" s="8" t="s">
        <v>20</v>
      </c>
      <c r="I182" s="8" t="str">
        <f>VLOOKUP(Tabela1[[#This Row],[Subscription Type]],tbl_subscription[#All],2,0)</f>
        <v>Mensal</v>
      </c>
      <c r="J182" s="8" t="s">
        <v>23</v>
      </c>
      <c r="K182" s="8" t="str">
        <f>VLOOKUP(Tabela1[[#This Row],[EA Play Season Pass]],tbl_ea_seasonpass[],2,0)</f>
        <v>Não</v>
      </c>
      <c r="L182" s="11" t="s">
        <v>311</v>
      </c>
      <c r="M182" s="8" t="s">
        <v>19</v>
      </c>
      <c r="N182" s="8" t="str">
        <f>VLOOKUP(Tabela1[[#This Row],[Minecraft Season Pass]],tbl_minecraft_seasonpass[],2,0)</f>
        <v>Sim</v>
      </c>
      <c r="O182" s="11">
        <v>20</v>
      </c>
      <c r="P182" s="11">
        <v>5</v>
      </c>
      <c r="Q182" s="11">
        <v>25</v>
      </c>
    </row>
    <row r="183" spans="1:17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8" t="str">
        <f>VLOOKUP(Tabela1[[#This Row],[Auto Renewal]],tbl_autorenovacao[],2,0)</f>
        <v>Sim</v>
      </c>
      <c r="G183" s="11">
        <v>5</v>
      </c>
      <c r="H183" s="8" t="s">
        <v>24</v>
      </c>
      <c r="I183" s="8" t="str">
        <f>VLOOKUP(Tabela1[[#This Row],[Subscription Type]],tbl_subscription[#All],2,0)</f>
        <v xml:space="preserve">Anual </v>
      </c>
      <c r="J183" s="8" t="s">
        <v>23</v>
      </c>
      <c r="K183" s="8" t="str">
        <f>VLOOKUP(Tabela1[[#This Row],[EA Play Season Pass]],tbl_ea_seasonpass[],2,0)</f>
        <v>Não</v>
      </c>
      <c r="L183" s="11" t="s">
        <v>311</v>
      </c>
      <c r="M183" s="8" t="s">
        <v>23</v>
      </c>
      <c r="N183" s="8" t="str">
        <f>VLOOKUP(Tabela1[[#This Row],[Minecraft Season Pass]],tbl_minecraft_seasonpass[],2,0)</f>
        <v>Não</v>
      </c>
      <c r="O183" s="11">
        <v>0</v>
      </c>
      <c r="P183" s="11">
        <v>0</v>
      </c>
      <c r="Q183" s="11">
        <v>5</v>
      </c>
    </row>
    <row r="184" spans="1:17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8" t="str">
        <f>VLOOKUP(Tabela1[[#This Row],[Auto Renewal]],tbl_autorenovacao[],2,0)</f>
        <v>Não</v>
      </c>
      <c r="G184" s="11">
        <v>15</v>
      </c>
      <c r="H184" s="8" t="s">
        <v>27</v>
      </c>
      <c r="I184" s="8" t="str">
        <f>VLOOKUP(Tabela1[[#This Row],[Subscription Type]],tbl_subscription[#All],2,0)</f>
        <v>Trimestral</v>
      </c>
      <c r="J184" s="8" t="s">
        <v>19</v>
      </c>
      <c r="K184" s="8" t="str">
        <f>VLOOKUP(Tabela1[[#This Row],[EA Play Season Pass]],tbl_ea_seasonpass[],2,0)</f>
        <v>Sim</v>
      </c>
      <c r="L184" s="11">
        <v>30</v>
      </c>
      <c r="M184" s="8" t="s">
        <v>19</v>
      </c>
      <c r="N184" s="8" t="str">
        <f>VLOOKUP(Tabela1[[#This Row],[Minecraft Season Pass]],tbl_minecraft_seasonpass[],2,0)</f>
        <v>Sim</v>
      </c>
      <c r="O184" s="11">
        <v>20</v>
      </c>
      <c r="P184" s="11">
        <v>20</v>
      </c>
      <c r="Q184" s="11">
        <v>45</v>
      </c>
    </row>
    <row r="185" spans="1:17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8" t="str">
        <f>VLOOKUP(Tabela1[[#This Row],[Auto Renewal]],tbl_autorenovacao[],2,0)</f>
        <v>Sim</v>
      </c>
      <c r="G185" s="11">
        <v>10</v>
      </c>
      <c r="H185" s="8" t="s">
        <v>27</v>
      </c>
      <c r="I185" s="8" t="str">
        <f>VLOOKUP(Tabela1[[#This Row],[Subscription Type]],tbl_subscription[#All],2,0)</f>
        <v>Trimestral</v>
      </c>
      <c r="J185" s="8" t="s">
        <v>23</v>
      </c>
      <c r="K185" s="8" t="str">
        <f>VLOOKUP(Tabela1[[#This Row],[EA Play Season Pass]],tbl_ea_seasonpass[],2,0)</f>
        <v>Não</v>
      </c>
      <c r="L185" s="11" t="s">
        <v>311</v>
      </c>
      <c r="M185" s="8" t="s">
        <v>19</v>
      </c>
      <c r="N185" s="8" t="str">
        <f>VLOOKUP(Tabela1[[#This Row],[Minecraft Season Pass]],tbl_minecraft_seasonpass[],2,0)</f>
        <v>Sim</v>
      </c>
      <c r="O185" s="11">
        <v>20</v>
      </c>
      <c r="P185" s="11">
        <v>12</v>
      </c>
      <c r="Q185" s="11">
        <v>18</v>
      </c>
    </row>
    <row r="186" spans="1:17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8" t="str">
        <f>VLOOKUP(Tabela1[[#This Row],[Auto Renewal]],tbl_autorenovacao[],2,0)</f>
        <v>Não</v>
      </c>
      <c r="G186" s="11">
        <v>5</v>
      </c>
      <c r="H186" s="8" t="s">
        <v>20</v>
      </c>
      <c r="I186" s="8" t="str">
        <f>VLOOKUP(Tabela1[[#This Row],[Subscription Type]],tbl_subscription[#All],2,0)</f>
        <v>Mensal</v>
      </c>
      <c r="J186" s="8" t="s">
        <v>23</v>
      </c>
      <c r="K186" s="8" t="str">
        <f>VLOOKUP(Tabela1[[#This Row],[EA Play Season Pass]],tbl_ea_seasonpass[],2,0)</f>
        <v>Não</v>
      </c>
      <c r="L186" s="11" t="s">
        <v>311</v>
      </c>
      <c r="M186" s="8" t="s">
        <v>23</v>
      </c>
      <c r="N186" s="8" t="str">
        <f>VLOOKUP(Tabela1[[#This Row],[Minecraft Season Pass]],tbl_minecraft_seasonpass[],2,0)</f>
        <v>Não</v>
      </c>
      <c r="O186" s="11">
        <v>0</v>
      </c>
      <c r="P186" s="11">
        <v>2</v>
      </c>
      <c r="Q186" s="11">
        <v>3</v>
      </c>
    </row>
    <row r="187" spans="1:17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8" t="str">
        <f>VLOOKUP(Tabela1[[#This Row],[Auto Renewal]],tbl_autorenovacao[],2,0)</f>
        <v>Sim</v>
      </c>
      <c r="G187" s="11">
        <v>15</v>
      </c>
      <c r="H187" s="8" t="s">
        <v>24</v>
      </c>
      <c r="I187" s="8" t="str">
        <f>VLOOKUP(Tabela1[[#This Row],[Subscription Type]],tbl_subscription[#All],2,0)</f>
        <v xml:space="preserve">Anual </v>
      </c>
      <c r="J187" s="8" t="s">
        <v>19</v>
      </c>
      <c r="K187" s="8" t="str">
        <f>VLOOKUP(Tabela1[[#This Row],[EA Play Season Pass]],tbl_ea_seasonpass[],2,0)</f>
        <v>Sim</v>
      </c>
      <c r="L187" s="11">
        <v>30</v>
      </c>
      <c r="M187" s="8" t="s">
        <v>19</v>
      </c>
      <c r="N187" s="8" t="str">
        <f>VLOOKUP(Tabela1[[#This Row],[Minecraft Season Pass]],tbl_minecraft_seasonpass[],2,0)</f>
        <v>Sim</v>
      </c>
      <c r="O187" s="11">
        <v>20</v>
      </c>
      <c r="P187" s="11">
        <v>5</v>
      </c>
      <c r="Q187" s="11">
        <v>60</v>
      </c>
    </row>
    <row r="188" spans="1:17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8" t="str">
        <f>VLOOKUP(Tabela1[[#This Row],[Auto Renewal]],tbl_autorenovacao[],2,0)</f>
        <v>Não</v>
      </c>
      <c r="G188" s="11">
        <v>10</v>
      </c>
      <c r="H188" s="8" t="s">
        <v>20</v>
      </c>
      <c r="I188" s="8" t="str">
        <f>VLOOKUP(Tabela1[[#This Row],[Subscription Type]],tbl_subscription[#All],2,0)</f>
        <v>Mensal</v>
      </c>
      <c r="J188" s="8" t="s">
        <v>23</v>
      </c>
      <c r="K188" s="8" t="str">
        <f>VLOOKUP(Tabela1[[#This Row],[EA Play Season Pass]],tbl_ea_seasonpass[],2,0)</f>
        <v>Não</v>
      </c>
      <c r="L188" s="11" t="s">
        <v>311</v>
      </c>
      <c r="M188" s="8" t="s">
        <v>19</v>
      </c>
      <c r="N188" s="8" t="str">
        <f>VLOOKUP(Tabela1[[#This Row],[Minecraft Season Pass]],tbl_minecraft_seasonpass[],2,0)</f>
        <v>Sim</v>
      </c>
      <c r="O188" s="11">
        <v>20</v>
      </c>
      <c r="P188" s="11">
        <v>10</v>
      </c>
      <c r="Q188" s="11">
        <v>20</v>
      </c>
    </row>
    <row r="189" spans="1:17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8" t="str">
        <f>VLOOKUP(Tabela1[[#This Row],[Auto Renewal]],tbl_autorenovacao[],2,0)</f>
        <v>Sim</v>
      </c>
      <c r="G189" s="11">
        <v>5</v>
      </c>
      <c r="H189" s="8" t="s">
        <v>27</v>
      </c>
      <c r="I189" s="8" t="str">
        <f>VLOOKUP(Tabela1[[#This Row],[Subscription Type]],tbl_subscription[#All],2,0)</f>
        <v>Trimestral</v>
      </c>
      <c r="J189" s="8" t="s">
        <v>23</v>
      </c>
      <c r="K189" s="8" t="str">
        <f>VLOOKUP(Tabela1[[#This Row],[EA Play Season Pass]],tbl_ea_seasonpass[],2,0)</f>
        <v>Não</v>
      </c>
      <c r="L189" s="11" t="s">
        <v>311</v>
      </c>
      <c r="M189" s="8" t="s">
        <v>23</v>
      </c>
      <c r="N189" s="8" t="str">
        <f>VLOOKUP(Tabela1[[#This Row],[Minecraft Season Pass]],tbl_minecraft_seasonpass[],2,0)</f>
        <v>Não</v>
      </c>
      <c r="O189" s="11">
        <v>0</v>
      </c>
      <c r="P189" s="11">
        <v>0</v>
      </c>
      <c r="Q189" s="11">
        <v>5</v>
      </c>
    </row>
    <row r="190" spans="1:17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8" t="str">
        <f>VLOOKUP(Tabela1[[#This Row],[Auto Renewal]],tbl_autorenovacao[],2,0)</f>
        <v>Não</v>
      </c>
      <c r="G190" s="11">
        <v>15</v>
      </c>
      <c r="H190" s="8" t="s">
        <v>20</v>
      </c>
      <c r="I190" s="8" t="str">
        <f>VLOOKUP(Tabela1[[#This Row],[Subscription Type]],tbl_subscription[#All],2,0)</f>
        <v>Mensal</v>
      </c>
      <c r="J190" s="8" t="s">
        <v>19</v>
      </c>
      <c r="K190" s="8" t="str">
        <f>VLOOKUP(Tabela1[[#This Row],[EA Play Season Pass]],tbl_ea_seasonpass[],2,0)</f>
        <v>Sim</v>
      </c>
      <c r="L190" s="11">
        <v>30</v>
      </c>
      <c r="M190" s="8" t="s">
        <v>19</v>
      </c>
      <c r="N190" s="8" t="str">
        <f>VLOOKUP(Tabela1[[#This Row],[Minecraft Season Pass]],tbl_minecraft_seasonpass[],2,0)</f>
        <v>Sim</v>
      </c>
      <c r="O190" s="11">
        <v>20</v>
      </c>
      <c r="P190" s="11">
        <v>3</v>
      </c>
      <c r="Q190" s="11">
        <v>62</v>
      </c>
    </row>
    <row r="191" spans="1:17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8" t="str">
        <f>VLOOKUP(Tabela1[[#This Row],[Auto Renewal]],tbl_autorenovacao[],2,0)</f>
        <v>Sim</v>
      </c>
      <c r="G191" s="11">
        <v>10</v>
      </c>
      <c r="H191" s="8" t="s">
        <v>24</v>
      </c>
      <c r="I191" s="8" t="str">
        <f>VLOOKUP(Tabela1[[#This Row],[Subscription Type]],tbl_subscription[#All],2,0)</f>
        <v xml:space="preserve">Anual </v>
      </c>
      <c r="J191" s="8" t="s">
        <v>23</v>
      </c>
      <c r="K191" s="8" t="str">
        <f>VLOOKUP(Tabela1[[#This Row],[EA Play Season Pass]],tbl_ea_seasonpass[],2,0)</f>
        <v>Não</v>
      </c>
      <c r="L191" s="11" t="s">
        <v>311</v>
      </c>
      <c r="M191" s="8" t="s">
        <v>19</v>
      </c>
      <c r="N191" s="8" t="str">
        <f>VLOOKUP(Tabela1[[#This Row],[Minecraft Season Pass]],tbl_minecraft_seasonpass[],2,0)</f>
        <v>Sim</v>
      </c>
      <c r="O191" s="11">
        <v>20</v>
      </c>
      <c r="P191" s="11">
        <v>15</v>
      </c>
      <c r="Q191" s="11">
        <v>15</v>
      </c>
    </row>
    <row r="192" spans="1:17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8" t="str">
        <f>VLOOKUP(Tabela1[[#This Row],[Auto Renewal]],tbl_autorenovacao[],2,0)</f>
        <v>Não</v>
      </c>
      <c r="G192" s="11">
        <v>5</v>
      </c>
      <c r="H192" s="8" t="s">
        <v>20</v>
      </c>
      <c r="I192" s="8" t="str">
        <f>VLOOKUP(Tabela1[[#This Row],[Subscription Type]],tbl_subscription[#All],2,0)</f>
        <v>Mensal</v>
      </c>
      <c r="J192" s="8" t="s">
        <v>23</v>
      </c>
      <c r="K192" s="8" t="str">
        <f>VLOOKUP(Tabela1[[#This Row],[EA Play Season Pass]],tbl_ea_seasonpass[],2,0)</f>
        <v>Não</v>
      </c>
      <c r="L192" s="11" t="s">
        <v>311</v>
      </c>
      <c r="M192" s="8" t="s">
        <v>23</v>
      </c>
      <c r="N192" s="8" t="str">
        <f>VLOOKUP(Tabela1[[#This Row],[Minecraft Season Pass]],tbl_minecraft_seasonpass[],2,0)</f>
        <v>Não</v>
      </c>
      <c r="O192" s="11">
        <v>0</v>
      </c>
      <c r="P192" s="11">
        <v>1</v>
      </c>
      <c r="Q192" s="11">
        <v>4</v>
      </c>
    </row>
    <row r="193" spans="1:17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8" t="str">
        <f>VLOOKUP(Tabela1[[#This Row],[Auto Renewal]],tbl_autorenovacao[],2,0)</f>
        <v>Sim</v>
      </c>
      <c r="G193" s="11">
        <v>15</v>
      </c>
      <c r="H193" s="8" t="s">
        <v>27</v>
      </c>
      <c r="I193" s="8" t="str">
        <f>VLOOKUP(Tabela1[[#This Row],[Subscription Type]],tbl_subscription[#All],2,0)</f>
        <v>Trimestral</v>
      </c>
      <c r="J193" s="8" t="s">
        <v>19</v>
      </c>
      <c r="K193" s="8" t="str">
        <f>VLOOKUP(Tabela1[[#This Row],[EA Play Season Pass]],tbl_ea_seasonpass[],2,0)</f>
        <v>Sim</v>
      </c>
      <c r="L193" s="11">
        <v>30</v>
      </c>
      <c r="M193" s="8" t="s">
        <v>19</v>
      </c>
      <c r="N193" s="8" t="str">
        <f>VLOOKUP(Tabela1[[#This Row],[Minecraft Season Pass]],tbl_minecraft_seasonpass[],2,0)</f>
        <v>Sim</v>
      </c>
      <c r="O193" s="11">
        <v>20</v>
      </c>
      <c r="P193" s="11">
        <v>7</v>
      </c>
      <c r="Q193" s="11">
        <v>58</v>
      </c>
    </row>
    <row r="194" spans="1:17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8" t="str">
        <f>VLOOKUP(Tabela1[[#This Row],[Auto Renewal]],tbl_autorenovacao[],2,0)</f>
        <v>Não</v>
      </c>
      <c r="G194" s="11">
        <v>10</v>
      </c>
      <c r="H194" s="8" t="s">
        <v>20</v>
      </c>
      <c r="I194" s="8" t="str">
        <f>VLOOKUP(Tabela1[[#This Row],[Subscription Type]],tbl_subscription[#All],2,0)</f>
        <v>Mensal</v>
      </c>
      <c r="J194" s="8" t="s">
        <v>23</v>
      </c>
      <c r="K194" s="8" t="str">
        <f>VLOOKUP(Tabela1[[#This Row],[EA Play Season Pass]],tbl_ea_seasonpass[],2,0)</f>
        <v>Não</v>
      </c>
      <c r="L194" s="11" t="s">
        <v>311</v>
      </c>
      <c r="M194" s="8" t="s">
        <v>19</v>
      </c>
      <c r="N194" s="8" t="str">
        <f>VLOOKUP(Tabela1[[#This Row],[Minecraft Season Pass]],tbl_minecraft_seasonpass[],2,0)</f>
        <v>Sim</v>
      </c>
      <c r="O194" s="11">
        <v>20</v>
      </c>
      <c r="P194" s="11">
        <v>10</v>
      </c>
      <c r="Q194" s="11">
        <v>20</v>
      </c>
    </row>
    <row r="195" spans="1:17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8" t="str">
        <f>VLOOKUP(Tabela1[[#This Row],[Auto Renewal]],tbl_autorenovacao[],2,0)</f>
        <v>Sim</v>
      </c>
      <c r="G195" s="11">
        <v>5</v>
      </c>
      <c r="H195" s="8" t="s">
        <v>24</v>
      </c>
      <c r="I195" s="8" t="str">
        <f>VLOOKUP(Tabela1[[#This Row],[Subscription Type]],tbl_subscription[#All],2,0)</f>
        <v xml:space="preserve">Anual </v>
      </c>
      <c r="J195" s="8" t="s">
        <v>23</v>
      </c>
      <c r="K195" s="8" t="str">
        <f>VLOOKUP(Tabela1[[#This Row],[EA Play Season Pass]],tbl_ea_seasonpass[],2,0)</f>
        <v>Não</v>
      </c>
      <c r="L195" s="11" t="s">
        <v>311</v>
      </c>
      <c r="M195" s="8" t="s">
        <v>23</v>
      </c>
      <c r="N195" s="8" t="str">
        <f>VLOOKUP(Tabela1[[#This Row],[Minecraft Season Pass]],tbl_minecraft_seasonpass[],2,0)</f>
        <v>Não</v>
      </c>
      <c r="O195" s="11">
        <v>0</v>
      </c>
      <c r="P195" s="11">
        <v>0</v>
      </c>
      <c r="Q195" s="11">
        <v>5</v>
      </c>
    </row>
    <row r="196" spans="1:17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8" t="str">
        <f>VLOOKUP(Tabela1[[#This Row],[Auto Renewal]],tbl_autorenovacao[],2,0)</f>
        <v>Não</v>
      </c>
      <c r="G196" s="11">
        <v>15</v>
      </c>
      <c r="H196" s="8" t="s">
        <v>20</v>
      </c>
      <c r="I196" s="8" t="str">
        <f>VLOOKUP(Tabela1[[#This Row],[Subscription Type]],tbl_subscription[#All],2,0)</f>
        <v>Mensal</v>
      </c>
      <c r="J196" s="8" t="s">
        <v>19</v>
      </c>
      <c r="K196" s="8" t="str">
        <f>VLOOKUP(Tabela1[[#This Row],[EA Play Season Pass]],tbl_ea_seasonpass[],2,0)</f>
        <v>Sim</v>
      </c>
      <c r="L196" s="11">
        <v>30</v>
      </c>
      <c r="M196" s="8" t="s">
        <v>19</v>
      </c>
      <c r="N196" s="8" t="str">
        <f>VLOOKUP(Tabela1[[#This Row],[Minecraft Season Pass]],tbl_minecraft_seasonpass[],2,0)</f>
        <v>Sim</v>
      </c>
      <c r="O196" s="11">
        <v>20</v>
      </c>
      <c r="P196" s="11">
        <v>20</v>
      </c>
      <c r="Q196" s="11">
        <v>45</v>
      </c>
    </row>
    <row r="197" spans="1:17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8" t="str">
        <f>VLOOKUP(Tabela1[[#This Row],[Auto Renewal]],tbl_autorenovacao[],2,0)</f>
        <v>Sim</v>
      </c>
      <c r="G197" s="11">
        <v>10</v>
      </c>
      <c r="H197" s="8" t="s">
        <v>27</v>
      </c>
      <c r="I197" s="8" t="str">
        <f>VLOOKUP(Tabela1[[#This Row],[Subscription Type]],tbl_subscription[#All],2,0)</f>
        <v>Trimestral</v>
      </c>
      <c r="J197" s="8" t="s">
        <v>23</v>
      </c>
      <c r="K197" s="8" t="str">
        <f>VLOOKUP(Tabela1[[#This Row],[EA Play Season Pass]],tbl_ea_seasonpass[],2,0)</f>
        <v>Não</v>
      </c>
      <c r="L197" s="11" t="s">
        <v>311</v>
      </c>
      <c r="M197" s="8" t="s">
        <v>19</v>
      </c>
      <c r="N197" s="8" t="str">
        <f>VLOOKUP(Tabela1[[#This Row],[Minecraft Season Pass]],tbl_minecraft_seasonpass[],2,0)</f>
        <v>Sim</v>
      </c>
      <c r="O197" s="11">
        <v>20</v>
      </c>
      <c r="P197" s="11">
        <v>15</v>
      </c>
      <c r="Q197" s="11">
        <v>15</v>
      </c>
    </row>
    <row r="198" spans="1:17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8" t="str">
        <f>VLOOKUP(Tabela1[[#This Row],[Auto Renewal]],tbl_autorenovacao[],2,0)</f>
        <v>Não</v>
      </c>
      <c r="G198" s="11">
        <v>5</v>
      </c>
      <c r="H198" s="8" t="s">
        <v>20</v>
      </c>
      <c r="I198" s="8" t="str">
        <f>VLOOKUP(Tabela1[[#This Row],[Subscription Type]],tbl_subscription[#All],2,0)</f>
        <v>Mensal</v>
      </c>
      <c r="J198" s="8" t="s">
        <v>23</v>
      </c>
      <c r="K198" s="8" t="str">
        <f>VLOOKUP(Tabela1[[#This Row],[EA Play Season Pass]],tbl_ea_seasonpass[],2,0)</f>
        <v>Não</v>
      </c>
      <c r="L198" s="11" t="s">
        <v>311</v>
      </c>
      <c r="M198" s="8" t="s">
        <v>23</v>
      </c>
      <c r="N198" s="8" t="str">
        <f>VLOOKUP(Tabela1[[#This Row],[Minecraft Season Pass]],tbl_minecraft_seasonpass[],2,0)</f>
        <v>Não</v>
      </c>
      <c r="O198" s="11">
        <v>0</v>
      </c>
      <c r="P198" s="11">
        <v>1</v>
      </c>
      <c r="Q198" s="11">
        <v>4</v>
      </c>
    </row>
    <row r="199" spans="1:17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8" t="str">
        <f>VLOOKUP(Tabela1[[#This Row],[Auto Renewal]],tbl_autorenovacao[],2,0)</f>
        <v>Sim</v>
      </c>
      <c r="G199" s="11">
        <v>15</v>
      </c>
      <c r="H199" s="8" t="s">
        <v>24</v>
      </c>
      <c r="I199" s="8" t="str">
        <f>VLOOKUP(Tabela1[[#This Row],[Subscription Type]],tbl_subscription[#All],2,0)</f>
        <v xml:space="preserve">Anual </v>
      </c>
      <c r="J199" s="8" t="s">
        <v>19</v>
      </c>
      <c r="K199" s="8" t="str">
        <f>VLOOKUP(Tabela1[[#This Row],[EA Play Season Pass]],tbl_ea_seasonpass[],2,0)</f>
        <v>Sim</v>
      </c>
      <c r="L199" s="11">
        <v>30</v>
      </c>
      <c r="M199" s="8" t="s">
        <v>19</v>
      </c>
      <c r="N199" s="8" t="str">
        <f>VLOOKUP(Tabela1[[#This Row],[Minecraft Season Pass]],tbl_minecraft_seasonpass[],2,0)</f>
        <v>Sim</v>
      </c>
      <c r="O199" s="11">
        <v>20</v>
      </c>
      <c r="P199" s="11">
        <v>3</v>
      </c>
      <c r="Q199" s="11">
        <v>62</v>
      </c>
    </row>
    <row r="200" spans="1:17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8" t="str">
        <f>VLOOKUP(Tabela1[[#This Row],[Auto Renewal]],tbl_autorenovacao[],2,0)</f>
        <v>Não</v>
      </c>
      <c r="G200" s="11">
        <v>10</v>
      </c>
      <c r="H200" s="8" t="s">
        <v>20</v>
      </c>
      <c r="I200" s="8" t="str">
        <f>VLOOKUP(Tabela1[[#This Row],[Subscription Type]],tbl_subscription[#All],2,0)</f>
        <v>Mensal</v>
      </c>
      <c r="J200" s="8" t="s">
        <v>23</v>
      </c>
      <c r="K200" s="8" t="str">
        <f>VLOOKUP(Tabela1[[#This Row],[EA Play Season Pass]],tbl_ea_seasonpass[],2,0)</f>
        <v>Não</v>
      </c>
      <c r="L200" s="11" t="s">
        <v>311</v>
      </c>
      <c r="M200" s="8" t="s">
        <v>19</v>
      </c>
      <c r="N200" s="8" t="str">
        <f>VLOOKUP(Tabela1[[#This Row],[Minecraft Season Pass]],tbl_minecraft_seasonpass[],2,0)</f>
        <v>Sim</v>
      </c>
      <c r="O200" s="11">
        <v>20</v>
      </c>
      <c r="P200" s="11">
        <v>10</v>
      </c>
      <c r="Q200" s="11">
        <v>20</v>
      </c>
    </row>
    <row r="201" spans="1:17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8" t="str">
        <f>VLOOKUP(Tabela1[[#This Row],[Auto Renewal]],tbl_autorenovacao[],2,0)</f>
        <v>Sim</v>
      </c>
      <c r="G201" s="11">
        <v>5</v>
      </c>
      <c r="H201" s="8" t="s">
        <v>27</v>
      </c>
      <c r="I201" s="8" t="str">
        <f>VLOOKUP(Tabela1[[#This Row],[Subscription Type]],tbl_subscription[#All],2,0)</f>
        <v>Trimestral</v>
      </c>
      <c r="J201" s="8" t="s">
        <v>23</v>
      </c>
      <c r="K201" s="8" t="str">
        <f>VLOOKUP(Tabela1[[#This Row],[EA Play Season Pass]],tbl_ea_seasonpass[],2,0)</f>
        <v>Não</v>
      </c>
      <c r="L201" s="11" t="s">
        <v>311</v>
      </c>
      <c r="M201" s="8" t="s">
        <v>23</v>
      </c>
      <c r="N201" s="8" t="str">
        <f>VLOOKUP(Tabela1[[#This Row],[Minecraft Season Pass]],tbl_minecraft_seasonpass[],2,0)</f>
        <v>Não</v>
      </c>
      <c r="O201" s="11">
        <v>0</v>
      </c>
      <c r="P201" s="11">
        <v>0</v>
      </c>
      <c r="Q201" s="11">
        <v>5</v>
      </c>
    </row>
    <row r="202" spans="1:17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8" t="str">
        <f>VLOOKUP(Tabela1[[#This Row],[Auto Renewal]],tbl_autorenovacao[],2,0)</f>
        <v>Não</v>
      </c>
      <c r="G202" s="11">
        <v>15</v>
      </c>
      <c r="H202" s="8" t="s">
        <v>20</v>
      </c>
      <c r="I202" s="8" t="str">
        <f>VLOOKUP(Tabela1[[#This Row],[Subscription Type]],tbl_subscription[#All],2,0)</f>
        <v>Mensal</v>
      </c>
      <c r="J202" s="8" t="s">
        <v>19</v>
      </c>
      <c r="K202" s="8" t="str">
        <f>VLOOKUP(Tabela1[[#This Row],[EA Play Season Pass]],tbl_ea_seasonpass[],2,0)</f>
        <v>Sim</v>
      </c>
      <c r="L202" s="11">
        <v>30</v>
      </c>
      <c r="M202" s="8" t="s">
        <v>19</v>
      </c>
      <c r="N202" s="8" t="str">
        <f>VLOOKUP(Tabela1[[#This Row],[Minecraft Season Pass]],tbl_minecraft_seasonpass[],2,0)</f>
        <v>Sim</v>
      </c>
      <c r="O202" s="11">
        <v>20</v>
      </c>
      <c r="P202" s="11">
        <v>15</v>
      </c>
      <c r="Q202" s="11">
        <v>50</v>
      </c>
    </row>
    <row r="203" spans="1:17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8" t="str">
        <f>VLOOKUP(Tabela1[[#This Row],[Auto Renewal]],tbl_autorenovacao[],2,0)</f>
        <v>Sim</v>
      </c>
      <c r="G203" s="11">
        <v>10</v>
      </c>
      <c r="H203" s="8" t="s">
        <v>24</v>
      </c>
      <c r="I203" s="8" t="str">
        <f>VLOOKUP(Tabela1[[#This Row],[Subscription Type]],tbl_subscription[#All],2,0)</f>
        <v xml:space="preserve">Anual </v>
      </c>
      <c r="J203" s="8" t="s">
        <v>23</v>
      </c>
      <c r="K203" s="8" t="str">
        <f>VLOOKUP(Tabela1[[#This Row],[EA Play Season Pass]],tbl_ea_seasonpass[],2,0)</f>
        <v>Não</v>
      </c>
      <c r="L203" s="11" t="s">
        <v>311</v>
      </c>
      <c r="M203" s="8" t="s">
        <v>19</v>
      </c>
      <c r="N203" s="8" t="str">
        <f>VLOOKUP(Tabela1[[#This Row],[Minecraft Season Pass]],tbl_minecraft_seasonpass[],2,0)</f>
        <v>Sim</v>
      </c>
      <c r="O203" s="11">
        <v>20</v>
      </c>
      <c r="P203" s="11">
        <v>15</v>
      </c>
      <c r="Q203" s="11">
        <v>15</v>
      </c>
    </row>
    <row r="204" spans="1:17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8" t="str">
        <f>VLOOKUP(Tabela1[[#This Row],[Auto Renewal]],tbl_autorenovacao[],2,0)</f>
        <v>Não</v>
      </c>
      <c r="G204" s="11">
        <v>5</v>
      </c>
      <c r="H204" s="8" t="s">
        <v>20</v>
      </c>
      <c r="I204" s="8" t="str">
        <f>VLOOKUP(Tabela1[[#This Row],[Subscription Type]],tbl_subscription[#All],2,0)</f>
        <v>Mensal</v>
      </c>
      <c r="J204" s="8" t="s">
        <v>23</v>
      </c>
      <c r="K204" s="8" t="str">
        <f>VLOOKUP(Tabela1[[#This Row],[EA Play Season Pass]],tbl_ea_seasonpass[],2,0)</f>
        <v>Não</v>
      </c>
      <c r="L204" s="11" t="s">
        <v>311</v>
      </c>
      <c r="M204" s="8" t="s">
        <v>23</v>
      </c>
      <c r="N204" s="8" t="str">
        <f>VLOOKUP(Tabela1[[#This Row],[Minecraft Season Pass]],tbl_minecraft_seasonpass[],2,0)</f>
        <v>Não</v>
      </c>
      <c r="O204" s="11">
        <v>0</v>
      </c>
      <c r="P204" s="11">
        <v>1</v>
      </c>
      <c r="Q204" s="11">
        <v>4</v>
      </c>
    </row>
    <row r="205" spans="1:17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8" t="str">
        <f>VLOOKUP(Tabela1[[#This Row],[Auto Renewal]],tbl_autorenovacao[],2,0)</f>
        <v>Sim</v>
      </c>
      <c r="G205" s="11">
        <v>15</v>
      </c>
      <c r="H205" s="8" t="s">
        <v>27</v>
      </c>
      <c r="I205" s="8" t="str">
        <f>VLOOKUP(Tabela1[[#This Row],[Subscription Type]],tbl_subscription[#All],2,0)</f>
        <v>Trimestral</v>
      </c>
      <c r="J205" s="8" t="s">
        <v>19</v>
      </c>
      <c r="K205" s="8" t="str">
        <f>VLOOKUP(Tabela1[[#This Row],[EA Play Season Pass]],tbl_ea_seasonpass[],2,0)</f>
        <v>Sim</v>
      </c>
      <c r="L205" s="11">
        <v>30</v>
      </c>
      <c r="M205" s="8" t="s">
        <v>19</v>
      </c>
      <c r="N205" s="8" t="str">
        <f>VLOOKUP(Tabela1[[#This Row],[Minecraft Season Pass]],tbl_minecraft_seasonpass[],2,0)</f>
        <v>Sim</v>
      </c>
      <c r="O205" s="11">
        <v>20</v>
      </c>
      <c r="P205" s="11">
        <v>7</v>
      </c>
      <c r="Q205" s="11">
        <v>58</v>
      </c>
    </row>
    <row r="206" spans="1:17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8" t="str">
        <f>VLOOKUP(Tabela1[[#This Row],[Auto Renewal]],tbl_autorenovacao[],2,0)</f>
        <v>Não</v>
      </c>
      <c r="G206" s="11">
        <v>10</v>
      </c>
      <c r="H206" s="8" t="s">
        <v>20</v>
      </c>
      <c r="I206" s="8" t="str">
        <f>VLOOKUP(Tabela1[[#This Row],[Subscription Type]],tbl_subscription[#All],2,0)</f>
        <v>Mensal</v>
      </c>
      <c r="J206" s="8" t="s">
        <v>23</v>
      </c>
      <c r="K206" s="8" t="str">
        <f>VLOOKUP(Tabela1[[#This Row],[EA Play Season Pass]],tbl_ea_seasonpass[],2,0)</f>
        <v>Não</v>
      </c>
      <c r="L206" s="11" t="s">
        <v>311</v>
      </c>
      <c r="M206" s="8" t="s">
        <v>19</v>
      </c>
      <c r="N206" s="8" t="str">
        <f>VLOOKUP(Tabela1[[#This Row],[Minecraft Season Pass]],tbl_minecraft_seasonpass[],2,0)</f>
        <v>Sim</v>
      </c>
      <c r="O206" s="11">
        <v>20</v>
      </c>
      <c r="P206" s="11">
        <v>10</v>
      </c>
      <c r="Q206" s="11">
        <v>20</v>
      </c>
    </row>
    <row r="207" spans="1:17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8" t="str">
        <f>VLOOKUP(Tabela1[[#This Row],[Auto Renewal]],tbl_autorenovacao[],2,0)</f>
        <v>Sim</v>
      </c>
      <c r="G207" s="11">
        <v>5</v>
      </c>
      <c r="H207" s="8" t="s">
        <v>20</v>
      </c>
      <c r="I207" s="8" t="str">
        <f>VLOOKUP(Tabela1[[#This Row],[Subscription Type]],tbl_subscription[#All],2,0)</f>
        <v>Mensal</v>
      </c>
      <c r="J207" s="8" t="s">
        <v>23</v>
      </c>
      <c r="K207" s="8" t="str">
        <f>VLOOKUP(Tabela1[[#This Row],[EA Play Season Pass]],tbl_ea_seasonpass[],2,0)</f>
        <v>Não</v>
      </c>
      <c r="L207" s="11" t="s">
        <v>311</v>
      </c>
      <c r="M207" s="8" t="s">
        <v>23</v>
      </c>
      <c r="N207" s="8" t="str">
        <f>VLOOKUP(Tabela1[[#This Row],[Minecraft Season Pass]],tbl_minecraft_seasonpass[],2,0)</f>
        <v>Não</v>
      </c>
      <c r="O207" s="11">
        <v>0</v>
      </c>
      <c r="P207" s="11">
        <v>0</v>
      </c>
      <c r="Q207" s="11">
        <v>5</v>
      </c>
    </row>
    <row r="208" spans="1:17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8" t="str">
        <f>VLOOKUP(Tabela1[[#This Row],[Auto Renewal]],tbl_autorenovacao[],2,0)</f>
        <v>Não</v>
      </c>
      <c r="G208" s="11">
        <v>15</v>
      </c>
      <c r="H208" s="8" t="s">
        <v>27</v>
      </c>
      <c r="I208" s="8" t="str">
        <f>VLOOKUP(Tabela1[[#This Row],[Subscription Type]],tbl_subscription[#All],2,0)</f>
        <v>Trimestral</v>
      </c>
      <c r="J208" s="8" t="s">
        <v>19</v>
      </c>
      <c r="K208" s="8" t="str">
        <f>VLOOKUP(Tabela1[[#This Row],[EA Play Season Pass]],tbl_ea_seasonpass[],2,0)</f>
        <v>Sim</v>
      </c>
      <c r="L208" s="11">
        <v>30</v>
      </c>
      <c r="M208" s="8" t="s">
        <v>19</v>
      </c>
      <c r="N208" s="8" t="str">
        <f>VLOOKUP(Tabela1[[#This Row],[Minecraft Season Pass]],tbl_minecraft_seasonpass[],2,0)</f>
        <v>Sim</v>
      </c>
      <c r="O208" s="11">
        <v>20</v>
      </c>
      <c r="P208" s="11">
        <v>7</v>
      </c>
      <c r="Q208" s="11">
        <v>58</v>
      </c>
    </row>
    <row r="209" spans="1:17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8" t="str">
        <f>VLOOKUP(Tabela1[[#This Row],[Auto Renewal]],tbl_autorenovacao[],2,0)</f>
        <v>Sim</v>
      </c>
      <c r="G209" s="11">
        <v>10</v>
      </c>
      <c r="H209" s="8" t="s">
        <v>24</v>
      </c>
      <c r="I209" s="8" t="str">
        <f>VLOOKUP(Tabela1[[#This Row],[Subscription Type]],tbl_subscription[#All],2,0)</f>
        <v xml:space="preserve">Anual </v>
      </c>
      <c r="J209" s="8" t="s">
        <v>23</v>
      </c>
      <c r="K209" s="8" t="str">
        <f>VLOOKUP(Tabela1[[#This Row],[EA Play Season Pass]],tbl_ea_seasonpass[],2,0)</f>
        <v>Não</v>
      </c>
      <c r="L209" s="11" t="s">
        <v>311</v>
      </c>
      <c r="M209" s="8" t="s">
        <v>19</v>
      </c>
      <c r="N209" s="8" t="str">
        <f>VLOOKUP(Tabela1[[#This Row],[Minecraft Season Pass]],tbl_minecraft_seasonpass[],2,0)</f>
        <v>Sim</v>
      </c>
      <c r="O209" s="11">
        <v>20</v>
      </c>
      <c r="P209" s="11">
        <v>10</v>
      </c>
      <c r="Q209" s="11">
        <v>20</v>
      </c>
    </row>
    <row r="210" spans="1:17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8" t="str">
        <f>VLOOKUP(Tabela1[[#This Row],[Auto Renewal]],tbl_autorenovacao[],2,0)</f>
        <v>Não</v>
      </c>
      <c r="G210" s="11">
        <v>5</v>
      </c>
      <c r="H210" s="8" t="s">
        <v>27</v>
      </c>
      <c r="I210" s="8" t="str">
        <f>VLOOKUP(Tabela1[[#This Row],[Subscription Type]],tbl_subscription[#All],2,0)</f>
        <v>Trimestral</v>
      </c>
      <c r="J210" s="8" t="s">
        <v>23</v>
      </c>
      <c r="K210" s="8" t="str">
        <f>VLOOKUP(Tabela1[[#This Row],[EA Play Season Pass]],tbl_ea_seasonpass[],2,0)</f>
        <v>Não</v>
      </c>
      <c r="L210" s="11" t="s">
        <v>311</v>
      </c>
      <c r="M210" s="8" t="s">
        <v>23</v>
      </c>
      <c r="N210" s="8" t="str">
        <f>VLOOKUP(Tabela1[[#This Row],[Minecraft Season Pass]],tbl_minecraft_seasonpass[],2,0)</f>
        <v>Não</v>
      </c>
      <c r="O210" s="11">
        <v>0</v>
      </c>
      <c r="P210" s="11">
        <v>1</v>
      </c>
      <c r="Q210" s="11">
        <v>4</v>
      </c>
    </row>
    <row r="211" spans="1:17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8" t="str">
        <f>VLOOKUP(Tabela1[[#This Row],[Auto Renewal]],tbl_autorenovacao[],2,0)</f>
        <v>Sim</v>
      </c>
      <c r="G211" s="11">
        <v>15</v>
      </c>
      <c r="H211" s="8" t="s">
        <v>20</v>
      </c>
      <c r="I211" s="8" t="str">
        <f>VLOOKUP(Tabela1[[#This Row],[Subscription Type]],tbl_subscription[#All],2,0)</f>
        <v>Mensal</v>
      </c>
      <c r="J211" s="8" t="s">
        <v>19</v>
      </c>
      <c r="K211" s="8" t="str">
        <f>VLOOKUP(Tabela1[[#This Row],[EA Play Season Pass]],tbl_ea_seasonpass[],2,0)</f>
        <v>Sim</v>
      </c>
      <c r="L211" s="11">
        <v>30</v>
      </c>
      <c r="M211" s="8" t="s">
        <v>19</v>
      </c>
      <c r="N211" s="8" t="str">
        <f>VLOOKUP(Tabela1[[#This Row],[Minecraft Season Pass]],tbl_minecraft_seasonpass[],2,0)</f>
        <v>Sim</v>
      </c>
      <c r="O211" s="11">
        <v>20</v>
      </c>
      <c r="P211" s="11">
        <v>15</v>
      </c>
      <c r="Q211" s="11">
        <v>50</v>
      </c>
    </row>
    <row r="212" spans="1:17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8" t="str">
        <f>VLOOKUP(Tabela1[[#This Row],[Auto Renewal]],tbl_autorenovacao[],2,0)</f>
        <v>Não</v>
      </c>
      <c r="G212" s="11">
        <v>10</v>
      </c>
      <c r="H212" s="8" t="s">
        <v>20</v>
      </c>
      <c r="I212" s="8" t="str">
        <f>VLOOKUP(Tabela1[[#This Row],[Subscription Type]],tbl_subscription[#All],2,0)</f>
        <v>Mensal</v>
      </c>
      <c r="J212" s="8" t="s">
        <v>23</v>
      </c>
      <c r="K212" s="8" t="str">
        <f>VLOOKUP(Tabela1[[#This Row],[EA Play Season Pass]],tbl_ea_seasonpass[],2,0)</f>
        <v>Não</v>
      </c>
      <c r="L212" s="11" t="s">
        <v>311</v>
      </c>
      <c r="M212" s="8" t="s">
        <v>19</v>
      </c>
      <c r="N212" s="8" t="str">
        <f>VLOOKUP(Tabela1[[#This Row],[Minecraft Season Pass]],tbl_minecraft_seasonpass[],2,0)</f>
        <v>Sim</v>
      </c>
      <c r="O212" s="11">
        <v>20</v>
      </c>
      <c r="P212" s="11">
        <v>5</v>
      </c>
      <c r="Q212" s="11">
        <v>25</v>
      </c>
    </row>
    <row r="213" spans="1:17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8" t="str">
        <f>VLOOKUP(Tabela1[[#This Row],[Auto Renewal]],tbl_autorenovacao[],2,0)</f>
        <v>Sim</v>
      </c>
      <c r="G213" s="11">
        <v>5</v>
      </c>
      <c r="H213" s="8" t="s">
        <v>24</v>
      </c>
      <c r="I213" s="8" t="str">
        <f>VLOOKUP(Tabela1[[#This Row],[Subscription Type]],tbl_subscription[#All],2,0)</f>
        <v xml:space="preserve">Anual </v>
      </c>
      <c r="J213" s="8" t="s">
        <v>23</v>
      </c>
      <c r="K213" s="8" t="str">
        <f>VLOOKUP(Tabela1[[#This Row],[EA Play Season Pass]],tbl_ea_seasonpass[],2,0)</f>
        <v>Não</v>
      </c>
      <c r="L213" s="11" t="s">
        <v>311</v>
      </c>
      <c r="M213" s="8" t="s">
        <v>23</v>
      </c>
      <c r="N213" s="8" t="str">
        <f>VLOOKUP(Tabela1[[#This Row],[Minecraft Season Pass]],tbl_minecraft_seasonpass[],2,0)</f>
        <v>Não</v>
      </c>
      <c r="O213" s="11">
        <v>0</v>
      </c>
      <c r="P213" s="11">
        <v>0</v>
      </c>
      <c r="Q213" s="11">
        <v>5</v>
      </c>
    </row>
    <row r="214" spans="1:17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8" t="str">
        <f>VLOOKUP(Tabela1[[#This Row],[Auto Renewal]],tbl_autorenovacao[],2,0)</f>
        <v>Não</v>
      </c>
      <c r="G214" s="11">
        <v>15</v>
      </c>
      <c r="H214" s="8" t="s">
        <v>27</v>
      </c>
      <c r="I214" s="8" t="str">
        <f>VLOOKUP(Tabela1[[#This Row],[Subscription Type]],tbl_subscription[#All],2,0)</f>
        <v>Trimestral</v>
      </c>
      <c r="J214" s="8" t="s">
        <v>19</v>
      </c>
      <c r="K214" s="8" t="str">
        <f>VLOOKUP(Tabela1[[#This Row],[EA Play Season Pass]],tbl_ea_seasonpass[],2,0)</f>
        <v>Sim</v>
      </c>
      <c r="L214" s="11">
        <v>30</v>
      </c>
      <c r="M214" s="8" t="s">
        <v>19</v>
      </c>
      <c r="N214" s="8" t="str">
        <f>VLOOKUP(Tabela1[[#This Row],[Minecraft Season Pass]],tbl_minecraft_seasonpass[],2,0)</f>
        <v>Sim</v>
      </c>
      <c r="O214" s="11">
        <v>20</v>
      </c>
      <c r="P214" s="11">
        <v>20</v>
      </c>
      <c r="Q214" s="11">
        <v>45</v>
      </c>
    </row>
    <row r="215" spans="1:17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8" t="str">
        <f>VLOOKUP(Tabela1[[#This Row],[Auto Renewal]],tbl_autorenovacao[],2,0)</f>
        <v>Sim</v>
      </c>
      <c r="G215" s="11">
        <v>10</v>
      </c>
      <c r="H215" s="8" t="s">
        <v>27</v>
      </c>
      <c r="I215" s="8" t="str">
        <f>VLOOKUP(Tabela1[[#This Row],[Subscription Type]],tbl_subscription[#All],2,0)</f>
        <v>Trimestral</v>
      </c>
      <c r="J215" s="8" t="s">
        <v>23</v>
      </c>
      <c r="K215" s="8" t="str">
        <f>VLOOKUP(Tabela1[[#This Row],[EA Play Season Pass]],tbl_ea_seasonpass[],2,0)</f>
        <v>Não</v>
      </c>
      <c r="L215" s="11" t="s">
        <v>311</v>
      </c>
      <c r="M215" s="8" t="s">
        <v>19</v>
      </c>
      <c r="N215" s="8" t="str">
        <f>VLOOKUP(Tabela1[[#This Row],[Minecraft Season Pass]],tbl_minecraft_seasonpass[],2,0)</f>
        <v>Sim</v>
      </c>
      <c r="O215" s="11">
        <v>20</v>
      </c>
      <c r="P215" s="11">
        <v>12</v>
      </c>
      <c r="Q215" s="11">
        <v>18</v>
      </c>
    </row>
    <row r="216" spans="1:17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8" t="str">
        <f>VLOOKUP(Tabela1[[#This Row],[Auto Renewal]],tbl_autorenovacao[],2,0)</f>
        <v>Não</v>
      </c>
      <c r="G216" s="11">
        <v>5</v>
      </c>
      <c r="H216" s="8" t="s">
        <v>20</v>
      </c>
      <c r="I216" s="8" t="str">
        <f>VLOOKUP(Tabela1[[#This Row],[Subscription Type]],tbl_subscription[#All],2,0)</f>
        <v>Mensal</v>
      </c>
      <c r="J216" s="8" t="s">
        <v>23</v>
      </c>
      <c r="K216" s="8" t="str">
        <f>VLOOKUP(Tabela1[[#This Row],[EA Play Season Pass]],tbl_ea_seasonpass[],2,0)</f>
        <v>Não</v>
      </c>
      <c r="L216" s="11" t="s">
        <v>311</v>
      </c>
      <c r="M216" s="8" t="s">
        <v>23</v>
      </c>
      <c r="N216" s="8" t="str">
        <f>VLOOKUP(Tabela1[[#This Row],[Minecraft Season Pass]],tbl_minecraft_seasonpass[],2,0)</f>
        <v>Não</v>
      </c>
      <c r="O216" s="11">
        <v>0</v>
      </c>
      <c r="P216" s="11">
        <v>2</v>
      </c>
      <c r="Q216" s="11">
        <v>3</v>
      </c>
    </row>
    <row r="217" spans="1:17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8" t="str">
        <f>VLOOKUP(Tabela1[[#This Row],[Auto Renewal]],tbl_autorenovacao[],2,0)</f>
        <v>Sim</v>
      </c>
      <c r="G217" s="11">
        <v>15</v>
      </c>
      <c r="H217" s="8" t="s">
        <v>24</v>
      </c>
      <c r="I217" s="8" t="str">
        <f>VLOOKUP(Tabela1[[#This Row],[Subscription Type]],tbl_subscription[#All],2,0)</f>
        <v xml:space="preserve">Anual </v>
      </c>
      <c r="J217" s="8" t="s">
        <v>19</v>
      </c>
      <c r="K217" s="8" t="str">
        <f>VLOOKUP(Tabela1[[#This Row],[EA Play Season Pass]],tbl_ea_seasonpass[],2,0)</f>
        <v>Sim</v>
      </c>
      <c r="L217" s="11">
        <v>30</v>
      </c>
      <c r="M217" s="8" t="s">
        <v>19</v>
      </c>
      <c r="N217" s="8" t="str">
        <f>VLOOKUP(Tabela1[[#This Row],[Minecraft Season Pass]],tbl_minecraft_seasonpass[],2,0)</f>
        <v>Sim</v>
      </c>
      <c r="O217" s="11">
        <v>20</v>
      </c>
      <c r="P217" s="11">
        <v>5</v>
      </c>
      <c r="Q217" s="11">
        <v>60</v>
      </c>
    </row>
    <row r="218" spans="1:17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8" t="str">
        <f>VLOOKUP(Tabela1[[#This Row],[Auto Renewal]],tbl_autorenovacao[],2,0)</f>
        <v>Não</v>
      </c>
      <c r="G218" s="11">
        <v>10</v>
      </c>
      <c r="H218" s="8" t="s">
        <v>20</v>
      </c>
      <c r="I218" s="8" t="str">
        <f>VLOOKUP(Tabela1[[#This Row],[Subscription Type]],tbl_subscription[#All],2,0)</f>
        <v>Mensal</v>
      </c>
      <c r="J218" s="8" t="s">
        <v>23</v>
      </c>
      <c r="K218" s="8" t="str">
        <f>VLOOKUP(Tabela1[[#This Row],[EA Play Season Pass]],tbl_ea_seasonpass[],2,0)</f>
        <v>Não</v>
      </c>
      <c r="L218" s="11" t="s">
        <v>311</v>
      </c>
      <c r="M218" s="8" t="s">
        <v>19</v>
      </c>
      <c r="N218" s="8" t="str">
        <f>VLOOKUP(Tabela1[[#This Row],[Minecraft Season Pass]],tbl_minecraft_seasonpass[],2,0)</f>
        <v>Sim</v>
      </c>
      <c r="O218" s="11">
        <v>20</v>
      </c>
      <c r="P218" s="11">
        <v>10</v>
      </c>
      <c r="Q218" s="11">
        <v>20</v>
      </c>
    </row>
    <row r="219" spans="1:17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8" t="str">
        <f>VLOOKUP(Tabela1[[#This Row],[Auto Renewal]],tbl_autorenovacao[],2,0)</f>
        <v>Sim</v>
      </c>
      <c r="G219" s="11">
        <v>5</v>
      </c>
      <c r="H219" s="8" t="s">
        <v>27</v>
      </c>
      <c r="I219" s="8" t="str">
        <f>VLOOKUP(Tabela1[[#This Row],[Subscription Type]],tbl_subscription[#All],2,0)</f>
        <v>Trimestral</v>
      </c>
      <c r="J219" s="8" t="s">
        <v>23</v>
      </c>
      <c r="K219" s="8" t="str">
        <f>VLOOKUP(Tabela1[[#This Row],[EA Play Season Pass]],tbl_ea_seasonpass[],2,0)</f>
        <v>Não</v>
      </c>
      <c r="L219" s="11" t="s">
        <v>311</v>
      </c>
      <c r="M219" s="8" t="s">
        <v>23</v>
      </c>
      <c r="N219" s="8" t="str">
        <f>VLOOKUP(Tabela1[[#This Row],[Minecraft Season Pass]],tbl_minecraft_seasonpass[],2,0)</f>
        <v>Não</v>
      </c>
      <c r="O219" s="11">
        <v>0</v>
      </c>
      <c r="P219" s="11">
        <v>0</v>
      </c>
      <c r="Q219" s="11">
        <v>5</v>
      </c>
    </row>
    <row r="220" spans="1:17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8" t="str">
        <f>VLOOKUP(Tabela1[[#This Row],[Auto Renewal]],tbl_autorenovacao[],2,0)</f>
        <v>Não</v>
      </c>
      <c r="G220" s="11">
        <v>15</v>
      </c>
      <c r="H220" s="8" t="s">
        <v>20</v>
      </c>
      <c r="I220" s="8" t="str">
        <f>VLOOKUP(Tabela1[[#This Row],[Subscription Type]],tbl_subscription[#All],2,0)</f>
        <v>Mensal</v>
      </c>
      <c r="J220" s="8" t="s">
        <v>19</v>
      </c>
      <c r="K220" s="8" t="str">
        <f>VLOOKUP(Tabela1[[#This Row],[EA Play Season Pass]],tbl_ea_seasonpass[],2,0)</f>
        <v>Sim</v>
      </c>
      <c r="L220" s="11">
        <v>30</v>
      </c>
      <c r="M220" s="8" t="s">
        <v>19</v>
      </c>
      <c r="N220" s="8" t="str">
        <f>VLOOKUP(Tabela1[[#This Row],[Minecraft Season Pass]],tbl_minecraft_seasonpass[],2,0)</f>
        <v>Sim</v>
      </c>
      <c r="O220" s="11">
        <v>20</v>
      </c>
      <c r="P220" s="11">
        <v>3</v>
      </c>
      <c r="Q220" s="11">
        <v>62</v>
      </c>
    </row>
    <row r="221" spans="1:17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8" t="str">
        <f>VLOOKUP(Tabela1[[#This Row],[Auto Renewal]],tbl_autorenovacao[],2,0)</f>
        <v>Sim</v>
      </c>
      <c r="G221" s="11">
        <v>10</v>
      </c>
      <c r="H221" s="8" t="s">
        <v>24</v>
      </c>
      <c r="I221" s="8" t="str">
        <f>VLOOKUP(Tabela1[[#This Row],[Subscription Type]],tbl_subscription[#All],2,0)</f>
        <v xml:space="preserve">Anual </v>
      </c>
      <c r="J221" s="8" t="s">
        <v>23</v>
      </c>
      <c r="K221" s="8" t="str">
        <f>VLOOKUP(Tabela1[[#This Row],[EA Play Season Pass]],tbl_ea_seasonpass[],2,0)</f>
        <v>Não</v>
      </c>
      <c r="L221" s="11" t="s">
        <v>311</v>
      </c>
      <c r="M221" s="8" t="s">
        <v>19</v>
      </c>
      <c r="N221" s="8" t="str">
        <f>VLOOKUP(Tabela1[[#This Row],[Minecraft Season Pass]],tbl_minecraft_seasonpass[],2,0)</f>
        <v>Sim</v>
      </c>
      <c r="O221" s="11">
        <v>20</v>
      </c>
      <c r="P221" s="11">
        <v>15</v>
      </c>
      <c r="Q221" s="11">
        <v>15</v>
      </c>
    </row>
    <row r="222" spans="1:17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8" t="str">
        <f>VLOOKUP(Tabela1[[#This Row],[Auto Renewal]],tbl_autorenovacao[],2,0)</f>
        <v>Não</v>
      </c>
      <c r="G222" s="11">
        <v>5</v>
      </c>
      <c r="H222" s="8" t="s">
        <v>20</v>
      </c>
      <c r="I222" s="8" t="str">
        <f>VLOOKUP(Tabela1[[#This Row],[Subscription Type]],tbl_subscription[#All],2,0)</f>
        <v>Mensal</v>
      </c>
      <c r="J222" s="8" t="s">
        <v>23</v>
      </c>
      <c r="K222" s="8" t="str">
        <f>VLOOKUP(Tabela1[[#This Row],[EA Play Season Pass]],tbl_ea_seasonpass[],2,0)</f>
        <v>Não</v>
      </c>
      <c r="L222" s="11" t="s">
        <v>311</v>
      </c>
      <c r="M222" s="8" t="s">
        <v>23</v>
      </c>
      <c r="N222" s="8" t="str">
        <f>VLOOKUP(Tabela1[[#This Row],[Minecraft Season Pass]],tbl_minecraft_seasonpass[],2,0)</f>
        <v>Não</v>
      </c>
      <c r="O222" s="11">
        <v>0</v>
      </c>
      <c r="P222" s="11">
        <v>1</v>
      </c>
      <c r="Q222" s="11">
        <v>4</v>
      </c>
    </row>
    <row r="223" spans="1:17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8" t="str">
        <f>VLOOKUP(Tabela1[[#This Row],[Auto Renewal]],tbl_autorenovacao[],2,0)</f>
        <v>Sim</v>
      </c>
      <c r="G223" s="11">
        <v>15</v>
      </c>
      <c r="H223" s="8" t="s">
        <v>27</v>
      </c>
      <c r="I223" s="8" t="str">
        <f>VLOOKUP(Tabela1[[#This Row],[Subscription Type]],tbl_subscription[#All],2,0)</f>
        <v>Trimestral</v>
      </c>
      <c r="J223" s="8" t="s">
        <v>19</v>
      </c>
      <c r="K223" s="8" t="str">
        <f>VLOOKUP(Tabela1[[#This Row],[EA Play Season Pass]],tbl_ea_seasonpass[],2,0)</f>
        <v>Sim</v>
      </c>
      <c r="L223" s="11">
        <v>30</v>
      </c>
      <c r="M223" s="8" t="s">
        <v>19</v>
      </c>
      <c r="N223" s="8" t="str">
        <f>VLOOKUP(Tabela1[[#This Row],[Minecraft Season Pass]],tbl_minecraft_seasonpass[],2,0)</f>
        <v>Sim</v>
      </c>
      <c r="O223" s="11">
        <v>20</v>
      </c>
      <c r="P223" s="11">
        <v>7</v>
      </c>
      <c r="Q223" s="11">
        <v>58</v>
      </c>
    </row>
    <row r="224" spans="1:17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8" t="str">
        <f>VLOOKUP(Tabela1[[#This Row],[Auto Renewal]],tbl_autorenovacao[],2,0)</f>
        <v>Não</v>
      </c>
      <c r="G224" s="11">
        <v>10</v>
      </c>
      <c r="H224" s="8" t="s">
        <v>20</v>
      </c>
      <c r="I224" s="8" t="str">
        <f>VLOOKUP(Tabela1[[#This Row],[Subscription Type]],tbl_subscription[#All],2,0)</f>
        <v>Mensal</v>
      </c>
      <c r="J224" s="8" t="s">
        <v>23</v>
      </c>
      <c r="K224" s="8" t="str">
        <f>VLOOKUP(Tabela1[[#This Row],[EA Play Season Pass]],tbl_ea_seasonpass[],2,0)</f>
        <v>Não</v>
      </c>
      <c r="L224" s="11" t="s">
        <v>311</v>
      </c>
      <c r="M224" s="8" t="s">
        <v>19</v>
      </c>
      <c r="N224" s="8" t="str">
        <f>VLOOKUP(Tabela1[[#This Row],[Minecraft Season Pass]],tbl_minecraft_seasonpass[],2,0)</f>
        <v>Sim</v>
      </c>
      <c r="O224" s="11">
        <v>20</v>
      </c>
      <c r="P224" s="11">
        <v>10</v>
      </c>
      <c r="Q224" s="11">
        <v>20</v>
      </c>
    </row>
    <row r="225" spans="1:17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8" t="str">
        <f>VLOOKUP(Tabela1[[#This Row],[Auto Renewal]],tbl_autorenovacao[],2,0)</f>
        <v>Sim</v>
      </c>
      <c r="G225" s="11">
        <v>5</v>
      </c>
      <c r="H225" s="8" t="s">
        <v>24</v>
      </c>
      <c r="I225" s="8" t="str">
        <f>VLOOKUP(Tabela1[[#This Row],[Subscription Type]],tbl_subscription[#All],2,0)</f>
        <v xml:space="preserve">Anual </v>
      </c>
      <c r="J225" s="8" t="s">
        <v>23</v>
      </c>
      <c r="K225" s="8" t="str">
        <f>VLOOKUP(Tabela1[[#This Row],[EA Play Season Pass]],tbl_ea_seasonpass[],2,0)</f>
        <v>Não</v>
      </c>
      <c r="L225" s="11" t="s">
        <v>311</v>
      </c>
      <c r="M225" s="8" t="s">
        <v>23</v>
      </c>
      <c r="N225" s="8" t="str">
        <f>VLOOKUP(Tabela1[[#This Row],[Minecraft Season Pass]],tbl_minecraft_seasonpass[],2,0)</f>
        <v>Não</v>
      </c>
      <c r="O225" s="11">
        <v>0</v>
      </c>
      <c r="P225" s="11">
        <v>0</v>
      </c>
      <c r="Q225" s="11">
        <v>5</v>
      </c>
    </row>
    <row r="226" spans="1:17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8" t="str">
        <f>VLOOKUP(Tabela1[[#This Row],[Auto Renewal]],tbl_autorenovacao[],2,0)</f>
        <v>Não</v>
      </c>
      <c r="G226" s="11">
        <v>15</v>
      </c>
      <c r="H226" s="8" t="s">
        <v>20</v>
      </c>
      <c r="I226" s="8" t="str">
        <f>VLOOKUP(Tabela1[[#This Row],[Subscription Type]],tbl_subscription[#All],2,0)</f>
        <v>Mensal</v>
      </c>
      <c r="J226" s="8" t="s">
        <v>19</v>
      </c>
      <c r="K226" s="8" t="str">
        <f>VLOOKUP(Tabela1[[#This Row],[EA Play Season Pass]],tbl_ea_seasonpass[],2,0)</f>
        <v>Sim</v>
      </c>
      <c r="L226" s="11">
        <v>30</v>
      </c>
      <c r="M226" s="8" t="s">
        <v>19</v>
      </c>
      <c r="N226" s="8" t="str">
        <f>VLOOKUP(Tabela1[[#This Row],[Minecraft Season Pass]],tbl_minecraft_seasonpass[],2,0)</f>
        <v>Sim</v>
      </c>
      <c r="O226" s="11">
        <v>20</v>
      </c>
      <c r="P226" s="11">
        <v>20</v>
      </c>
      <c r="Q226" s="11">
        <v>45</v>
      </c>
    </row>
    <row r="227" spans="1:17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8" t="str">
        <f>VLOOKUP(Tabela1[[#This Row],[Auto Renewal]],tbl_autorenovacao[],2,0)</f>
        <v>Sim</v>
      </c>
      <c r="G227" s="11">
        <v>10</v>
      </c>
      <c r="H227" s="8" t="s">
        <v>27</v>
      </c>
      <c r="I227" s="8" t="str">
        <f>VLOOKUP(Tabela1[[#This Row],[Subscription Type]],tbl_subscription[#All],2,0)</f>
        <v>Trimestral</v>
      </c>
      <c r="J227" s="8" t="s">
        <v>23</v>
      </c>
      <c r="K227" s="8" t="str">
        <f>VLOOKUP(Tabela1[[#This Row],[EA Play Season Pass]],tbl_ea_seasonpass[],2,0)</f>
        <v>Não</v>
      </c>
      <c r="L227" s="11" t="s">
        <v>311</v>
      </c>
      <c r="M227" s="8" t="s">
        <v>19</v>
      </c>
      <c r="N227" s="8" t="str">
        <f>VLOOKUP(Tabela1[[#This Row],[Minecraft Season Pass]],tbl_minecraft_seasonpass[],2,0)</f>
        <v>Sim</v>
      </c>
      <c r="O227" s="11">
        <v>20</v>
      </c>
      <c r="P227" s="11">
        <v>15</v>
      </c>
      <c r="Q227" s="11">
        <v>15</v>
      </c>
    </row>
    <row r="228" spans="1:17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8" t="str">
        <f>VLOOKUP(Tabela1[[#This Row],[Auto Renewal]],tbl_autorenovacao[],2,0)</f>
        <v>Não</v>
      </c>
      <c r="G228" s="11">
        <v>5</v>
      </c>
      <c r="H228" s="8" t="s">
        <v>20</v>
      </c>
      <c r="I228" s="8" t="str">
        <f>VLOOKUP(Tabela1[[#This Row],[Subscription Type]],tbl_subscription[#All],2,0)</f>
        <v>Mensal</v>
      </c>
      <c r="J228" s="8" t="s">
        <v>23</v>
      </c>
      <c r="K228" s="8" t="str">
        <f>VLOOKUP(Tabela1[[#This Row],[EA Play Season Pass]],tbl_ea_seasonpass[],2,0)</f>
        <v>Não</v>
      </c>
      <c r="L228" s="11" t="s">
        <v>311</v>
      </c>
      <c r="M228" s="8" t="s">
        <v>23</v>
      </c>
      <c r="N228" s="8" t="str">
        <f>VLOOKUP(Tabela1[[#This Row],[Minecraft Season Pass]],tbl_minecraft_seasonpass[],2,0)</f>
        <v>Não</v>
      </c>
      <c r="O228" s="11">
        <v>0</v>
      </c>
      <c r="P228" s="11">
        <v>1</v>
      </c>
      <c r="Q228" s="11">
        <v>4</v>
      </c>
    </row>
    <row r="229" spans="1:17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8" t="str">
        <f>VLOOKUP(Tabela1[[#This Row],[Auto Renewal]],tbl_autorenovacao[],2,0)</f>
        <v>Sim</v>
      </c>
      <c r="G229" s="11">
        <v>15</v>
      </c>
      <c r="H229" s="8" t="s">
        <v>24</v>
      </c>
      <c r="I229" s="8" t="str">
        <f>VLOOKUP(Tabela1[[#This Row],[Subscription Type]],tbl_subscription[#All],2,0)</f>
        <v xml:space="preserve">Anual </v>
      </c>
      <c r="J229" s="8" t="s">
        <v>19</v>
      </c>
      <c r="K229" s="8" t="str">
        <f>VLOOKUP(Tabela1[[#This Row],[EA Play Season Pass]],tbl_ea_seasonpass[],2,0)</f>
        <v>Sim</v>
      </c>
      <c r="L229" s="11">
        <v>30</v>
      </c>
      <c r="M229" s="8" t="s">
        <v>19</v>
      </c>
      <c r="N229" s="8" t="str">
        <f>VLOOKUP(Tabela1[[#This Row],[Minecraft Season Pass]],tbl_minecraft_seasonpass[],2,0)</f>
        <v>Sim</v>
      </c>
      <c r="O229" s="11">
        <v>20</v>
      </c>
      <c r="P229" s="11">
        <v>3</v>
      </c>
      <c r="Q229" s="11">
        <v>62</v>
      </c>
    </row>
    <row r="230" spans="1:17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8" t="str">
        <f>VLOOKUP(Tabela1[[#This Row],[Auto Renewal]],tbl_autorenovacao[],2,0)</f>
        <v>Não</v>
      </c>
      <c r="G230" s="11">
        <v>10</v>
      </c>
      <c r="H230" s="8" t="s">
        <v>20</v>
      </c>
      <c r="I230" s="8" t="str">
        <f>VLOOKUP(Tabela1[[#This Row],[Subscription Type]],tbl_subscription[#All],2,0)</f>
        <v>Mensal</v>
      </c>
      <c r="J230" s="8" t="s">
        <v>23</v>
      </c>
      <c r="K230" s="8" t="str">
        <f>VLOOKUP(Tabela1[[#This Row],[EA Play Season Pass]],tbl_ea_seasonpass[],2,0)</f>
        <v>Não</v>
      </c>
      <c r="L230" s="11" t="s">
        <v>311</v>
      </c>
      <c r="M230" s="8" t="s">
        <v>19</v>
      </c>
      <c r="N230" s="8" t="str">
        <f>VLOOKUP(Tabela1[[#This Row],[Minecraft Season Pass]],tbl_minecraft_seasonpass[],2,0)</f>
        <v>Sim</v>
      </c>
      <c r="O230" s="11">
        <v>20</v>
      </c>
      <c r="P230" s="11">
        <v>10</v>
      </c>
      <c r="Q230" s="11">
        <v>20</v>
      </c>
    </row>
    <row r="231" spans="1:17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8" t="str">
        <f>VLOOKUP(Tabela1[[#This Row],[Auto Renewal]],tbl_autorenovacao[],2,0)</f>
        <v>Sim</v>
      </c>
      <c r="G231" s="11">
        <v>5</v>
      </c>
      <c r="H231" s="8" t="s">
        <v>27</v>
      </c>
      <c r="I231" s="8" t="str">
        <f>VLOOKUP(Tabela1[[#This Row],[Subscription Type]],tbl_subscription[#All],2,0)</f>
        <v>Trimestral</v>
      </c>
      <c r="J231" s="8" t="s">
        <v>23</v>
      </c>
      <c r="K231" s="8" t="str">
        <f>VLOOKUP(Tabela1[[#This Row],[EA Play Season Pass]],tbl_ea_seasonpass[],2,0)</f>
        <v>Não</v>
      </c>
      <c r="L231" s="11" t="s">
        <v>311</v>
      </c>
      <c r="M231" s="8" t="s">
        <v>23</v>
      </c>
      <c r="N231" s="8" t="str">
        <f>VLOOKUP(Tabela1[[#This Row],[Minecraft Season Pass]],tbl_minecraft_seasonpass[],2,0)</f>
        <v>Não</v>
      </c>
      <c r="O231" s="11">
        <v>0</v>
      </c>
      <c r="P231" s="11">
        <v>0</v>
      </c>
      <c r="Q231" s="11">
        <v>5</v>
      </c>
    </row>
    <row r="232" spans="1:17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8" t="str">
        <f>VLOOKUP(Tabela1[[#This Row],[Auto Renewal]],tbl_autorenovacao[],2,0)</f>
        <v>Não</v>
      </c>
      <c r="G232" s="11">
        <v>15</v>
      </c>
      <c r="H232" s="8" t="s">
        <v>20</v>
      </c>
      <c r="I232" s="8" t="str">
        <f>VLOOKUP(Tabela1[[#This Row],[Subscription Type]],tbl_subscription[#All],2,0)</f>
        <v>Mensal</v>
      </c>
      <c r="J232" s="8" t="s">
        <v>19</v>
      </c>
      <c r="K232" s="8" t="str">
        <f>VLOOKUP(Tabela1[[#This Row],[EA Play Season Pass]],tbl_ea_seasonpass[],2,0)</f>
        <v>Sim</v>
      </c>
      <c r="L232" s="11">
        <v>30</v>
      </c>
      <c r="M232" s="8" t="s">
        <v>19</v>
      </c>
      <c r="N232" s="8" t="str">
        <f>VLOOKUP(Tabela1[[#This Row],[Minecraft Season Pass]],tbl_minecraft_seasonpass[],2,0)</f>
        <v>Sim</v>
      </c>
      <c r="O232" s="11">
        <v>20</v>
      </c>
      <c r="P232" s="11">
        <v>15</v>
      </c>
      <c r="Q232" s="11">
        <v>50</v>
      </c>
    </row>
    <row r="233" spans="1:17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8" t="str">
        <f>VLOOKUP(Tabela1[[#This Row],[Auto Renewal]],tbl_autorenovacao[],2,0)</f>
        <v>Sim</v>
      </c>
      <c r="G233" s="11">
        <v>10</v>
      </c>
      <c r="H233" s="8" t="s">
        <v>24</v>
      </c>
      <c r="I233" s="8" t="str">
        <f>VLOOKUP(Tabela1[[#This Row],[Subscription Type]],tbl_subscription[#All],2,0)</f>
        <v xml:space="preserve">Anual </v>
      </c>
      <c r="J233" s="8" t="s">
        <v>23</v>
      </c>
      <c r="K233" s="8" t="str">
        <f>VLOOKUP(Tabela1[[#This Row],[EA Play Season Pass]],tbl_ea_seasonpass[],2,0)</f>
        <v>Não</v>
      </c>
      <c r="L233" s="11" t="s">
        <v>311</v>
      </c>
      <c r="M233" s="8" t="s">
        <v>19</v>
      </c>
      <c r="N233" s="8" t="str">
        <f>VLOOKUP(Tabela1[[#This Row],[Minecraft Season Pass]],tbl_minecraft_seasonpass[],2,0)</f>
        <v>Sim</v>
      </c>
      <c r="O233" s="11">
        <v>20</v>
      </c>
      <c r="P233" s="11">
        <v>15</v>
      </c>
      <c r="Q233" s="11">
        <v>15</v>
      </c>
    </row>
    <row r="234" spans="1:17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8" t="str">
        <f>VLOOKUP(Tabela1[[#This Row],[Auto Renewal]],tbl_autorenovacao[],2,0)</f>
        <v>Não</v>
      </c>
      <c r="G234" s="11">
        <v>5</v>
      </c>
      <c r="H234" s="8" t="s">
        <v>20</v>
      </c>
      <c r="I234" s="8" t="str">
        <f>VLOOKUP(Tabela1[[#This Row],[Subscription Type]],tbl_subscription[#All],2,0)</f>
        <v>Mensal</v>
      </c>
      <c r="J234" s="8" t="s">
        <v>23</v>
      </c>
      <c r="K234" s="8" t="str">
        <f>VLOOKUP(Tabela1[[#This Row],[EA Play Season Pass]],tbl_ea_seasonpass[],2,0)</f>
        <v>Não</v>
      </c>
      <c r="L234" s="11" t="s">
        <v>311</v>
      </c>
      <c r="M234" s="8" t="s">
        <v>23</v>
      </c>
      <c r="N234" s="8" t="str">
        <f>VLOOKUP(Tabela1[[#This Row],[Minecraft Season Pass]],tbl_minecraft_seasonpass[],2,0)</f>
        <v>Não</v>
      </c>
      <c r="O234" s="11">
        <v>0</v>
      </c>
      <c r="P234" s="11">
        <v>1</v>
      </c>
      <c r="Q234" s="11">
        <v>4</v>
      </c>
    </row>
    <row r="235" spans="1:17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8" t="str">
        <f>VLOOKUP(Tabela1[[#This Row],[Auto Renewal]],tbl_autorenovacao[],2,0)</f>
        <v>Sim</v>
      </c>
      <c r="G235" s="11">
        <v>15</v>
      </c>
      <c r="H235" s="8" t="s">
        <v>27</v>
      </c>
      <c r="I235" s="8" t="str">
        <f>VLOOKUP(Tabela1[[#This Row],[Subscription Type]],tbl_subscription[#All],2,0)</f>
        <v>Trimestral</v>
      </c>
      <c r="J235" s="8" t="s">
        <v>19</v>
      </c>
      <c r="K235" s="8" t="str">
        <f>VLOOKUP(Tabela1[[#This Row],[EA Play Season Pass]],tbl_ea_seasonpass[],2,0)</f>
        <v>Sim</v>
      </c>
      <c r="L235" s="11">
        <v>30</v>
      </c>
      <c r="M235" s="8" t="s">
        <v>19</v>
      </c>
      <c r="N235" s="8" t="str">
        <f>VLOOKUP(Tabela1[[#This Row],[Minecraft Season Pass]],tbl_minecraft_seasonpass[],2,0)</f>
        <v>Sim</v>
      </c>
      <c r="O235" s="11">
        <v>20</v>
      </c>
      <c r="P235" s="11">
        <v>7</v>
      </c>
      <c r="Q235" s="11">
        <v>58</v>
      </c>
    </row>
    <row r="236" spans="1:17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8" t="str">
        <f>VLOOKUP(Tabela1[[#This Row],[Auto Renewal]],tbl_autorenovacao[],2,0)</f>
        <v>Não</v>
      </c>
      <c r="G236" s="11">
        <v>10</v>
      </c>
      <c r="H236" s="8" t="s">
        <v>20</v>
      </c>
      <c r="I236" s="8" t="str">
        <f>VLOOKUP(Tabela1[[#This Row],[Subscription Type]],tbl_subscription[#All],2,0)</f>
        <v>Mensal</v>
      </c>
      <c r="J236" s="8" t="s">
        <v>23</v>
      </c>
      <c r="K236" s="8" t="str">
        <f>VLOOKUP(Tabela1[[#This Row],[EA Play Season Pass]],tbl_ea_seasonpass[],2,0)</f>
        <v>Não</v>
      </c>
      <c r="L236" s="11" t="s">
        <v>311</v>
      </c>
      <c r="M236" s="8" t="s">
        <v>19</v>
      </c>
      <c r="N236" s="8" t="str">
        <f>VLOOKUP(Tabela1[[#This Row],[Minecraft Season Pass]],tbl_minecraft_seasonpass[],2,0)</f>
        <v>Sim</v>
      </c>
      <c r="O236" s="11">
        <v>20</v>
      </c>
      <c r="P236" s="11">
        <v>10</v>
      </c>
      <c r="Q236" s="11">
        <v>20</v>
      </c>
    </row>
    <row r="237" spans="1:17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8" t="str">
        <f>VLOOKUP(Tabela1[[#This Row],[Auto Renewal]],tbl_autorenovacao[],2,0)</f>
        <v>Sim</v>
      </c>
      <c r="G237" s="11">
        <v>5</v>
      </c>
      <c r="H237" s="8" t="s">
        <v>24</v>
      </c>
      <c r="I237" s="8" t="str">
        <f>VLOOKUP(Tabela1[[#This Row],[Subscription Type]],tbl_subscription[#All],2,0)</f>
        <v xml:space="preserve">Anual </v>
      </c>
      <c r="J237" s="8" t="s">
        <v>23</v>
      </c>
      <c r="K237" s="8" t="str">
        <f>VLOOKUP(Tabela1[[#This Row],[EA Play Season Pass]],tbl_ea_seasonpass[],2,0)</f>
        <v>Não</v>
      </c>
      <c r="L237" s="11" t="s">
        <v>311</v>
      </c>
      <c r="M237" s="8" t="s">
        <v>23</v>
      </c>
      <c r="N237" s="8" t="str">
        <f>VLOOKUP(Tabela1[[#This Row],[Minecraft Season Pass]],tbl_minecraft_seasonpass[],2,0)</f>
        <v>Não</v>
      </c>
      <c r="O237" s="11">
        <v>0</v>
      </c>
      <c r="P237" s="11">
        <v>0</v>
      </c>
      <c r="Q237" s="11">
        <v>5</v>
      </c>
    </row>
    <row r="238" spans="1:17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8" t="str">
        <f>VLOOKUP(Tabela1[[#This Row],[Auto Renewal]],tbl_autorenovacao[],2,0)</f>
        <v>Não</v>
      </c>
      <c r="G238" s="11">
        <v>15</v>
      </c>
      <c r="H238" s="8" t="s">
        <v>20</v>
      </c>
      <c r="I238" s="8" t="str">
        <f>VLOOKUP(Tabela1[[#This Row],[Subscription Type]],tbl_subscription[#All],2,0)</f>
        <v>Mensal</v>
      </c>
      <c r="J238" s="8" t="s">
        <v>19</v>
      </c>
      <c r="K238" s="8" t="str">
        <f>VLOOKUP(Tabela1[[#This Row],[EA Play Season Pass]],tbl_ea_seasonpass[],2,0)</f>
        <v>Sim</v>
      </c>
      <c r="L238" s="11">
        <v>30</v>
      </c>
      <c r="M238" s="8" t="s">
        <v>19</v>
      </c>
      <c r="N238" s="8" t="str">
        <f>VLOOKUP(Tabela1[[#This Row],[Minecraft Season Pass]],tbl_minecraft_seasonpass[],2,0)</f>
        <v>Sim</v>
      </c>
      <c r="O238" s="11">
        <v>20</v>
      </c>
      <c r="P238" s="11">
        <v>15</v>
      </c>
      <c r="Q238" s="11">
        <v>50</v>
      </c>
    </row>
    <row r="239" spans="1:17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8" t="str">
        <f>VLOOKUP(Tabela1[[#This Row],[Auto Renewal]],tbl_autorenovacao[],2,0)</f>
        <v>Sim</v>
      </c>
      <c r="G239" s="11">
        <v>10</v>
      </c>
      <c r="H239" s="8" t="s">
        <v>27</v>
      </c>
      <c r="I239" s="8" t="str">
        <f>VLOOKUP(Tabela1[[#This Row],[Subscription Type]],tbl_subscription[#All],2,0)</f>
        <v>Trimestral</v>
      </c>
      <c r="J239" s="8" t="s">
        <v>23</v>
      </c>
      <c r="K239" s="8" t="str">
        <f>VLOOKUP(Tabela1[[#This Row],[EA Play Season Pass]],tbl_ea_seasonpass[],2,0)</f>
        <v>Não</v>
      </c>
      <c r="L239" s="11" t="s">
        <v>311</v>
      </c>
      <c r="M239" s="8" t="s">
        <v>19</v>
      </c>
      <c r="N239" s="8" t="str">
        <f>VLOOKUP(Tabela1[[#This Row],[Minecraft Season Pass]],tbl_minecraft_seasonpass[],2,0)</f>
        <v>Sim</v>
      </c>
      <c r="O239" s="11">
        <v>20</v>
      </c>
      <c r="P239" s="11">
        <v>12</v>
      </c>
      <c r="Q239" s="11">
        <v>18</v>
      </c>
    </row>
    <row r="240" spans="1:17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8" t="str">
        <f>VLOOKUP(Tabela1[[#This Row],[Auto Renewal]],tbl_autorenovacao[],2,0)</f>
        <v>Não</v>
      </c>
      <c r="G240" s="11">
        <v>5</v>
      </c>
      <c r="H240" s="8" t="s">
        <v>20</v>
      </c>
      <c r="I240" s="8" t="str">
        <f>VLOOKUP(Tabela1[[#This Row],[Subscription Type]],tbl_subscription[#All],2,0)</f>
        <v>Mensal</v>
      </c>
      <c r="J240" s="8" t="s">
        <v>23</v>
      </c>
      <c r="K240" s="8" t="str">
        <f>VLOOKUP(Tabela1[[#This Row],[EA Play Season Pass]],tbl_ea_seasonpass[],2,0)</f>
        <v>Não</v>
      </c>
      <c r="L240" s="11" t="s">
        <v>311</v>
      </c>
      <c r="M240" s="8" t="s">
        <v>23</v>
      </c>
      <c r="N240" s="8" t="str">
        <f>VLOOKUP(Tabela1[[#This Row],[Minecraft Season Pass]],tbl_minecraft_seasonpass[],2,0)</f>
        <v>Não</v>
      </c>
      <c r="O240" s="11">
        <v>0</v>
      </c>
      <c r="P240" s="11">
        <v>2</v>
      </c>
      <c r="Q240" s="11">
        <v>3</v>
      </c>
    </row>
    <row r="241" spans="1:17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8" t="str">
        <f>VLOOKUP(Tabela1[[#This Row],[Auto Renewal]],tbl_autorenovacao[],2,0)</f>
        <v>Sim</v>
      </c>
      <c r="G241" s="11">
        <v>15</v>
      </c>
      <c r="H241" s="8" t="s">
        <v>24</v>
      </c>
      <c r="I241" s="8" t="str">
        <f>VLOOKUP(Tabela1[[#This Row],[Subscription Type]],tbl_subscription[#All],2,0)</f>
        <v xml:space="preserve">Anual </v>
      </c>
      <c r="J241" s="8" t="s">
        <v>19</v>
      </c>
      <c r="K241" s="8" t="str">
        <f>VLOOKUP(Tabela1[[#This Row],[EA Play Season Pass]],tbl_ea_seasonpass[],2,0)</f>
        <v>Sim</v>
      </c>
      <c r="L241" s="11">
        <v>30</v>
      </c>
      <c r="M241" s="8" t="s">
        <v>19</v>
      </c>
      <c r="N241" s="8" t="str">
        <f>VLOOKUP(Tabela1[[#This Row],[Minecraft Season Pass]],tbl_minecraft_seasonpass[],2,0)</f>
        <v>Sim</v>
      </c>
      <c r="O241" s="11">
        <v>20</v>
      </c>
      <c r="P241" s="11">
        <v>5</v>
      </c>
      <c r="Q241" s="11">
        <v>60</v>
      </c>
    </row>
    <row r="242" spans="1:17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8" t="str">
        <f>VLOOKUP(Tabela1[[#This Row],[Auto Renewal]],tbl_autorenovacao[],2,0)</f>
        <v>Não</v>
      </c>
      <c r="G242" s="11">
        <v>10</v>
      </c>
      <c r="H242" s="8" t="s">
        <v>20</v>
      </c>
      <c r="I242" s="8" t="str">
        <f>VLOOKUP(Tabela1[[#This Row],[Subscription Type]],tbl_subscription[#All],2,0)</f>
        <v>Mensal</v>
      </c>
      <c r="J242" s="8" t="s">
        <v>23</v>
      </c>
      <c r="K242" s="8" t="str">
        <f>VLOOKUP(Tabela1[[#This Row],[EA Play Season Pass]],tbl_ea_seasonpass[],2,0)</f>
        <v>Não</v>
      </c>
      <c r="L242" s="11" t="s">
        <v>311</v>
      </c>
      <c r="M242" s="8" t="s">
        <v>19</v>
      </c>
      <c r="N242" s="8" t="str">
        <f>VLOOKUP(Tabela1[[#This Row],[Minecraft Season Pass]],tbl_minecraft_seasonpass[],2,0)</f>
        <v>Sim</v>
      </c>
      <c r="O242" s="11">
        <v>20</v>
      </c>
      <c r="P242" s="11">
        <v>10</v>
      </c>
      <c r="Q242" s="11">
        <v>20</v>
      </c>
    </row>
    <row r="243" spans="1:17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8" t="str">
        <f>VLOOKUP(Tabela1[[#This Row],[Auto Renewal]],tbl_autorenovacao[],2,0)</f>
        <v>Sim</v>
      </c>
      <c r="G243" s="11">
        <v>5</v>
      </c>
      <c r="H243" s="8" t="s">
        <v>27</v>
      </c>
      <c r="I243" s="8" t="str">
        <f>VLOOKUP(Tabela1[[#This Row],[Subscription Type]],tbl_subscription[#All],2,0)</f>
        <v>Trimestral</v>
      </c>
      <c r="J243" s="8" t="s">
        <v>23</v>
      </c>
      <c r="K243" s="8" t="str">
        <f>VLOOKUP(Tabela1[[#This Row],[EA Play Season Pass]],tbl_ea_seasonpass[],2,0)</f>
        <v>Não</v>
      </c>
      <c r="L243" s="11" t="s">
        <v>311</v>
      </c>
      <c r="M243" s="8" t="s">
        <v>23</v>
      </c>
      <c r="N243" s="8" t="str">
        <f>VLOOKUP(Tabela1[[#This Row],[Minecraft Season Pass]],tbl_minecraft_seasonpass[],2,0)</f>
        <v>Não</v>
      </c>
      <c r="O243" s="11">
        <v>0</v>
      </c>
      <c r="P243" s="11">
        <v>0</v>
      </c>
      <c r="Q243" s="11">
        <v>5</v>
      </c>
    </row>
    <row r="244" spans="1:17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8" t="str">
        <f>VLOOKUP(Tabela1[[#This Row],[Auto Renewal]],tbl_autorenovacao[],2,0)</f>
        <v>Não</v>
      </c>
      <c r="G244" s="11">
        <v>15</v>
      </c>
      <c r="H244" s="8" t="s">
        <v>20</v>
      </c>
      <c r="I244" s="8" t="str">
        <f>VLOOKUP(Tabela1[[#This Row],[Subscription Type]],tbl_subscription[#All],2,0)</f>
        <v>Mensal</v>
      </c>
      <c r="J244" s="8" t="s">
        <v>19</v>
      </c>
      <c r="K244" s="8" t="str">
        <f>VLOOKUP(Tabela1[[#This Row],[EA Play Season Pass]],tbl_ea_seasonpass[],2,0)</f>
        <v>Sim</v>
      </c>
      <c r="L244" s="11">
        <v>30</v>
      </c>
      <c r="M244" s="8" t="s">
        <v>19</v>
      </c>
      <c r="N244" s="8" t="str">
        <f>VLOOKUP(Tabela1[[#This Row],[Minecraft Season Pass]],tbl_minecraft_seasonpass[],2,0)</f>
        <v>Sim</v>
      </c>
      <c r="O244" s="11">
        <v>20</v>
      </c>
      <c r="P244" s="11">
        <v>3</v>
      </c>
      <c r="Q244" s="11">
        <v>62</v>
      </c>
    </row>
    <row r="245" spans="1:17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8" t="str">
        <f>VLOOKUP(Tabela1[[#This Row],[Auto Renewal]],tbl_autorenovacao[],2,0)</f>
        <v>Sim</v>
      </c>
      <c r="G245" s="11">
        <v>10</v>
      </c>
      <c r="H245" s="8" t="s">
        <v>24</v>
      </c>
      <c r="I245" s="8" t="str">
        <f>VLOOKUP(Tabela1[[#This Row],[Subscription Type]],tbl_subscription[#All],2,0)</f>
        <v xml:space="preserve">Anual </v>
      </c>
      <c r="J245" s="8" t="s">
        <v>23</v>
      </c>
      <c r="K245" s="8" t="str">
        <f>VLOOKUP(Tabela1[[#This Row],[EA Play Season Pass]],tbl_ea_seasonpass[],2,0)</f>
        <v>Não</v>
      </c>
      <c r="L245" s="11" t="s">
        <v>311</v>
      </c>
      <c r="M245" s="8" t="s">
        <v>19</v>
      </c>
      <c r="N245" s="8" t="str">
        <f>VLOOKUP(Tabela1[[#This Row],[Minecraft Season Pass]],tbl_minecraft_seasonpass[],2,0)</f>
        <v>Sim</v>
      </c>
      <c r="O245" s="11">
        <v>20</v>
      </c>
      <c r="P245" s="11">
        <v>15</v>
      </c>
      <c r="Q245" s="11">
        <v>15</v>
      </c>
    </row>
    <row r="246" spans="1:17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8" t="str">
        <f>VLOOKUP(Tabela1[[#This Row],[Auto Renewal]],tbl_autorenovacao[],2,0)</f>
        <v>Não</v>
      </c>
      <c r="G246" s="11">
        <v>5</v>
      </c>
      <c r="H246" s="8" t="s">
        <v>20</v>
      </c>
      <c r="I246" s="8" t="str">
        <f>VLOOKUP(Tabela1[[#This Row],[Subscription Type]],tbl_subscription[#All],2,0)</f>
        <v>Mensal</v>
      </c>
      <c r="J246" s="8" t="s">
        <v>23</v>
      </c>
      <c r="K246" s="8" t="str">
        <f>VLOOKUP(Tabela1[[#This Row],[EA Play Season Pass]],tbl_ea_seasonpass[],2,0)</f>
        <v>Não</v>
      </c>
      <c r="L246" s="11" t="s">
        <v>311</v>
      </c>
      <c r="M246" s="8" t="s">
        <v>23</v>
      </c>
      <c r="N246" s="8" t="str">
        <f>VLOOKUP(Tabela1[[#This Row],[Minecraft Season Pass]],tbl_minecraft_seasonpass[],2,0)</f>
        <v>Não</v>
      </c>
      <c r="O246" s="11">
        <v>0</v>
      </c>
      <c r="P246" s="11">
        <v>1</v>
      </c>
      <c r="Q246" s="11">
        <v>4</v>
      </c>
    </row>
    <row r="247" spans="1:17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8" t="str">
        <f>VLOOKUP(Tabela1[[#This Row],[Auto Renewal]],tbl_autorenovacao[],2,0)</f>
        <v>Sim</v>
      </c>
      <c r="G247" s="11">
        <v>15</v>
      </c>
      <c r="H247" s="8" t="s">
        <v>27</v>
      </c>
      <c r="I247" s="8" t="str">
        <f>VLOOKUP(Tabela1[[#This Row],[Subscription Type]],tbl_subscription[#All],2,0)</f>
        <v>Trimestral</v>
      </c>
      <c r="J247" s="8" t="s">
        <v>19</v>
      </c>
      <c r="K247" s="8" t="str">
        <f>VLOOKUP(Tabela1[[#This Row],[EA Play Season Pass]],tbl_ea_seasonpass[],2,0)</f>
        <v>Sim</v>
      </c>
      <c r="L247" s="11">
        <v>30</v>
      </c>
      <c r="M247" s="8" t="s">
        <v>19</v>
      </c>
      <c r="N247" s="8" t="str">
        <f>VLOOKUP(Tabela1[[#This Row],[Minecraft Season Pass]],tbl_minecraft_seasonpass[],2,0)</f>
        <v>Sim</v>
      </c>
      <c r="O247" s="11">
        <v>20</v>
      </c>
      <c r="P247" s="11">
        <v>7</v>
      </c>
      <c r="Q247" s="11">
        <v>58</v>
      </c>
    </row>
    <row r="248" spans="1:17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8" t="str">
        <f>VLOOKUP(Tabela1[[#This Row],[Auto Renewal]],tbl_autorenovacao[],2,0)</f>
        <v>Não</v>
      </c>
      <c r="G248" s="11">
        <v>10</v>
      </c>
      <c r="H248" s="8" t="s">
        <v>20</v>
      </c>
      <c r="I248" s="8" t="str">
        <f>VLOOKUP(Tabela1[[#This Row],[Subscription Type]],tbl_subscription[#All],2,0)</f>
        <v>Mensal</v>
      </c>
      <c r="J248" s="8" t="s">
        <v>23</v>
      </c>
      <c r="K248" s="8" t="str">
        <f>VLOOKUP(Tabela1[[#This Row],[EA Play Season Pass]],tbl_ea_seasonpass[],2,0)</f>
        <v>Não</v>
      </c>
      <c r="L248" s="11" t="s">
        <v>311</v>
      </c>
      <c r="M248" s="8" t="s">
        <v>19</v>
      </c>
      <c r="N248" s="8" t="str">
        <f>VLOOKUP(Tabela1[[#This Row],[Minecraft Season Pass]],tbl_minecraft_seasonpass[],2,0)</f>
        <v>Sim</v>
      </c>
      <c r="O248" s="11">
        <v>20</v>
      </c>
      <c r="P248" s="11">
        <v>10</v>
      </c>
      <c r="Q248" s="11">
        <v>20</v>
      </c>
    </row>
    <row r="249" spans="1:17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8" t="str">
        <f>VLOOKUP(Tabela1[[#This Row],[Auto Renewal]],tbl_autorenovacao[],2,0)</f>
        <v>Sim</v>
      </c>
      <c r="G249" s="11">
        <v>5</v>
      </c>
      <c r="H249" s="8" t="s">
        <v>24</v>
      </c>
      <c r="I249" s="8" t="str">
        <f>VLOOKUP(Tabela1[[#This Row],[Subscription Type]],tbl_subscription[#All],2,0)</f>
        <v xml:space="preserve">Anual </v>
      </c>
      <c r="J249" s="8" t="s">
        <v>23</v>
      </c>
      <c r="K249" s="8" t="str">
        <f>VLOOKUP(Tabela1[[#This Row],[EA Play Season Pass]],tbl_ea_seasonpass[],2,0)</f>
        <v>Não</v>
      </c>
      <c r="L249" s="11" t="s">
        <v>311</v>
      </c>
      <c r="M249" s="8" t="s">
        <v>23</v>
      </c>
      <c r="N249" s="8" t="str">
        <f>VLOOKUP(Tabela1[[#This Row],[Minecraft Season Pass]],tbl_minecraft_seasonpass[],2,0)</f>
        <v>Não</v>
      </c>
      <c r="O249" s="11">
        <v>0</v>
      </c>
      <c r="P249" s="11">
        <v>0</v>
      </c>
      <c r="Q249" s="11">
        <v>5</v>
      </c>
    </row>
    <row r="250" spans="1:17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8" t="str">
        <f>VLOOKUP(Tabela1[[#This Row],[Auto Renewal]],tbl_autorenovacao[],2,0)</f>
        <v>Não</v>
      </c>
      <c r="G250" s="11">
        <v>15</v>
      </c>
      <c r="H250" s="8" t="s">
        <v>20</v>
      </c>
      <c r="I250" s="8" t="str">
        <f>VLOOKUP(Tabela1[[#This Row],[Subscription Type]],tbl_subscription[#All],2,0)</f>
        <v>Mensal</v>
      </c>
      <c r="J250" s="8" t="s">
        <v>19</v>
      </c>
      <c r="K250" s="8" t="str">
        <f>VLOOKUP(Tabela1[[#This Row],[EA Play Season Pass]],tbl_ea_seasonpass[],2,0)</f>
        <v>Sim</v>
      </c>
      <c r="L250" s="11">
        <v>30</v>
      </c>
      <c r="M250" s="8" t="s">
        <v>19</v>
      </c>
      <c r="N250" s="8" t="str">
        <f>VLOOKUP(Tabela1[[#This Row],[Minecraft Season Pass]],tbl_minecraft_seasonpass[],2,0)</f>
        <v>Sim</v>
      </c>
      <c r="O250" s="11">
        <v>20</v>
      </c>
      <c r="P250" s="11">
        <v>20</v>
      </c>
      <c r="Q250" s="11">
        <v>45</v>
      </c>
    </row>
    <row r="251" spans="1:17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8" t="str">
        <f>VLOOKUP(Tabela1[[#This Row],[Auto Renewal]],tbl_autorenovacao[],2,0)</f>
        <v>Sim</v>
      </c>
      <c r="G251" s="11">
        <v>10</v>
      </c>
      <c r="H251" s="8" t="s">
        <v>27</v>
      </c>
      <c r="I251" s="8" t="str">
        <f>VLOOKUP(Tabela1[[#This Row],[Subscription Type]],tbl_subscription[#All],2,0)</f>
        <v>Trimestral</v>
      </c>
      <c r="J251" s="8" t="s">
        <v>23</v>
      </c>
      <c r="K251" s="8" t="str">
        <f>VLOOKUP(Tabela1[[#This Row],[EA Play Season Pass]],tbl_ea_seasonpass[],2,0)</f>
        <v>Não</v>
      </c>
      <c r="L251" s="11" t="s">
        <v>311</v>
      </c>
      <c r="M251" s="8" t="s">
        <v>19</v>
      </c>
      <c r="N251" s="8" t="str">
        <f>VLOOKUP(Tabela1[[#This Row],[Minecraft Season Pass]],tbl_minecraft_seasonpass[],2,0)</f>
        <v>Sim</v>
      </c>
      <c r="O251" s="11">
        <v>20</v>
      </c>
      <c r="P251" s="11">
        <v>15</v>
      </c>
      <c r="Q251" s="11">
        <v>15</v>
      </c>
    </row>
    <row r="252" spans="1:17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8" t="str">
        <f>VLOOKUP(Tabela1[[#This Row],[Auto Renewal]],tbl_autorenovacao[],2,0)</f>
        <v>Não</v>
      </c>
      <c r="G252" s="11">
        <v>5</v>
      </c>
      <c r="H252" s="8" t="s">
        <v>20</v>
      </c>
      <c r="I252" s="8" t="str">
        <f>VLOOKUP(Tabela1[[#This Row],[Subscription Type]],tbl_subscription[#All],2,0)</f>
        <v>Mensal</v>
      </c>
      <c r="J252" s="8" t="s">
        <v>23</v>
      </c>
      <c r="K252" s="8" t="str">
        <f>VLOOKUP(Tabela1[[#This Row],[EA Play Season Pass]],tbl_ea_seasonpass[],2,0)</f>
        <v>Não</v>
      </c>
      <c r="L252" s="11" t="s">
        <v>311</v>
      </c>
      <c r="M252" s="8" t="s">
        <v>23</v>
      </c>
      <c r="N252" s="8" t="str">
        <f>VLOOKUP(Tabela1[[#This Row],[Minecraft Season Pass]],tbl_minecraft_seasonpass[],2,0)</f>
        <v>Não</v>
      </c>
      <c r="O252" s="11">
        <v>0</v>
      </c>
      <c r="P252" s="11">
        <v>1</v>
      </c>
      <c r="Q252" s="11">
        <v>4</v>
      </c>
    </row>
    <row r="253" spans="1:17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8" t="str">
        <f>VLOOKUP(Tabela1[[#This Row],[Auto Renewal]],tbl_autorenovacao[],2,0)</f>
        <v>Sim</v>
      </c>
      <c r="G253" s="11">
        <v>15</v>
      </c>
      <c r="H253" s="8" t="s">
        <v>24</v>
      </c>
      <c r="I253" s="8" t="str">
        <f>VLOOKUP(Tabela1[[#This Row],[Subscription Type]],tbl_subscription[#All],2,0)</f>
        <v xml:space="preserve">Anual </v>
      </c>
      <c r="J253" s="8" t="s">
        <v>19</v>
      </c>
      <c r="K253" s="8" t="str">
        <f>VLOOKUP(Tabela1[[#This Row],[EA Play Season Pass]],tbl_ea_seasonpass[],2,0)</f>
        <v>Sim</v>
      </c>
      <c r="L253" s="11">
        <v>30</v>
      </c>
      <c r="M253" s="8" t="s">
        <v>19</v>
      </c>
      <c r="N253" s="8" t="str">
        <f>VLOOKUP(Tabela1[[#This Row],[Minecraft Season Pass]],tbl_minecraft_seasonpass[],2,0)</f>
        <v>Sim</v>
      </c>
      <c r="O253" s="11">
        <v>20</v>
      </c>
      <c r="P253" s="11">
        <v>3</v>
      </c>
      <c r="Q253" s="11">
        <v>62</v>
      </c>
    </row>
    <row r="254" spans="1:17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8" t="str">
        <f>VLOOKUP(Tabela1[[#This Row],[Auto Renewal]],tbl_autorenovacao[],2,0)</f>
        <v>Não</v>
      </c>
      <c r="G254" s="11">
        <v>10</v>
      </c>
      <c r="H254" s="8" t="s">
        <v>20</v>
      </c>
      <c r="I254" s="8" t="str">
        <f>VLOOKUP(Tabela1[[#This Row],[Subscription Type]],tbl_subscription[#All],2,0)</f>
        <v>Mensal</v>
      </c>
      <c r="J254" s="8" t="s">
        <v>23</v>
      </c>
      <c r="K254" s="8" t="str">
        <f>VLOOKUP(Tabela1[[#This Row],[EA Play Season Pass]],tbl_ea_seasonpass[],2,0)</f>
        <v>Não</v>
      </c>
      <c r="L254" s="11" t="s">
        <v>311</v>
      </c>
      <c r="M254" s="8" t="s">
        <v>19</v>
      </c>
      <c r="N254" s="8" t="str">
        <f>VLOOKUP(Tabela1[[#This Row],[Minecraft Season Pass]],tbl_minecraft_seasonpass[],2,0)</f>
        <v>Sim</v>
      </c>
      <c r="O254" s="11">
        <v>20</v>
      </c>
      <c r="P254" s="11">
        <v>10</v>
      </c>
      <c r="Q254" s="11">
        <v>20</v>
      </c>
    </row>
    <row r="255" spans="1:17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8" t="str">
        <f>VLOOKUP(Tabela1[[#This Row],[Auto Renewal]],tbl_autorenovacao[],2,0)</f>
        <v>Sim</v>
      </c>
      <c r="G255" s="11">
        <v>5</v>
      </c>
      <c r="H255" s="8" t="s">
        <v>27</v>
      </c>
      <c r="I255" s="8" t="str">
        <f>VLOOKUP(Tabela1[[#This Row],[Subscription Type]],tbl_subscription[#All],2,0)</f>
        <v>Trimestral</v>
      </c>
      <c r="J255" s="8" t="s">
        <v>23</v>
      </c>
      <c r="K255" s="8" t="str">
        <f>VLOOKUP(Tabela1[[#This Row],[EA Play Season Pass]],tbl_ea_seasonpass[],2,0)</f>
        <v>Não</v>
      </c>
      <c r="L255" s="11" t="s">
        <v>311</v>
      </c>
      <c r="M255" s="8" t="s">
        <v>23</v>
      </c>
      <c r="N255" s="8" t="str">
        <f>VLOOKUP(Tabela1[[#This Row],[Minecraft Season Pass]],tbl_minecraft_seasonpass[],2,0)</f>
        <v>Não</v>
      </c>
      <c r="O255" s="11">
        <v>0</v>
      </c>
      <c r="P255" s="11">
        <v>0</v>
      </c>
      <c r="Q255" s="11">
        <v>5</v>
      </c>
    </row>
    <row r="256" spans="1:17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8" t="str">
        <f>VLOOKUP(Tabela1[[#This Row],[Auto Renewal]],tbl_autorenovacao[],2,0)</f>
        <v>Não</v>
      </c>
      <c r="G256" s="11">
        <v>15</v>
      </c>
      <c r="H256" s="8" t="s">
        <v>20</v>
      </c>
      <c r="I256" s="8" t="str">
        <f>VLOOKUP(Tabela1[[#This Row],[Subscription Type]],tbl_subscription[#All],2,0)</f>
        <v>Mensal</v>
      </c>
      <c r="J256" s="8" t="s">
        <v>19</v>
      </c>
      <c r="K256" s="8" t="str">
        <f>VLOOKUP(Tabela1[[#This Row],[EA Play Season Pass]],tbl_ea_seasonpass[],2,0)</f>
        <v>Sim</v>
      </c>
      <c r="L256" s="11">
        <v>30</v>
      </c>
      <c r="M256" s="8" t="s">
        <v>19</v>
      </c>
      <c r="N256" s="8" t="str">
        <f>VLOOKUP(Tabela1[[#This Row],[Minecraft Season Pass]],tbl_minecraft_seasonpass[],2,0)</f>
        <v>Sim</v>
      </c>
      <c r="O256" s="11">
        <v>20</v>
      </c>
      <c r="P256" s="11">
        <v>15</v>
      </c>
      <c r="Q256" s="11">
        <v>50</v>
      </c>
    </row>
    <row r="257" spans="1:17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8" t="str">
        <f>VLOOKUP(Tabela1[[#This Row],[Auto Renewal]],tbl_autorenovacao[],2,0)</f>
        <v>Sim</v>
      </c>
      <c r="G257" s="11">
        <v>5</v>
      </c>
      <c r="H257" s="8" t="s">
        <v>20</v>
      </c>
      <c r="I257" s="8" t="str">
        <f>VLOOKUP(Tabela1[[#This Row],[Subscription Type]],tbl_subscription[#All],2,0)</f>
        <v>Mensal</v>
      </c>
      <c r="J257" s="8" t="s">
        <v>23</v>
      </c>
      <c r="K257" s="8" t="str">
        <f>VLOOKUP(Tabela1[[#This Row],[EA Play Season Pass]],tbl_ea_seasonpass[],2,0)</f>
        <v>Não</v>
      </c>
      <c r="L257" s="11" t="s">
        <v>311</v>
      </c>
      <c r="M257" s="8" t="s">
        <v>23</v>
      </c>
      <c r="N257" s="8" t="str">
        <f>VLOOKUP(Tabela1[[#This Row],[Minecraft Season Pass]],tbl_minecraft_seasonpass[],2,0)</f>
        <v>Não</v>
      </c>
      <c r="O257" s="11">
        <v>0</v>
      </c>
      <c r="P257" s="11">
        <v>0</v>
      </c>
      <c r="Q257" s="11">
        <v>5</v>
      </c>
    </row>
    <row r="258" spans="1:17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8" t="str">
        <f>VLOOKUP(Tabela1[[#This Row],[Auto Renewal]],tbl_autorenovacao[],2,0)</f>
        <v>Não</v>
      </c>
      <c r="G258" s="11">
        <v>15</v>
      </c>
      <c r="H258" s="8" t="s">
        <v>27</v>
      </c>
      <c r="I258" s="8" t="str">
        <f>VLOOKUP(Tabela1[[#This Row],[Subscription Type]],tbl_subscription[#All],2,0)</f>
        <v>Trimestral</v>
      </c>
      <c r="J258" s="8" t="s">
        <v>19</v>
      </c>
      <c r="K258" s="8" t="str">
        <f>VLOOKUP(Tabela1[[#This Row],[EA Play Season Pass]],tbl_ea_seasonpass[],2,0)</f>
        <v>Sim</v>
      </c>
      <c r="L258" s="11">
        <v>30</v>
      </c>
      <c r="M258" s="8" t="s">
        <v>19</v>
      </c>
      <c r="N258" s="8" t="str">
        <f>VLOOKUP(Tabela1[[#This Row],[Minecraft Season Pass]],tbl_minecraft_seasonpass[],2,0)</f>
        <v>Sim</v>
      </c>
      <c r="O258" s="11">
        <v>20</v>
      </c>
      <c r="P258" s="11">
        <v>7</v>
      </c>
      <c r="Q258" s="11">
        <v>58</v>
      </c>
    </row>
    <row r="259" spans="1:17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8" t="str">
        <f>VLOOKUP(Tabela1[[#This Row],[Auto Renewal]],tbl_autorenovacao[],2,0)</f>
        <v>Sim</v>
      </c>
      <c r="G259" s="11">
        <v>10</v>
      </c>
      <c r="H259" s="8" t="s">
        <v>24</v>
      </c>
      <c r="I259" s="8" t="str">
        <f>VLOOKUP(Tabela1[[#This Row],[Subscription Type]],tbl_subscription[#All],2,0)</f>
        <v xml:space="preserve">Anual </v>
      </c>
      <c r="J259" s="8" t="s">
        <v>23</v>
      </c>
      <c r="K259" s="8" t="str">
        <f>VLOOKUP(Tabela1[[#This Row],[EA Play Season Pass]],tbl_ea_seasonpass[],2,0)</f>
        <v>Não</v>
      </c>
      <c r="L259" s="11" t="s">
        <v>311</v>
      </c>
      <c r="M259" s="8" t="s">
        <v>19</v>
      </c>
      <c r="N259" s="8" t="str">
        <f>VLOOKUP(Tabela1[[#This Row],[Minecraft Season Pass]],tbl_minecraft_seasonpass[],2,0)</f>
        <v>Sim</v>
      </c>
      <c r="O259" s="11">
        <v>20</v>
      </c>
      <c r="P259" s="11">
        <v>10</v>
      </c>
      <c r="Q259" s="11">
        <v>20</v>
      </c>
    </row>
    <row r="260" spans="1:17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8" t="str">
        <f>VLOOKUP(Tabela1[[#This Row],[Auto Renewal]],tbl_autorenovacao[],2,0)</f>
        <v>Não</v>
      </c>
      <c r="G260" s="11">
        <v>5</v>
      </c>
      <c r="H260" s="8" t="s">
        <v>27</v>
      </c>
      <c r="I260" s="8" t="str">
        <f>VLOOKUP(Tabela1[[#This Row],[Subscription Type]],tbl_subscription[#All],2,0)</f>
        <v>Trimestral</v>
      </c>
      <c r="J260" s="8" t="s">
        <v>23</v>
      </c>
      <c r="K260" s="8" t="str">
        <f>VLOOKUP(Tabela1[[#This Row],[EA Play Season Pass]],tbl_ea_seasonpass[],2,0)</f>
        <v>Não</v>
      </c>
      <c r="L260" s="11" t="s">
        <v>311</v>
      </c>
      <c r="M260" s="8" t="s">
        <v>23</v>
      </c>
      <c r="N260" s="8" t="str">
        <f>VLOOKUP(Tabela1[[#This Row],[Minecraft Season Pass]],tbl_minecraft_seasonpass[],2,0)</f>
        <v>Não</v>
      </c>
      <c r="O260" s="11">
        <v>0</v>
      </c>
      <c r="P260" s="11">
        <v>1</v>
      </c>
      <c r="Q260" s="11">
        <v>4</v>
      </c>
    </row>
    <row r="261" spans="1:17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8" t="str">
        <f>VLOOKUP(Tabela1[[#This Row],[Auto Renewal]],tbl_autorenovacao[],2,0)</f>
        <v>Sim</v>
      </c>
      <c r="G261" s="11">
        <v>15</v>
      </c>
      <c r="H261" s="8" t="s">
        <v>20</v>
      </c>
      <c r="I261" s="8" t="str">
        <f>VLOOKUP(Tabela1[[#This Row],[Subscription Type]],tbl_subscription[#All],2,0)</f>
        <v>Mensal</v>
      </c>
      <c r="J261" s="8" t="s">
        <v>19</v>
      </c>
      <c r="K261" s="8" t="str">
        <f>VLOOKUP(Tabela1[[#This Row],[EA Play Season Pass]],tbl_ea_seasonpass[],2,0)</f>
        <v>Sim</v>
      </c>
      <c r="L261" s="11">
        <v>30</v>
      </c>
      <c r="M261" s="8" t="s">
        <v>19</v>
      </c>
      <c r="N261" s="8" t="str">
        <f>VLOOKUP(Tabela1[[#This Row],[Minecraft Season Pass]],tbl_minecraft_seasonpass[],2,0)</f>
        <v>Sim</v>
      </c>
      <c r="O261" s="11">
        <v>20</v>
      </c>
      <c r="P261" s="11">
        <v>15</v>
      </c>
      <c r="Q261" s="11">
        <v>50</v>
      </c>
    </row>
    <row r="262" spans="1:17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8" t="str">
        <f>VLOOKUP(Tabela1[[#This Row],[Auto Renewal]],tbl_autorenovacao[],2,0)</f>
        <v>Não</v>
      </c>
      <c r="G262" s="11">
        <v>10</v>
      </c>
      <c r="H262" s="8" t="s">
        <v>20</v>
      </c>
      <c r="I262" s="8" t="str">
        <f>VLOOKUP(Tabela1[[#This Row],[Subscription Type]],tbl_subscription[#All],2,0)</f>
        <v>Mensal</v>
      </c>
      <c r="J262" s="8" t="s">
        <v>23</v>
      </c>
      <c r="K262" s="8" t="str">
        <f>VLOOKUP(Tabela1[[#This Row],[EA Play Season Pass]],tbl_ea_seasonpass[],2,0)</f>
        <v>Não</v>
      </c>
      <c r="L262" s="11" t="s">
        <v>311</v>
      </c>
      <c r="M262" s="8" t="s">
        <v>19</v>
      </c>
      <c r="N262" s="8" t="str">
        <f>VLOOKUP(Tabela1[[#This Row],[Minecraft Season Pass]],tbl_minecraft_seasonpass[],2,0)</f>
        <v>Sim</v>
      </c>
      <c r="O262" s="11">
        <v>20</v>
      </c>
      <c r="P262" s="11">
        <v>5</v>
      </c>
      <c r="Q262" s="11">
        <v>25</v>
      </c>
    </row>
    <row r="263" spans="1:17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8" t="str">
        <f>VLOOKUP(Tabela1[[#This Row],[Auto Renewal]],tbl_autorenovacao[],2,0)</f>
        <v>Sim</v>
      </c>
      <c r="G263" s="11">
        <v>5</v>
      </c>
      <c r="H263" s="8" t="s">
        <v>24</v>
      </c>
      <c r="I263" s="8" t="str">
        <f>VLOOKUP(Tabela1[[#This Row],[Subscription Type]],tbl_subscription[#All],2,0)</f>
        <v xml:space="preserve">Anual </v>
      </c>
      <c r="J263" s="8" t="s">
        <v>23</v>
      </c>
      <c r="K263" s="8" t="str">
        <f>VLOOKUP(Tabela1[[#This Row],[EA Play Season Pass]],tbl_ea_seasonpass[],2,0)</f>
        <v>Não</v>
      </c>
      <c r="L263" s="11" t="s">
        <v>311</v>
      </c>
      <c r="M263" s="8" t="s">
        <v>23</v>
      </c>
      <c r="N263" s="8" t="str">
        <f>VLOOKUP(Tabela1[[#This Row],[Minecraft Season Pass]],tbl_minecraft_seasonpass[],2,0)</f>
        <v>Não</v>
      </c>
      <c r="O263" s="11">
        <v>0</v>
      </c>
      <c r="P263" s="11">
        <v>0</v>
      </c>
      <c r="Q263" s="11">
        <v>5</v>
      </c>
    </row>
    <row r="264" spans="1:17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8" t="str">
        <f>VLOOKUP(Tabela1[[#This Row],[Auto Renewal]],tbl_autorenovacao[],2,0)</f>
        <v>Não</v>
      </c>
      <c r="G264" s="11">
        <v>15</v>
      </c>
      <c r="H264" s="8" t="s">
        <v>27</v>
      </c>
      <c r="I264" s="8" t="str">
        <f>VLOOKUP(Tabela1[[#This Row],[Subscription Type]],tbl_subscription[#All],2,0)</f>
        <v>Trimestral</v>
      </c>
      <c r="J264" s="8" t="s">
        <v>19</v>
      </c>
      <c r="K264" s="8" t="str">
        <f>VLOOKUP(Tabela1[[#This Row],[EA Play Season Pass]],tbl_ea_seasonpass[],2,0)</f>
        <v>Sim</v>
      </c>
      <c r="L264" s="11">
        <v>30</v>
      </c>
      <c r="M264" s="8" t="s">
        <v>19</v>
      </c>
      <c r="N264" s="8" t="str">
        <f>VLOOKUP(Tabela1[[#This Row],[Minecraft Season Pass]],tbl_minecraft_seasonpass[],2,0)</f>
        <v>Sim</v>
      </c>
      <c r="O264" s="11">
        <v>20</v>
      </c>
      <c r="P264" s="11">
        <v>20</v>
      </c>
      <c r="Q264" s="11">
        <v>45</v>
      </c>
    </row>
    <row r="265" spans="1:17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8" t="str">
        <f>VLOOKUP(Tabela1[[#This Row],[Auto Renewal]],tbl_autorenovacao[],2,0)</f>
        <v>Sim</v>
      </c>
      <c r="G265" s="11">
        <v>10</v>
      </c>
      <c r="H265" s="8" t="s">
        <v>27</v>
      </c>
      <c r="I265" s="8" t="str">
        <f>VLOOKUP(Tabela1[[#This Row],[Subscription Type]],tbl_subscription[#All],2,0)</f>
        <v>Trimestral</v>
      </c>
      <c r="J265" s="8" t="s">
        <v>23</v>
      </c>
      <c r="K265" s="8" t="str">
        <f>VLOOKUP(Tabela1[[#This Row],[EA Play Season Pass]],tbl_ea_seasonpass[],2,0)</f>
        <v>Não</v>
      </c>
      <c r="L265" s="11" t="s">
        <v>311</v>
      </c>
      <c r="M265" s="8" t="s">
        <v>19</v>
      </c>
      <c r="N265" s="8" t="str">
        <f>VLOOKUP(Tabela1[[#This Row],[Minecraft Season Pass]],tbl_minecraft_seasonpass[],2,0)</f>
        <v>Sim</v>
      </c>
      <c r="O265" s="11">
        <v>20</v>
      </c>
      <c r="P265" s="11">
        <v>12</v>
      </c>
      <c r="Q265" s="11">
        <v>18</v>
      </c>
    </row>
    <row r="266" spans="1:17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8" t="str">
        <f>VLOOKUP(Tabela1[[#This Row],[Auto Renewal]],tbl_autorenovacao[],2,0)</f>
        <v>Não</v>
      </c>
      <c r="G266" s="11">
        <v>5</v>
      </c>
      <c r="H266" s="8" t="s">
        <v>20</v>
      </c>
      <c r="I266" s="8" t="str">
        <f>VLOOKUP(Tabela1[[#This Row],[Subscription Type]],tbl_subscription[#All],2,0)</f>
        <v>Mensal</v>
      </c>
      <c r="J266" s="8" t="s">
        <v>23</v>
      </c>
      <c r="K266" s="8" t="str">
        <f>VLOOKUP(Tabela1[[#This Row],[EA Play Season Pass]],tbl_ea_seasonpass[],2,0)</f>
        <v>Não</v>
      </c>
      <c r="L266" s="11" t="s">
        <v>311</v>
      </c>
      <c r="M266" s="8" t="s">
        <v>23</v>
      </c>
      <c r="N266" s="8" t="str">
        <f>VLOOKUP(Tabela1[[#This Row],[Minecraft Season Pass]],tbl_minecraft_seasonpass[],2,0)</f>
        <v>Não</v>
      </c>
      <c r="O266" s="11">
        <v>0</v>
      </c>
      <c r="P266" s="11">
        <v>2</v>
      </c>
      <c r="Q266" s="11">
        <v>3</v>
      </c>
    </row>
    <row r="267" spans="1:17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8" t="str">
        <f>VLOOKUP(Tabela1[[#This Row],[Auto Renewal]],tbl_autorenovacao[],2,0)</f>
        <v>Sim</v>
      </c>
      <c r="G267" s="11">
        <v>15</v>
      </c>
      <c r="H267" s="8" t="s">
        <v>24</v>
      </c>
      <c r="I267" s="8" t="str">
        <f>VLOOKUP(Tabela1[[#This Row],[Subscription Type]],tbl_subscription[#All],2,0)</f>
        <v xml:space="preserve">Anual </v>
      </c>
      <c r="J267" s="8" t="s">
        <v>19</v>
      </c>
      <c r="K267" s="8" t="str">
        <f>VLOOKUP(Tabela1[[#This Row],[EA Play Season Pass]],tbl_ea_seasonpass[],2,0)</f>
        <v>Sim</v>
      </c>
      <c r="L267" s="11">
        <v>30</v>
      </c>
      <c r="M267" s="8" t="s">
        <v>19</v>
      </c>
      <c r="N267" s="8" t="str">
        <f>VLOOKUP(Tabela1[[#This Row],[Minecraft Season Pass]],tbl_minecraft_seasonpass[],2,0)</f>
        <v>Sim</v>
      </c>
      <c r="O267" s="11">
        <v>20</v>
      </c>
      <c r="P267" s="11">
        <v>5</v>
      </c>
      <c r="Q267" s="11">
        <v>60</v>
      </c>
    </row>
    <row r="268" spans="1:17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8" t="str">
        <f>VLOOKUP(Tabela1[[#This Row],[Auto Renewal]],tbl_autorenovacao[],2,0)</f>
        <v>Não</v>
      </c>
      <c r="G268" s="11">
        <v>10</v>
      </c>
      <c r="H268" s="8" t="s">
        <v>20</v>
      </c>
      <c r="I268" s="8" t="str">
        <f>VLOOKUP(Tabela1[[#This Row],[Subscription Type]],tbl_subscription[#All],2,0)</f>
        <v>Mensal</v>
      </c>
      <c r="J268" s="8" t="s">
        <v>23</v>
      </c>
      <c r="K268" s="8" t="str">
        <f>VLOOKUP(Tabela1[[#This Row],[EA Play Season Pass]],tbl_ea_seasonpass[],2,0)</f>
        <v>Não</v>
      </c>
      <c r="L268" s="11" t="s">
        <v>311</v>
      </c>
      <c r="M268" s="8" t="s">
        <v>19</v>
      </c>
      <c r="N268" s="8" t="str">
        <f>VLOOKUP(Tabela1[[#This Row],[Minecraft Season Pass]],tbl_minecraft_seasonpass[],2,0)</f>
        <v>Sim</v>
      </c>
      <c r="O268" s="11">
        <v>20</v>
      </c>
      <c r="P268" s="11">
        <v>10</v>
      </c>
      <c r="Q268" s="11">
        <v>20</v>
      </c>
    </row>
    <row r="269" spans="1:17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8" t="str">
        <f>VLOOKUP(Tabela1[[#This Row],[Auto Renewal]],tbl_autorenovacao[],2,0)</f>
        <v>Sim</v>
      </c>
      <c r="G269" s="11">
        <v>5</v>
      </c>
      <c r="H269" s="8" t="s">
        <v>27</v>
      </c>
      <c r="I269" s="8" t="str">
        <f>VLOOKUP(Tabela1[[#This Row],[Subscription Type]],tbl_subscription[#All],2,0)</f>
        <v>Trimestral</v>
      </c>
      <c r="J269" s="8" t="s">
        <v>23</v>
      </c>
      <c r="K269" s="8" t="str">
        <f>VLOOKUP(Tabela1[[#This Row],[EA Play Season Pass]],tbl_ea_seasonpass[],2,0)</f>
        <v>Não</v>
      </c>
      <c r="L269" s="11" t="s">
        <v>311</v>
      </c>
      <c r="M269" s="8" t="s">
        <v>23</v>
      </c>
      <c r="N269" s="8" t="str">
        <f>VLOOKUP(Tabela1[[#This Row],[Minecraft Season Pass]],tbl_minecraft_seasonpass[],2,0)</f>
        <v>Não</v>
      </c>
      <c r="O269" s="11">
        <v>0</v>
      </c>
      <c r="P269" s="11">
        <v>0</v>
      </c>
      <c r="Q269" s="11">
        <v>5</v>
      </c>
    </row>
    <row r="270" spans="1:17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8" t="str">
        <f>VLOOKUP(Tabela1[[#This Row],[Auto Renewal]],tbl_autorenovacao[],2,0)</f>
        <v>Não</v>
      </c>
      <c r="G270" s="11">
        <v>15</v>
      </c>
      <c r="H270" s="8" t="s">
        <v>20</v>
      </c>
      <c r="I270" s="8" t="str">
        <f>VLOOKUP(Tabela1[[#This Row],[Subscription Type]],tbl_subscription[#All],2,0)</f>
        <v>Mensal</v>
      </c>
      <c r="J270" s="8" t="s">
        <v>19</v>
      </c>
      <c r="K270" s="8" t="str">
        <f>VLOOKUP(Tabela1[[#This Row],[EA Play Season Pass]],tbl_ea_seasonpass[],2,0)</f>
        <v>Sim</v>
      </c>
      <c r="L270" s="11">
        <v>30</v>
      </c>
      <c r="M270" s="8" t="s">
        <v>19</v>
      </c>
      <c r="N270" s="8" t="str">
        <f>VLOOKUP(Tabela1[[#This Row],[Minecraft Season Pass]],tbl_minecraft_seasonpass[],2,0)</f>
        <v>Sim</v>
      </c>
      <c r="O270" s="11">
        <v>20</v>
      </c>
      <c r="P270" s="11">
        <v>3</v>
      </c>
      <c r="Q270" s="11">
        <v>62</v>
      </c>
    </row>
    <row r="271" spans="1:17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8" t="str">
        <f>VLOOKUP(Tabela1[[#This Row],[Auto Renewal]],tbl_autorenovacao[],2,0)</f>
        <v>Sim</v>
      </c>
      <c r="G271" s="11">
        <v>10</v>
      </c>
      <c r="H271" s="8" t="s">
        <v>24</v>
      </c>
      <c r="I271" s="8" t="str">
        <f>VLOOKUP(Tabela1[[#This Row],[Subscription Type]],tbl_subscription[#All],2,0)</f>
        <v xml:space="preserve">Anual </v>
      </c>
      <c r="J271" s="8" t="s">
        <v>23</v>
      </c>
      <c r="K271" s="8" t="str">
        <f>VLOOKUP(Tabela1[[#This Row],[EA Play Season Pass]],tbl_ea_seasonpass[],2,0)</f>
        <v>Não</v>
      </c>
      <c r="L271" s="11" t="s">
        <v>311</v>
      </c>
      <c r="M271" s="8" t="s">
        <v>19</v>
      </c>
      <c r="N271" s="8" t="str">
        <f>VLOOKUP(Tabela1[[#This Row],[Minecraft Season Pass]],tbl_minecraft_seasonpass[],2,0)</f>
        <v>Sim</v>
      </c>
      <c r="O271" s="11">
        <v>20</v>
      </c>
      <c r="P271" s="11">
        <v>15</v>
      </c>
      <c r="Q271" s="11">
        <v>15</v>
      </c>
    </row>
    <row r="272" spans="1:17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8" t="str">
        <f>VLOOKUP(Tabela1[[#This Row],[Auto Renewal]],tbl_autorenovacao[],2,0)</f>
        <v>Não</v>
      </c>
      <c r="G272" s="11">
        <v>5</v>
      </c>
      <c r="H272" s="8" t="s">
        <v>20</v>
      </c>
      <c r="I272" s="8" t="str">
        <f>VLOOKUP(Tabela1[[#This Row],[Subscription Type]],tbl_subscription[#All],2,0)</f>
        <v>Mensal</v>
      </c>
      <c r="J272" s="8" t="s">
        <v>23</v>
      </c>
      <c r="K272" s="8" t="str">
        <f>VLOOKUP(Tabela1[[#This Row],[EA Play Season Pass]],tbl_ea_seasonpass[],2,0)</f>
        <v>Não</v>
      </c>
      <c r="L272" s="11" t="s">
        <v>311</v>
      </c>
      <c r="M272" s="8" t="s">
        <v>23</v>
      </c>
      <c r="N272" s="8" t="str">
        <f>VLOOKUP(Tabela1[[#This Row],[Minecraft Season Pass]],tbl_minecraft_seasonpass[],2,0)</f>
        <v>Não</v>
      </c>
      <c r="O272" s="11">
        <v>0</v>
      </c>
      <c r="P272" s="11">
        <v>1</v>
      </c>
      <c r="Q272" s="11">
        <v>4</v>
      </c>
    </row>
    <row r="273" spans="1:17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8" t="str">
        <f>VLOOKUP(Tabela1[[#This Row],[Auto Renewal]],tbl_autorenovacao[],2,0)</f>
        <v>Sim</v>
      </c>
      <c r="G273" s="11">
        <v>15</v>
      </c>
      <c r="H273" s="8" t="s">
        <v>27</v>
      </c>
      <c r="I273" s="8" t="str">
        <f>VLOOKUP(Tabela1[[#This Row],[Subscription Type]],tbl_subscription[#All],2,0)</f>
        <v>Trimestral</v>
      </c>
      <c r="J273" s="8" t="s">
        <v>19</v>
      </c>
      <c r="K273" s="8" t="str">
        <f>VLOOKUP(Tabela1[[#This Row],[EA Play Season Pass]],tbl_ea_seasonpass[],2,0)</f>
        <v>Sim</v>
      </c>
      <c r="L273" s="11">
        <v>30</v>
      </c>
      <c r="M273" s="8" t="s">
        <v>19</v>
      </c>
      <c r="N273" s="8" t="str">
        <f>VLOOKUP(Tabela1[[#This Row],[Minecraft Season Pass]],tbl_minecraft_seasonpass[],2,0)</f>
        <v>Sim</v>
      </c>
      <c r="O273" s="11">
        <v>20</v>
      </c>
      <c r="P273" s="11">
        <v>7</v>
      </c>
      <c r="Q273" s="11">
        <v>58</v>
      </c>
    </row>
    <row r="274" spans="1:17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8" t="str">
        <f>VLOOKUP(Tabela1[[#This Row],[Auto Renewal]],tbl_autorenovacao[],2,0)</f>
        <v>Não</v>
      </c>
      <c r="G274" s="11">
        <v>10</v>
      </c>
      <c r="H274" s="8" t="s">
        <v>20</v>
      </c>
      <c r="I274" s="8" t="str">
        <f>VLOOKUP(Tabela1[[#This Row],[Subscription Type]],tbl_subscription[#All],2,0)</f>
        <v>Mensal</v>
      </c>
      <c r="J274" s="8" t="s">
        <v>23</v>
      </c>
      <c r="K274" s="8" t="str">
        <f>VLOOKUP(Tabela1[[#This Row],[EA Play Season Pass]],tbl_ea_seasonpass[],2,0)</f>
        <v>Não</v>
      </c>
      <c r="L274" s="11" t="s">
        <v>311</v>
      </c>
      <c r="M274" s="8" t="s">
        <v>19</v>
      </c>
      <c r="N274" s="8" t="str">
        <f>VLOOKUP(Tabela1[[#This Row],[Minecraft Season Pass]],tbl_minecraft_seasonpass[],2,0)</f>
        <v>Sim</v>
      </c>
      <c r="O274" s="11">
        <v>20</v>
      </c>
      <c r="P274" s="11">
        <v>10</v>
      </c>
      <c r="Q274" s="11">
        <v>20</v>
      </c>
    </row>
    <row r="275" spans="1:17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8" t="str">
        <f>VLOOKUP(Tabela1[[#This Row],[Auto Renewal]],tbl_autorenovacao[],2,0)</f>
        <v>Sim</v>
      </c>
      <c r="G275" s="11">
        <v>5</v>
      </c>
      <c r="H275" s="8" t="s">
        <v>24</v>
      </c>
      <c r="I275" s="8" t="str">
        <f>VLOOKUP(Tabela1[[#This Row],[Subscription Type]],tbl_subscription[#All],2,0)</f>
        <v xml:space="preserve">Anual </v>
      </c>
      <c r="J275" s="8" t="s">
        <v>23</v>
      </c>
      <c r="K275" s="8" t="str">
        <f>VLOOKUP(Tabela1[[#This Row],[EA Play Season Pass]],tbl_ea_seasonpass[],2,0)</f>
        <v>Não</v>
      </c>
      <c r="L275" s="11" t="s">
        <v>311</v>
      </c>
      <c r="M275" s="8" t="s">
        <v>23</v>
      </c>
      <c r="N275" s="8" t="str">
        <f>VLOOKUP(Tabela1[[#This Row],[Minecraft Season Pass]],tbl_minecraft_seasonpass[],2,0)</f>
        <v>Não</v>
      </c>
      <c r="O275" s="11">
        <v>0</v>
      </c>
      <c r="P275" s="11">
        <v>0</v>
      </c>
      <c r="Q275" s="11">
        <v>5</v>
      </c>
    </row>
    <row r="276" spans="1:17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8" t="str">
        <f>VLOOKUP(Tabela1[[#This Row],[Auto Renewal]],tbl_autorenovacao[],2,0)</f>
        <v>Não</v>
      </c>
      <c r="G276" s="11">
        <v>15</v>
      </c>
      <c r="H276" s="8" t="s">
        <v>20</v>
      </c>
      <c r="I276" s="8" t="str">
        <f>VLOOKUP(Tabela1[[#This Row],[Subscription Type]],tbl_subscription[#All],2,0)</f>
        <v>Mensal</v>
      </c>
      <c r="J276" s="8" t="s">
        <v>19</v>
      </c>
      <c r="K276" s="8" t="str">
        <f>VLOOKUP(Tabela1[[#This Row],[EA Play Season Pass]],tbl_ea_seasonpass[],2,0)</f>
        <v>Sim</v>
      </c>
      <c r="L276" s="11">
        <v>30</v>
      </c>
      <c r="M276" s="8" t="s">
        <v>19</v>
      </c>
      <c r="N276" s="8" t="str">
        <f>VLOOKUP(Tabela1[[#This Row],[Minecraft Season Pass]],tbl_minecraft_seasonpass[],2,0)</f>
        <v>Sim</v>
      </c>
      <c r="O276" s="11">
        <v>20</v>
      </c>
      <c r="P276" s="11">
        <v>20</v>
      </c>
      <c r="Q276" s="11">
        <v>45</v>
      </c>
    </row>
    <row r="277" spans="1:17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8" t="str">
        <f>VLOOKUP(Tabela1[[#This Row],[Auto Renewal]],tbl_autorenovacao[],2,0)</f>
        <v>Sim</v>
      </c>
      <c r="G277" s="11">
        <v>10</v>
      </c>
      <c r="H277" s="8" t="s">
        <v>27</v>
      </c>
      <c r="I277" s="8" t="str">
        <f>VLOOKUP(Tabela1[[#This Row],[Subscription Type]],tbl_subscription[#All],2,0)</f>
        <v>Trimestral</v>
      </c>
      <c r="J277" s="8" t="s">
        <v>23</v>
      </c>
      <c r="K277" s="8" t="str">
        <f>VLOOKUP(Tabela1[[#This Row],[EA Play Season Pass]],tbl_ea_seasonpass[],2,0)</f>
        <v>Não</v>
      </c>
      <c r="L277" s="11" t="s">
        <v>311</v>
      </c>
      <c r="M277" s="8" t="s">
        <v>19</v>
      </c>
      <c r="N277" s="8" t="str">
        <f>VLOOKUP(Tabela1[[#This Row],[Minecraft Season Pass]],tbl_minecraft_seasonpass[],2,0)</f>
        <v>Sim</v>
      </c>
      <c r="O277" s="11">
        <v>20</v>
      </c>
      <c r="P277" s="11">
        <v>15</v>
      </c>
      <c r="Q277" s="11">
        <v>15</v>
      </c>
    </row>
    <row r="278" spans="1:17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8" t="str">
        <f>VLOOKUP(Tabela1[[#This Row],[Auto Renewal]],tbl_autorenovacao[],2,0)</f>
        <v>Não</v>
      </c>
      <c r="G278" s="11">
        <v>5</v>
      </c>
      <c r="H278" s="8" t="s">
        <v>20</v>
      </c>
      <c r="I278" s="8" t="str">
        <f>VLOOKUP(Tabela1[[#This Row],[Subscription Type]],tbl_subscription[#All],2,0)</f>
        <v>Mensal</v>
      </c>
      <c r="J278" s="8" t="s">
        <v>23</v>
      </c>
      <c r="K278" s="8" t="str">
        <f>VLOOKUP(Tabela1[[#This Row],[EA Play Season Pass]],tbl_ea_seasonpass[],2,0)</f>
        <v>Não</v>
      </c>
      <c r="L278" s="11" t="s">
        <v>311</v>
      </c>
      <c r="M278" s="8" t="s">
        <v>23</v>
      </c>
      <c r="N278" s="8" t="str">
        <f>VLOOKUP(Tabela1[[#This Row],[Minecraft Season Pass]],tbl_minecraft_seasonpass[],2,0)</f>
        <v>Não</v>
      </c>
      <c r="O278" s="11">
        <v>0</v>
      </c>
      <c r="P278" s="11">
        <v>1</v>
      </c>
      <c r="Q278" s="11">
        <v>4</v>
      </c>
    </row>
    <row r="279" spans="1:17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8" t="str">
        <f>VLOOKUP(Tabela1[[#This Row],[Auto Renewal]],tbl_autorenovacao[],2,0)</f>
        <v>Sim</v>
      </c>
      <c r="G279" s="11">
        <v>15</v>
      </c>
      <c r="H279" s="8" t="s">
        <v>24</v>
      </c>
      <c r="I279" s="8" t="str">
        <f>VLOOKUP(Tabela1[[#This Row],[Subscription Type]],tbl_subscription[#All],2,0)</f>
        <v xml:space="preserve">Anual </v>
      </c>
      <c r="J279" s="8" t="s">
        <v>19</v>
      </c>
      <c r="K279" s="8" t="str">
        <f>VLOOKUP(Tabela1[[#This Row],[EA Play Season Pass]],tbl_ea_seasonpass[],2,0)</f>
        <v>Sim</v>
      </c>
      <c r="L279" s="11">
        <v>30</v>
      </c>
      <c r="M279" s="8" t="s">
        <v>19</v>
      </c>
      <c r="N279" s="8" t="str">
        <f>VLOOKUP(Tabela1[[#This Row],[Minecraft Season Pass]],tbl_minecraft_seasonpass[],2,0)</f>
        <v>Sim</v>
      </c>
      <c r="O279" s="11">
        <v>20</v>
      </c>
      <c r="P279" s="11">
        <v>3</v>
      </c>
      <c r="Q279" s="11">
        <v>62</v>
      </c>
    </row>
    <row r="280" spans="1:17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8" t="str">
        <f>VLOOKUP(Tabela1[[#This Row],[Auto Renewal]],tbl_autorenovacao[],2,0)</f>
        <v>Não</v>
      </c>
      <c r="G280" s="11">
        <v>10</v>
      </c>
      <c r="H280" s="8" t="s">
        <v>20</v>
      </c>
      <c r="I280" s="8" t="str">
        <f>VLOOKUP(Tabela1[[#This Row],[Subscription Type]],tbl_subscription[#All],2,0)</f>
        <v>Mensal</v>
      </c>
      <c r="J280" s="8" t="s">
        <v>23</v>
      </c>
      <c r="K280" s="8" t="str">
        <f>VLOOKUP(Tabela1[[#This Row],[EA Play Season Pass]],tbl_ea_seasonpass[],2,0)</f>
        <v>Não</v>
      </c>
      <c r="L280" s="11" t="s">
        <v>311</v>
      </c>
      <c r="M280" s="8" t="s">
        <v>19</v>
      </c>
      <c r="N280" s="8" t="str">
        <f>VLOOKUP(Tabela1[[#This Row],[Minecraft Season Pass]],tbl_minecraft_seasonpass[],2,0)</f>
        <v>Sim</v>
      </c>
      <c r="O280" s="11">
        <v>20</v>
      </c>
      <c r="P280" s="11">
        <v>10</v>
      </c>
      <c r="Q280" s="11">
        <v>20</v>
      </c>
    </row>
    <row r="281" spans="1:17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8" t="str">
        <f>VLOOKUP(Tabela1[[#This Row],[Auto Renewal]],tbl_autorenovacao[],2,0)</f>
        <v>Sim</v>
      </c>
      <c r="G281" s="11">
        <v>5</v>
      </c>
      <c r="H281" s="8" t="s">
        <v>27</v>
      </c>
      <c r="I281" s="8" t="str">
        <f>VLOOKUP(Tabela1[[#This Row],[Subscription Type]],tbl_subscription[#All],2,0)</f>
        <v>Trimestral</v>
      </c>
      <c r="J281" s="8" t="s">
        <v>23</v>
      </c>
      <c r="K281" s="8" t="str">
        <f>VLOOKUP(Tabela1[[#This Row],[EA Play Season Pass]],tbl_ea_seasonpass[],2,0)</f>
        <v>Não</v>
      </c>
      <c r="L281" s="11" t="s">
        <v>311</v>
      </c>
      <c r="M281" s="8" t="s">
        <v>23</v>
      </c>
      <c r="N281" s="8" t="str">
        <f>VLOOKUP(Tabela1[[#This Row],[Minecraft Season Pass]],tbl_minecraft_seasonpass[],2,0)</f>
        <v>Não</v>
      </c>
      <c r="O281" s="11">
        <v>0</v>
      </c>
      <c r="P281" s="11">
        <v>0</v>
      </c>
      <c r="Q281" s="11">
        <v>5</v>
      </c>
    </row>
    <row r="282" spans="1:17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8" t="str">
        <f>VLOOKUP(Tabela1[[#This Row],[Auto Renewal]],tbl_autorenovacao[],2,0)</f>
        <v>Não</v>
      </c>
      <c r="G282" s="11">
        <v>15</v>
      </c>
      <c r="H282" s="8" t="s">
        <v>20</v>
      </c>
      <c r="I282" s="8" t="str">
        <f>VLOOKUP(Tabela1[[#This Row],[Subscription Type]],tbl_subscription[#All],2,0)</f>
        <v>Mensal</v>
      </c>
      <c r="J282" s="8" t="s">
        <v>19</v>
      </c>
      <c r="K282" s="8" t="str">
        <f>VLOOKUP(Tabela1[[#This Row],[EA Play Season Pass]],tbl_ea_seasonpass[],2,0)</f>
        <v>Sim</v>
      </c>
      <c r="L282" s="11">
        <v>30</v>
      </c>
      <c r="M282" s="8" t="s">
        <v>19</v>
      </c>
      <c r="N282" s="8" t="str">
        <f>VLOOKUP(Tabela1[[#This Row],[Minecraft Season Pass]],tbl_minecraft_seasonpass[],2,0)</f>
        <v>Sim</v>
      </c>
      <c r="O282" s="11">
        <v>20</v>
      </c>
      <c r="P282" s="11">
        <v>15</v>
      </c>
      <c r="Q282" s="11">
        <v>50</v>
      </c>
    </row>
    <row r="283" spans="1:17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8" t="str">
        <f>VLOOKUP(Tabela1[[#This Row],[Auto Renewal]],tbl_autorenovacao[],2,0)</f>
        <v>Sim</v>
      </c>
      <c r="G283" s="11">
        <v>10</v>
      </c>
      <c r="H283" s="8" t="s">
        <v>24</v>
      </c>
      <c r="I283" s="8" t="str">
        <f>VLOOKUP(Tabela1[[#This Row],[Subscription Type]],tbl_subscription[#All],2,0)</f>
        <v xml:space="preserve">Anual </v>
      </c>
      <c r="J283" s="8" t="s">
        <v>23</v>
      </c>
      <c r="K283" s="8" t="str">
        <f>VLOOKUP(Tabela1[[#This Row],[EA Play Season Pass]],tbl_ea_seasonpass[],2,0)</f>
        <v>Não</v>
      </c>
      <c r="L283" s="11" t="s">
        <v>311</v>
      </c>
      <c r="M283" s="8" t="s">
        <v>19</v>
      </c>
      <c r="N283" s="8" t="str">
        <f>VLOOKUP(Tabela1[[#This Row],[Minecraft Season Pass]],tbl_minecraft_seasonpass[],2,0)</f>
        <v>Sim</v>
      </c>
      <c r="O283" s="11">
        <v>20</v>
      </c>
      <c r="P283" s="11">
        <v>15</v>
      </c>
      <c r="Q283" s="11">
        <v>15</v>
      </c>
    </row>
    <row r="284" spans="1:17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8" t="str">
        <f>VLOOKUP(Tabela1[[#This Row],[Auto Renewal]],tbl_autorenovacao[],2,0)</f>
        <v>Não</v>
      </c>
      <c r="G284" s="11">
        <v>5</v>
      </c>
      <c r="H284" s="8" t="s">
        <v>20</v>
      </c>
      <c r="I284" s="8" t="str">
        <f>VLOOKUP(Tabela1[[#This Row],[Subscription Type]],tbl_subscription[#All],2,0)</f>
        <v>Mensal</v>
      </c>
      <c r="J284" s="8" t="s">
        <v>23</v>
      </c>
      <c r="K284" s="8" t="str">
        <f>VLOOKUP(Tabela1[[#This Row],[EA Play Season Pass]],tbl_ea_seasonpass[],2,0)</f>
        <v>Não</v>
      </c>
      <c r="L284" s="11" t="s">
        <v>311</v>
      </c>
      <c r="M284" s="8" t="s">
        <v>23</v>
      </c>
      <c r="N284" s="8" t="str">
        <f>VLOOKUP(Tabela1[[#This Row],[Minecraft Season Pass]],tbl_minecraft_seasonpass[],2,0)</f>
        <v>Não</v>
      </c>
      <c r="O284" s="11">
        <v>0</v>
      </c>
      <c r="P284" s="11">
        <v>1</v>
      </c>
      <c r="Q284" s="11">
        <v>4</v>
      </c>
    </row>
    <row r="285" spans="1:17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8" t="str">
        <f>VLOOKUP(Tabela1[[#This Row],[Auto Renewal]],tbl_autorenovacao[],2,0)</f>
        <v>Sim</v>
      </c>
      <c r="G285" s="11">
        <v>15</v>
      </c>
      <c r="H285" s="8" t="s">
        <v>27</v>
      </c>
      <c r="I285" s="8" t="str">
        <f>VLOOKUP(Tabela1[[#This Row],[Subscription Type]],tbl_subscription[#All],2,0)</f>
        <v>Trimestral</v>
      </c>
      <c r="J285" s="8" t="s">
        <v>19</v>
      </c>
      <c r="K285" s="8" t="str">
        <f>VLOOKUP(Tabela1[[#This Row],[EA Play Season Pass]],tbl_ea_seasonpass[],2,0)</f>
        <v>Sim</v>
      </c>
      <c r="L285" s="11">
        <v>30</v>
      </c>
      <c r="M285" s="8" t="s">
        <v>19</v>
      </c>
      <c r="N285" s="8" t="str">
        <f>VLOOKUP(Tabela1[[#This Row],[Minecraft Season Pass]],tbl_minecraft_seasonpass[],2,0)</f>
        <v>Sim</v>
      </c>
      <c r="O285" s="11">
        <v>20</v>
      </c>
      <c r="P285" s="11">
        <v>7</v>
      </c>
      <c r="Q285" s="11">
        <v>58</v>
      </c>
    </row>
    <row r="286" spans="1:17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8" t="str">
        <f>VLOOKUP(Tabela1[[#This Row],[Auto Renewal]],tbl_autorenovacao[],2,0)</f>
        <v>Não</v>
      </c>
      <c r="G286" s="11">
        <v>10</v>
      </c>
      <c r="H286" s="8" t="s">
        <v>20</v>
      </c>
      <c r="I286" s="8" t="str">
        <f>VLOOKUP(Tabela1[[#This Row],[Subscription Type]],tbl_subscription[#All],2,0)</f>
        <v>Mensal</v>
      </c>
      <c r="J286" s="8" t="s">
        <v>23</v>
      </c>
      <c r="K286" s="8" t="str">
        <f>VLOOKUP(Tabela1[[#This Row],[EA Play Season Pass]],tbl_ea_seasonpass[],2,0)</f>
        <v>Não</v>
      </c>
      <c r="L286" s="11" t="s">
        <v>311</v>
      </c>
      <c r="M286" s="8" t="s">
        <v>19</v>
      </c>
      <c r="N286" s="8" t="str">
        <f>VLOOKUP(Tabela1[[#This Row],[Minecraft Season Pass]],tbl_minecraft_seasonpass[],2,0)</f>
        <v>Sim</v>
      </c>
      <c r="O286" s="11">
        <v>20</v>
      </c>
      <c r="P286" s="11">
        <v>10</v>
      </c>
      <c r="Q286" s="11">
        <v>20</v>
      </c>
    </row>
    <row r="287" spans="1:17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8" t="str">
        <f>VLOOKUP(Tabela1[[#This Row],[Auto Renewal]],tbl_autorenovacao[],2,0)</f>
        <v>Sim</v>
      </c>
      <c r="G287" s="11">
        <v>5</v>
      </c>
      <c r="H287" s="8" t="s">
        <v>24</v>
      </c>
      <c r="I287" s="8" t="str">
        <f>VLOOKUP(Tabela1[[#This Row],[Subscription Type]],tbl_subscription[#All],2,0)</f>
        <v xml:space="preserve">Anual </v>
      </c>
      <c r="J287" s="8" t="s">
        <v>23</v>
      </c>
      <c r="K287" s="8" t="str">
        <f>VLOOKUP(Tabela1[[#This Row],[EA Play Season Pass]],tbl_ea_seasonpass[],2,0)</f>
        <v>Não</v>
      </c>
      <c r="L287" s="11" t="s">
        <v>311</v>
      </c>
      <c r="M287" s="8" t="s">
        <v>23</v>
      </c>
      <c r="N287" s="8" t="str">
        <f>VLOOKUP(Tabela1[[#This Row],[Minecraft Season Pass]],tbl_minecraft_seasonpass[],2,0)</f>
        <v>Não</v>
      </c>
      <c r="O287" s="11">
        <v>0</v>
      </c>
      <c r="P287" s="11">
        <v>0</v>
      </c>
      <c r="Q287" s="11">
        <v>5</v>
      </c>
    </row>
    <row r="288" spans="1:17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8" t="str">
        <f>VLOOKUP(Tabela1[[#This Row],[Auto Renewal]],tbl_autorenovacao[],2,0)</f>
        <v>Não</v>
      </c>
      <c r="G288" s="11">
        <v>15</v>
      </c>
      <c r="H288" s="8" t="s">
        <v>20</v>
      </c>
      <c r="I288" s="8" t="str">
        <f>VLOOKUP(Tabela1[[#This Row],[Subscription Type]],tbl_subscription[#All],2,0)</f>
        <v>Mensal</v>
      </c>
      <c r="J288" s="8" t="s">
        <v>19</v>
      </c>
      <c r="K288" s="8" t="str">
        <f>VLOOKUP(Tabela1[[#This Row],[EA Play Season Pass]],tbl_ea_seasonpass[],2,0)</f>
        <v>Sim</v>
      </c>
      <c r="L288" s="11">
        <v>30</v>
      </c>
      <c r="M288" s="8" t="s">
        <v>19</v>
      </c>
      <c r="N288" s="8" t="str">
        <f>VLOOKUP(Tabela1[[#This Row],[Minecraft Season Pass]],tbl_minecraft_seasonpass[],2,0)</f>
        <v>Sim</v>
      </c>
      <c r="O288" s="11">
        <v>20</v>
      </c>
      <c r="P288" s="11">
        <v>20</v>
      </c>
      <c r="Q288" s="11">
        <v>45</v>
      </c>
    </row>
    <row r="289" spans="1:17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8" t="str">
        <f>VLOOKUP(Tabela1[[#This Row],[Auto Renewal]],tbl_autorenovacao[],2,0)</f>
        <v>Sim</v>
      </c>
      <c r="G289" s="11">
        <v>10</v>
      </c>
      <c r="H289" s="8" t="s">
        <v>27</v>
      </c>
      <c r="I289" s="8" t="str">
        <f>VLOOKUP(Tabela1[[#This Row],[Subscription Type]],tbl_subscription[#All],2,0)</f>
        <v>Trimestral</v>
      </c>
      <c r="J289" s="8" t="s">
        <v>23</v>
      </c>
      <c r="K289" s="8" t="str">
        <f>VLOOKUP(Tabela1[[#This Row],[EA Play Season Pass]],tbl_ea_seasonpass[],2,0)</f>
        <v>Não</v>
      </c>
      <c r="L289" s="11" t="s">
        <v>311</v>
      </c>
      <c r="M289" s="8" t="s">
        <v>19</v>
      </c>
      <c r="N289" s="8" t="str">
        <f>VLOOKUP(Tabela1[[#This Row],[Minecraft Season Pass]],tbl_minecraft_seasonpass[],2,0)</f>
        <v>Sim</v>
      </c>
      <c r="O289" s="11">
        <v>20</v>
      </c>
      <c r="P289" s="11">
        <v>12</v>
      </c>
      <c r="Q289" s="11">
        <v>18</v>
      </c>
    </row>
    <row r="290" spans="1:17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8" t="str">
        <f>VLOOKUP(Tabela1[[#This Row],[Auto Renewal]],tbl_autorenovacao[],2,0)</f>
        <v>Não</v>
      </c>
      <c r="G290" s="11">
        <v>5</v>
      </c>
      <c r="H290" s="8" t="s">
        <v>20</v>
      </c>
      <c r="I290" s="8" t="str">
        <f>VLOOKUP(Tabela1[[#This Row],[Subscription Type]],tbl_subscription[#All],2,0)</f>
        <v>Mensal</v>
      </c>
      <c r="J290" s="8" t="s">
        <v>23</v>
      </c>
      <c r="K290" s="8" t="str">
        <f>VLOOKUP(Tabela1[[#This Row],[EA Play Season Pass]],tbl_ea_seasonpass[],2,0)</f>
        <v>Não</v>
      </c>
      <c r="L290" s="11" t="s">
        <v>311</v>
      </c>
      <c r="M290" s="8" t="s">
        <v>23</v>
      </c>
      <c r="N290" s="8" t="str">
        <f>VLOOKUP(Tabela1[[#This Row],[Minecraft Season Pass]],tbl_minecraft_seasonpass[],2,0)</f>
        <v>Não</v>
      </c>
      <c r="O290" s="11">
        <v>0</v>
      </c>
      <c r="P290" s="11">
        <v>2</v>
      </c>
      <c r="Q290" s="11">
        <v>3</v>
      </c>
    </row>
    <row r="291" spans="1:17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8" t="str">
        <f>VLOOKUP(Tabela1[[#This Row],[Auto Renewal]],tbl_autorenovacao[],2,0)</f>
        <v>Sim</v>
      </c>
      <c r="G291" s="11">
        <v>15</v>
      </c>
      <c r="H291" s="8" t="s">
        <v>24</v>
      </c>
      <c r="I291" s="8" t="str">
        <f>VLOOKUP(Tabela1[[#This Row],[Subscription Type]],tbl_subscription[#All],2,0)</f>
        <v xml:space="preserve">Anual </v>
      </c>
      <c r="J291" s="8" t="s">
        <v>19</v>
      </c>
      <c r="K291" s="8" t="str">
        <f>VLOOKUP(Tabela1[[#This Row],[EA Play Season Pass]],tbl_ea_seasonpass[],2,0)</f>
        <v>Sim</v>
      </c>
      <c r="L291" s="11">
        <v>30</v>
      </c>
      <c r="M291" s="8" t="s">
        <v>19</v>
      </c>
      <c r="N291" s="8" t="str">
        <f>VLOOKUP(Tabela1[[#This Row],[Minecraft Season Pass]],tbl_minecraft_seasonpass[],2,0)</f>
        <v>Sim</v>
      </c>
      <c r="O291" s="11">
        <v>20</v>
      </c>
      <c r="P291" s="11">
        <v>5</v>
      </c>
      <c r="Q291" s="11">
        <v>60</v>
      </c>
    </row>
    <row r="292" spans="1:17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8" t="str">
        <f>VLOOKUP(Tabela1[[#This Row],[Auto Renewal]],tbl_autorenovacao[],2,0)</f>
        <v>Não</v>
      </c>
      <c r="G292" s="11">
        <v>10</v>
      </c>
      <c r="H292" s="8" t="s">
        <v>20</v>
      </c>
      <c r="I292" s="8" t="str">
        <f>VLOOKUP(Tabela1[[#This Row],[Subscription Type]],tbl_subscription[#All],2,0)</f>
        <v>Mensal</v>
      </c>
      <c r="J292" s="8" t="s">
        <v>23</v>
      </c>
      <c r="K292" s="8" t="str">
        <f>VLOOKUP(Tabela1[[#This Row],[EA Play Season Pass]],tbl_ea_seasonpass[],2,0)</f>
        <v>Não</v>
      </c>
      <c r="L292" s="11" t="s">
        <v>311</v>
      </c>
      <c r="M292" s="8" t="s">
        <v>19</v>
      </c>
      <c r="N292" s="8" t="str">
        <f>VLOOKUP(Tabela1[[#This Row],[Minecraft Season Pass]],tbl_minecraft_seasonpass[],2,0)</f>
        <v>Sim</v>
      </c>
      <c r="O292" s="11">
        <v>20</v>
      </c>
      <c r="P292" s="11">
        <v>10</v>
      </c>
      <c r="Q292" s="11">
        <v>20</v>
      </c>
    </row>
    <row r="293" spans="1:17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8" t="str">
        <f>VLOOKUP(Tabela1[[#This Row],[Auto Renewal]],tbl_autorenovacao[],2,0)</f>
        <v>Sim</v>
      </c>
      <c r="G293" s="11">
        <v>5</v>
      </c>
      <c r="H293" s="8" t="s">
        <v>27</v>
      </c>
      <c r="I293" s="8" t="str">
        <f>VLOOKUP(Tabela1[[#This Row],[Subscription Type]],tbl_subscription[#All],2,0)</f>
        <v>Trimestral</v>
      </c>
      <c r="J293" s="8" t="s">
        <v>23</v>
      </c>
      <c r="K293" s="8" t="str">
        <f>VLOOKUP(Tabela1[[#This Row],[EA Play Season Pass]],tbl_ea_seasonpass[],2,0)</f>
        <v>Não</v>
      </c>
      <c r="L293" s="11" t="s">
        <v>311</v>
      </c>
      <c r="M293" s="8" t="s">
        <v>23</v>
      </c>
      <c r="N293" s="8" t="str">
        <f>VLOOKUP(Tabela1[[#This Row],[Minecraft Season Pass]],tbl_minecraft_seasonpass[],2,0)</f>
        <v>Não</v>
      </c>
      <c r="O293" s="11">
        <v>0</v>
      </c>
      <c r="P293" s="11">
        <v>0</v>
      </c>
      <c r="Q293" s="11">
        <v>5</v>
      </c>
    </row>
    <row r="294" spans="1:17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8" t="str">
        <f>VLOOKUP(Tabela1[[#This Row],[Auto Renewal]],tbl_autorenovacao[],2,0)</f>
        <v>Não</v>
      </c>
      <c r="G294" s="11">
        <v>15</v>
      </c>
      <c r="H294" s="8" t="s">
        <v>20</v>
      </c>
      <c r="I294" s="8" t="str">
        <f>VLOOKUP(Tabela1[[#This Row],[Subscription Type]],tbl_subscription[#All],2,0)</f>
        <v>Mensal</v>
      </c>
      <c r="J294" s="8" t="s">
        <v>19</v>
      </c>
      <c r="K294" s="8" t="str">
        <f>VLOOKUP(Tabela1[[#This Row],[EA Play Season Pass]],tbl_ea_seasonpass[],2,0)</f>
        <v>Sim</v>
      </c>
      <c r="L294" s="11">
        <v>30</v>
      </c>
      <c r="M294" s="8" t="s">
        <v>19</v>
      </c>
      <c r="N294" s="8" t="str">
        <f>VLOOKUP(Tabela1[[#This Row],[Minecraft Season Pass]],tbl_minecraft_seasonpass[],2,0)</f>
        <v>Sim</v>
      </c>
      <c r="O294" s="11">
        <v>20</v>
      </c>
      <c r="P294" s="11">
        <v>3</v>
      </c>
      <c r="Q294" s="11">
        <v>62</v>
      </c>
    </row>
    <row r="295" spans="1:17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8" t="str">
        <f>VLOOKUP(Tabela1[[#This Row],[Auto Renewal]],tbl_autorenovacao[],2,0)</f>
        <v>Sim</v>
      </c>
      <c r="G295" s="11">
        <v>10</v>
      </c>
      <c r="H295" s="8" t="s">
        <v>24</v>
      </c>
      <c r="I295" s="8" t="str">
        <f>VLOOKUP(Tabela1[[#This Row],[Subscription Type]],tbl_subscription[#All],2,0)</f>
        <v xml:space="preserve">Anual </v>
      </c>
      <c r="J295" s="8" t="s">
        <v>23</v>
      </c>
      <c r="K295" s="8" t="str">
        <f>VLOOKUP(Tabela1[[#This Row],[EA Play Season Pass]],tbl_ea_seasonpass[],2,0)</f>
        <v>Não</v>
      </c>
      <c r="L295" s="11" t="s">
        <v>311</v>
      </c>
      <c r="M295" s="8" t="s">
        <v>19</v>
      </c>
      <c r="N295" s="8" t="str">
        <f>VLOOKUP(Tabela1[[#This Row],[Minecraft Season Pass]],tbl_minecraft_seasonpass[],2,0)</f>
        <v>Sim</v>
      </c>
      <c r="O295" s="11">
        <v>20</v>
      </c>
      <c r="P295" s="11">
        <v>15</v>
      </c>
      <c r="Q295" s="11">
        <v>15</v>
      </c>
    </row>
    <row r="296" spans="1:17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8" t="str">
        <f>VLOOKUP(Tabela1[[#This Row],[Auto Renewal]],tbl_autorenovacao[],2,0)</f>
        <v>Não</v>
      </c>
      <c r="G296" s="11">
        <v>5</v>
      </c>
      <c r="H296" s="8" t="s">
        <v>20</v>
      </c>
      <c r="I296" s="8" t="str">
        <f>VLOOKUP(Tabela1[[#This Row],[Subscription Type]],tbl_subscription[#All],2,0)</f>
        <v>Mensal</v>
      </c>
      <c r="J296" s="8" t="s">
        <v>23</v>
      </c>
      <c r="K296" s="8" t="str">
        <f>VLOOKUP(Tabela1[[#This Row],[EA Play Season Pass]],tbl_ea_seasonpass[],2,0)</f>
        <v>Não</v>
      </c>
      <c r="L296" s="11" t="s">
        <v>311</v>
      </c>
      <c r="M296" s="8" t="s">
        <v>23</v>
      </c>
      <c r="N296" s="8" t="str">
        <f>VLOOKUP(Tabela1[[#This Row],[Minecraft Season Pass]],tbl_minecraft_seasonpass[],2,0)</f>
        <v>Não</v>
      </c>
      <c r="O296" s="11">
        <v>0</v>
      </c>
      <c r="P296" s="11">
        <v>1</v>
      </c>
      <c r="Q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F7B-F933-4634-A7A0-C8C6265EFE5A}">
  <sheetPr>
    <tabColor theme="3" tint="0.749992370372631"/>
  </sheetPr>
  <dimension ref="D3:N6"/>
  <sheetViews>
    <sheetView workbookViewId="0">
      <selection activeCell="C27" sqref="C27"/>
    </sheetView>
  </sheetViews>
  <sheetFormatPr defaultRowHeight="14.4" x14ac:dyDescent="0.3"/>
  <cols>
    <col min="4" max="4" width="17.77734375" customWidth="1"/>
    <col min="5" max="5" width="18.77734375" customWidth="1"/>
    <col min="7" max="7" width="23.6640625" customWidth="1"/>
    <col min="8" max="8" width="20.44140625" customWidth="1"/>
    <col min="10" max="10" width="21.33203125" customWidth="1"/>
    <col min="11" max="11" width="31.109375" bestFit="1" customWidth="1"/>
    <col min="13" max="13" width="14" customWidth="1"/>
    <col min="14" max="14" width="15" customWidth="1"/>
  </cols>
  <sheetData>
    <row r="3" spans="4:14" x14ac:dyDescent="0.3">
      <c r="D3" s="23" t="s">
        <v>16</v>
      </c>
      <c r="E3" t="s">
        <v>328</v>
      </c>
      <c r="G3" s="26" t="s">
        <v>309</v>
      </c>
      <c r="H3" t="s">
        <v>335</v>
      </c>
      <c r="J3" t="s">
        <v>30</v>
      </c>
      <c r="K3" t="s">
        <v>338</v>
      </c>
      <c r="M3" t="s">
        <v>15</v>
      </c>
      <c r="N3" t="s">
        <v>340</v>
      </c>
    </row>
    <row r="4" spans="4:14" x14ac:dyDescent="0.3">
      <c r="D4" s="24" t="s">
        <v>20</v>
      </c>
      <c r="E4" t="s">
        <v>324</v>
      </c>
      <c r="G4" s="27" t="s">
        <v>19</v>
      </c>
      <c r="H4" t="s">
        <v>334</v>
      </c>
      <c r="J4" t="s">
        <v>19</v>
      </c>
      <c r="K4" t="s">
        <v>334</v>
      </c>
      <c r="M4" t="s">
        <v>19</v>
      </c>
      <c r="N4" t="s">
        <v>334</v>
      </c>
    </row>
    <row r="5" spans="4:14" x14ac:dyDescent="0.3">
      <c r="D5" s="24" t="s">
        <v>27</v>
      </c>
      <c r="E5" t="s">
        <v>325</v>
      </c>
      <c r="G5" s="27" t="s">
        <v>23</v>
      </c>
      <c r="H5" t="s">
        <v>336</v>
      </c>
      <c r="J5" t="s">
        <v>23</v>
      </c>
      <c r="K5" t="s">
        <v>336</v>
      </c>
      <c r="M5" t="s">
        <v>23</v>
      </c>
      <c r="N5" t="s">
        <v>336</v>
      </c>
    </row>
    <row r="6" spans="4:14" x14ac:dyDescent="0.3">
      <c r="D6" s="24" t="s">
        <v>24</v>
      </c>
      <c r="E6" t="s">
        <v>326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G75"/>
  <sheetViews>
    <sheetView showGridLines="0" workbookViewId="0">
      <selection activeCell="C15" sqref="C15"/>
    </sheetView>
  </sheetViews>
  <sheetFormatPr defaultRowHeight="14.4" x14ac:dyDescent="0.3"/>
  <cols>
    <col min="3" max="3" width="23.88671875" bestFit="1" customWidth="1"/>
    <col min="4" max="4" width="25.5546875" bestFit="1" customWidth="1"/>
    <col min="5" max="5" width="6.33203125" customWidth="1"/>
    <col min="6" max="6" width="11.109375" bestFit="1" customWidth="1"/>
    <col min="7" max="7" width="17.886718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3:7" x14ac:dyDescent="0.3">
      <c r="C4" s="16" t="s">
        <v>318</v>
      </c>
      <c r="D4" s="16"/>
      <c r="E4" s="16"/>
      <c r="F4" s="16"/>
      <c r="G4" s="16"/>
    </row>
    <row r="7" spans="3:7" x14ac:dyDescent="0.3">
      <c r="C7" t="s">
        <v>316</v>
      </c>
    </row>
    <row r="8" spans="3:7" x14ac:dyDescent="0.3">
      <c r="C8" t="s">
        <v>317</v>
      </c>
    </row>
    <row r="15" spans="3:7" x14ac:dyDescent="0.3">
      <c r="C15" s="12" t="s">
        <v>313</v>
      </c>
      <c r="D15" t="s">
        <v>315</v>
      </c>
    </row>
    <row r="16" spans="3:7" x14ac:dyDescent="0.3">
      <c r="C16" s="13" t="s">
        <v>336</v>
      </c>
      <c r="D16" s="14">
        <v>3847</v>
      </c>
    </row>
    <row r="17" spans="3:6" x14ac:dyDescent="0.3">
      <c r="C17" s="13" t="s">
        <v>334</v>
      </c>
      <c r="D17" s="14">
        <v>3786</v>
      </c>
    </row>
    <row r="18" spans="3:6" x14ac:dyDescent="0.3">
      <c r="C18" s="13" t="s">
        <v>314</v>
      </c>
      <c r="D18" s="14">
        <v>7633</v>
      </c>
    </row>
    <row r="23" spans="3:6" x14ac:dyDescent="0.3">
      <c r="C23" t="s">
        <v>320</v>
      </c>
    </row>
    <row r="25" spans="3:6" x14ac:dyDescent="0.3">
      <c r="C25" s="12" t="s">
        <v>327</v>
      </c>
      <c r="D25" t="s">
        <v>329</v>
      </c>
    </row>
    <row r="27" spans="3:6" x14ac:dyDescent="0.3">
      <c r="C27" s="12" t="s">
        <v>313</v>
      </c>
      <c r="D27" t="s">
        <v>319</v>
      </c>
    </row>
    <row r="28" spans="3:6" x14ac:dyDescent="0.3">
      <c r="C28" s="13" t="s">
        <v>22</v>
      </c>
      <c r="D28" s="14">
        <v>0</v>
      </c>
    </row>
    <row r="29" spans="3:6" x14ac:dyDescent="0.3">
      <c r="C29" s="13" t="s">
        <v>26</v>
      </c>
      <c r="D29" s="14">
        <v>0</v>
      </c>
    </row>
    <row r="30" spans="3:6" x14ac:dyDescent="0.3">
      <c r="C30" s="13" t="s">
        <v>18</v>
      </c>
      <c r="D30" s="14">
        <v>2940</v>
      </c>
    </row>
    <row r="31" spans="3:6" x14ac:dyDescent="0.3">
      <c r="C31" s="13" t="s">
        <v>314</v>
      </c>
      <c r="D31" s="14">
        <v>2940</v>
      </c>
      <c r="F31" s="20">
        <f>GETPIVOTDATA("EA Play Season Pass
Price",$C$27)</f>
        <v>2940</v>
      </c>
    </row>
    <row r="34" spans="3:6" x14ac:dyDescent="0.3">
      <c r="C34" t="s">
        <v>321</v>
      </c>
    </row>
    <row r="36" spans="3:6" x14ac:dyDescent="0.3">
      <c r="C36" s="12" t="s">
        <v>327</v>
      </c>
      <c r="D36" t="s">
        <v>329</v>
      </c>
    </row>
    <row r="38" spans="3:6" x14ac:dyDescent="0.3">
      <c r="C38" s="12" t="s">
        <v>313</v>
      </c>
      <c r="D38" t="s">
        <v>322</v>
      </c>
    </row>
    <row r="39" spans="3:6" x14ac:dyDescent="0.3">
      <c r="C39" s="13" t="s">
        <v>22</v>
      </c>
      <c r="D39" s="14">
        <v>0</v>
      </c>
    </row>
    <row r="40" spans="3:6" x14ac:dyDescent="0.3">
      <c r="C40" s="13" t="s">
        <v>26</v>
      </c>
      <c r="D40" s="14">
        <v>1920</v>
      </c>
    </row>
    <row r="41" spans="3:6" x14ac:dyDescent="0.3">
      <c r="C41" s="13" t="s">
        <v>18</v>
      </c>
      <c r="D41" s="14">
        <v>1960</v>
      </c>
    </row>
    <row r="42" spans="3:6" x14ac:dyDescent="0.3">
      <c r="C42" s="13" t="s">
        <v>314</v>
      </c>
      <c r="D42" s="14">
        <v>3880</v>
      </c>
      <c r="F42" s="20">
        <f>GETPIVOTDATA("Minecraft Season Pass Price",$C$38)</f>
        <v>3880</v>
      </c>
    </row>
    <row r="46" spans="3:6" x14ac:dyDescent="0.3">
      <c r="C46" t="s">
        <v>330</v>
      </c>
    </row>
    <row r="48" spans="3:6" x14ac:dyDescent="0.3">
      <c r="C48" s="12" t="s">
        <v>313</v>
      </c>
      <c r="D48" t="s">
        <v>315</v>
      </c>
    </row>
    <row r="49" spans="3:7" x14ac:dyDescent="0.3">
      <c r="C49" s="13" t="s">
        <v>324</v>
      </c>
      <c r="D49" s="14">
        <v>3571</v>
      </c>
    </row>
    <row r="50" spans="3:7" x14ac:dyDescent="0.3">
      <c r="C50" s="13" t="s">
        <v>325</v>
      </c>
      <c r="D50" s="14">
        <v>2308</v>
      </c>
    </row>
    <row r="51" spans="3:7" x14ac:dyDescent="0.3">
      <c r="C51" s="13" t="s">
        <v>326</v>
      </c>
      <c r="D51" s="14">
        <v>1754</v>
      </c>
    </row>
    <row r="52" spans="3:7" x14ac:dyDescent="0.3">
      <c r="C52" s="13" t="s">
        <v>314</v>
      </c>
      <c r="D52" s="14">
        <v>7633</v>
      </c>
    </row>
    <row r="54" spans="3:7" x14ac:dyDescent="0.3">
      <c r="C54" s="13" t="s">
        <v>331</v>
      </c>
    </row>
    <row r="56" spans="3:7" x14ac:dyDescent="0.3">
      <c r="C56" s="12" t="s">
        <v>332</v>
      </c>
      <c r="D56" t="s">
        <v>315</v>
      </c>
      <c r="F56" s="12" t="s">
        <v>333</v>
      </c>
      <c r="G56" t="s">
        <v>315</v>
      </c>
    </row>
    <row r="57" spans="3:7" x14ac:dyDescent="0.3">
      <c r="C57" s="13" t="s">
        <v>334</v>
      </c>
      <c r="D57" s="14">
        <v>5388</v>
      </c>
      <c r="F57" s="13" t="s">
        <v>336</v>
      </c>
      <c r="G57" s="14">
        <v>444</v>
      </c>
    </row>
    <row r="58" spans="3:7" x14ac:dyDescent="0.3">
      <c r="C58" s="13" t="s">
        <v>336</v>
      </c>
      <c r="D58" s="14">
        <v>2245</v>
      </c>
      <c r="F58" s="13" t="s">
        <v>334</v>
      </c>
      <c r="G58" s="14">
        <v>7189</v>
      </c>
    </row>
    <row r="59" spans="3:7" x14ac:dyDescent="0.3">
      <c r="C59" s="13" t="s">
        <v>314</v>
      </c>
      <c r="D59" s="14">
        <v>7633</v>
      </c>
      <c r="F59" s="13" t="s">
        <v>314</v>
      </c>
      <c r="G59" s="14">
        <v>7633</v>
      </c>
    </row>
    <row r="62" spans="3:7" x14ac:dyDescent="0.3">
      <c r="C62" s="13" t="s">
        <v>339</v>
      </c>
    </row>
    <row r="64" spans="3:7" x14ac:dyDescent="0.3">
      <c r="C64" s="12" t="s">
        <v>333</v>
      </c>
      <c r="D64" t="s">
        <v>315</v>
      </c>
    </row>
    <row r="65" spans="3:6" x14ac:dyDescent="0.3">
      <c r="C65" s="13" t="s">
        <v>336</v>
      </c>
      <c r="D65" s="28">
        <v>0.5039958076771911</v>
      </c>
      <c r="F65" s="29">
        <f>GETPIVOTDATA("Total Value",$C$64,"Auto Renewal Normalize","Não")</f>
        <v>0.5039958076771911</v>
      </c>
    </row>
    <row r="66" spans="3:6" x14ac:dyDescent="0.3">
      <c r="C66" s="13" t="s">
        <v>334</v>
      </c>
      <c r="D66" s="28">
        <v>0.49600419232280885</v>
      </c>
      <c r="F66" s="29">
        <f>GETPIVOTDATA("Total Value",$C$64,"Auto Renewal Normalize","Sim")</f>
        <v>0.49600419232280885</v>
      </c>
    </row>
    <row r="67" spans="3:6" x14ac:dyDescent="0.3">
      <c r="C67" s="13" t="s">
        <v>314</v>
      </c>
      <c r="D67" s="28">
        <v>1</v>
      </c>
    </row>
    <row r="69" spans="3:6" x14ac:dyDescent="0.3">
      <c r="C69" s="13" t="s">
        <v>343</v>
      </c>
    </row>
    <row r="71" spans="3:6" x14ac:dyDescent="0.3">
      <c r="C71" s="12" t="s">
        <v>333</v>
      </c>
      <c r="D71" t="s">
        <v>315</v>
      </c>
    </row>
    <row r="72" spans="3:6" x14ac:dyDescent="0.3">
      <c r="C72" s="13" t="s">
        <v>22</v>
      </c>
      <c r="D72" s="14">
        <v>444</v>
      </c>
    </row>
    <row r="73" spans="3:6" x14ac:dyDescent="0.3">
      <c r="C73" s="13" t="s">
        <v>26</v>
      </c>
      <c r="D73" s="14">
        <v>1801</v>
      </c>
    </row>
    <row r="74" spans="3:6" x14ac:dyDescent="0.3">
      <c r="C74" s="13" t="s">
        <v>18</v>
      </c>
      <c r="D74" s="14">
        <v>5388</v>
      </c>
    </row>
    <row r="75" spans="3:6" x14ac:dyDescent="0.3">
      <c r="C75" s="13" t="s">
        <v>314</v>
      </c>
      <c r="D75" s="14">
        <v>7633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95"/>
  <sheetViews>
    <sheetView showGridLines="0" tabSelected="1" zoomScale="70" zoomScaleNormal="70" workbookViewId="0">
      <selection activeCell="A30" sqref="A30"/>
    </sheetView>
  </sheetViews>
  <sheetFormatPr defaultRowHeight="14.4" x14ac:dyDescent="0.3"/>
  <cols>
    <col min="1" max="1" width="28.88671875" style="4" customWidth="1"/>
    <col min="2" max="2" width="3.5546875" customWidth="1"/>
    <col min="12" max="12" width="6.5546875" customWidth="1"/>
  </cols>
  <sheetData>
    <row r="2" spans="1:17" ht="39" customHeight="1" thickBot="1" x14ac:dyDescent="0.6">
      <c r="B2" s="17" t="s">
        <v>342</v>
      </c>
      <c r="C2" s="18"/>
      <c r="D2" s="18"/>
      <c r="E2" s="18"/>
      <c r="F2" s="18"/>
      <c r="G2" s="18"/>
      <c r="H2" s="18"/>
      <c r="I2" s="19"/>
      <c r="J2" s="19"/>
      <c r="K2" s="19"/>
      <c r="L2" s="19"/>
      <c r="M2" s="21"/>
      <c r="N2" s="21"/>
      <c r="O2" s="21"/>
      <c r="P2" s="21"/>
      <c r="Q2" s="21"/>
    </row>
    <row r="3" spans="1:17" ht="31.8" customHeight="1" thickTop="1" x14ac:dyDescent="0.3">
      <c r="B3" s="15"/>
    </row>
    <row r="4" spans="1:17" s="7" customFormat="1" x14ac:dyDescent="0.3">
      <c r="A4" s="4"/>
      <c r="C4" s="25" t="s">
        <v>323</v>
      </c>
      <c r="D4" s="25"/>
      <c r="E4" s="25"/>
      <c r="F4" s="25"/>
      <c r="G4" s="25"/>
      <c r="H4" s="25"/>
      <c r="I4" s="22"/>
      <c r="J4" s="22"/>
      <c r="K4" s="22"/>
    </row>
    <row r="5" spans="1:17" s="7" customFormat="1" ht="7.5" customHeight="1" x14ac:dyDescent="0.3">
      <c r="A5" s="4"/>
      <c r="C5" s="22"/>
      <c r="D5" s="22"/>
      <c r="E5" s="22"/>
      <c r="F5" s="22"/>
      <c r="G5" s="22"/>
      <c r="H5" s="22"/>
      <c r="I5" s="22"/>
      <c r="J5" s="22"/>
      <c r="K5" s="22"/>
    </row>
    <row r="6" spans="1:17" s="7" customFormat="1" ht="10.5" customHeight="1" x14ac:dyDescent="0.3">
      <c r="A6" s="4"/>
    </row>
    <row r="7" spans="1:17" s="7" customFormat="1" ht="9.75" customHeight="1" x14ac:dyDescent="0.3">
      <c r="A7" s="4"/>
    </row>
    <row r="8" spans="1:17" s="7" customFormat="1" ht="33" customHeight="1" x14ac:dyDescent="0.3">
      <c r="A8" s="4"/>
    </row>
    <row r="9" spans="1:17" s="7" customFormat="1" x14ac:dyDescent="0.3">
      <c r="A9" s="4"/>
    </row>
    <row r="10" spans="1:17" s="7" customFormat="1" x14ac:dyDescent="0.3">
      <c r="A10" s="4"/>
    </row>
    <row r="11" spans="1:17" s="7" customFormat="1" x14ac:dyDescent="0.3">
      <c r="A11" s="4"/>
    </row>
    <row r="12" spans="1:17" s="7" customFormat="1" x14ac:dyDescent="0.3">
      <c r="A12" s="4"/>
    </row>
    <row r="13" spans="1:17" s="7" customFormat="1" x14ac:dyDescent="0.3">
      <c r="A13" s="4"/>
    </row>
    <row r="14" spans="1:17" s="7" customFormat="1" x14ac:dyDescent="0.3">
      <c r="A14" s="4"/>
    </row>
    <row r="15" spans="1:17" s="7" customFormat="1" x14ac:dyDescent="0.3">
      <c r="A15" s="4"/>
    </row>
    <row r="16" spans="1:17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</sheetData>
  <mergeCells count="1">
    <mergeCell ref="C4:H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8 3 2 9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8 3 2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9 v V o o i k e 4 D g A A A B E A A A A T A B w A R m 9 y b X V s Y X M v U 2 V j d G l v b j E u b S C i G A A o o B Q A A A A A A A A A A A A A A A A A A A A A A A A A A A A r T k 0 u y c z P U w i G 0 I b W A F B L A Q I t A B Q A A g A I A P N 9 v V r N g X o B p A A A A P Y A A A A S A A A A A A A A A A A A A A A A A A A A A A B D b 2 5 m a W c v U G F j a 2 F n Z S 5 4 b W x Q S w E C L Q A U A A I A C A D z f b 1 a D 8 r p q 6 Q A A A D p A A A A E w A A A A A A A A A A A A A A A A D w A A A A W 0 N v b n R l b n R f V H l w Z X N d L n h t b F B L A Q I t A B Q A A g A I A P N 9 v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F X n H q Q s L T o 3 M A x S 8 5 k B Y A A A A A A I A A A A A A B B m A A A A A Q A A I A A A A J + 5 0 j e 0 C f 1 V s 0 A + Q B Z w T 5 a 2 B m S 7 8 t x 7 Y d G 9 9 1 t L L 3 v 5 A A A A A A 6 A A A A A A g A A I A A A A M O k g o q t f l p s 7 w h f a O r L n x K W d o h i 9 2 j I X b K l O r P 2 k f 4 R U A A A A D F n f B i 8 i + X + e y w N o P O A R l x r y Y P I F / 7 9 f K / O l d J E x Z s Q 9 j 4 w C m J u L 8 c 7 X d L f d B c D n Y W P a m k a i R v D H u T E 9 v V 5 a c h A 4 m q 8 n 7 l u G E G a 3 r b T D c A i Q A A A A K m k A 8 z M e C 0 d o Q o 3 0 a 5 8 2 T S k V n 8 U 0 H Q 4 7 q G T 9 Y o U A W N M K n l P U S h r p F S D o B M I 8 g O L u 9 v 2 J m N j S n P y 6 + T b e d V p f 5 M = < / D a t a M a s h u p > 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A5389319-A10B-4215-B949-A59F268D9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Normalize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</cp:lastModifiedBy>
  <dcterms:created xsi:type="dcterms:W3CDTF">2024-12-19T13:13:10Z</dcterms:created>
  <dcterms:modified xsi:type="dcterms:W3CDTF">2025-05-29T23:34:30Z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