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DD2">
      <text>
        <t xml:space="preserve">19/1/2017 c fee £5.38
19/1/2017 paypal -£5.38</t>
      </text>
    </comment>
    <comment authorId="0" ref="AZ3">
      <text>
        <t xml:space="preserve">10/12/2015 c fee £5.38
10/12/2015 paid -£6.00</t>
      </text>
    </comment>
    <comment authorId="0" ref="AP4">
      <text>
        <t xml:space="preserve">27/8/2015 carried £3.88
24/9/2015 c fee £5.37
25/9/2015 paid -£5.37
11/10/2015 paid -£3.88</t>
      </text>
    </comment>
    <comment authorId="0" ref="AZ4">
      <text>
        <t xml:space="preserve">10/12/2015 c fee £5.38
10/12/2015 paid -£5.38</t>
      </text>
    </comment>
    <comment authorId="0" ref="BN4">
      <text>
        <t xml:space="preserve">24/3/2016 c fee £5.38
24/3/2016 paid £5.38</t>
      </text>
    </comment>
    <comment authorId="0" ref="CJ4">
      <text>
        <t xml:space="preserve">11/8/2016 c fee £2.38</t>
      </text>
    </comment>
    <comment authorId="0" ref="CM4">
      <text>
        <t xml:space="preserve">11/8/2016 carried £2.68
8/9/2016 c fee £3.88
21/10/2016 paid -£6.26</t>
      </text>
    </comment>
    <comment authorId="0" ref="CY4">
      <text>
        <t xml:space="preserve">8/12/2016 c fee £5.38</t>
      </text>
    </comment>
    <comment authorId="0" ref="CZ4">
      <text>
        <t xml:space="preserve">8/12/2016 carried £5.38
15/12/2016 c fee £8.64
15/12/2016 pies £1.00
15/12/2016 wine £1.45
28/12/2016 paid £16.47</t>
      </text>
    </comment>
    <comment authorId="0" ref="DB4">
      <text>
        <t xml:space="preserve">5/1/2017 c fee £5.09
17/1/2017 paid -£5.38</t>
      </text>
    </comment>
    <comment authorId="0" ref="Z5">
      <text>
        <t xml:space="preserve">26/4/2015 c fee £5.25
26/4/2015 cash -£4.25
6/6/2015 cash -£1</t>
      </text>
    </comment>
    <comment authorId="0" ref="DF6">
      <text>
        <t xml:space="preserve">2/2/2017 c fee £5.38
3/2/2017 paid £5.38</t>
      </text>
    </comment>
    <comment authorId="0" ref="G7">
      <text>
        <t xml:space="preserve">Court fee £5.25</t>
      </text>
    </comment>
    <comment authorId="0" ref="T7">
      <text>
        <t xml:space="preserve">19/3/2015 C fee £5.25
19/3/2015 C fee £1.50
19/3/2015 Cash £1
</t>
      </text>
    </comment>
    <comment authorId="0" ref="V7">
      <text>
        <t xml:space="preserve">2/4/2015 c fee £5.25
2/4/2015 balls -£3
2/4/2015 c fee £1.50</t>
      </text>
    </comment>
    <comment authorId="0" ref="Y7">
      <text>
        <t xml:space="preserve">2/4/2015 carried £4.50
9/4/2015 carried £7
23/4/2015 c fee £3.75</t>
      </text>
    </comment>
    <comment authorId="0" ref="Z7">
      <text>
        <t xml:space="preserve">23/4/2015 carried £15.25
26/4/2015 c fee £5.25</t>
      </text>
    </comment>
    <comment authorId="0" ref="AD7">
      <text>
        <t xml:space="preserve">26/4/2015 carried £20.50
4/6/2015 cancelled £0.28
29/6/2015 cash -£20.78</t>
      </text>
    </comment>
    <comment authorId="0" ref="E8">
      <text>
        <t xml:space="preserve">From court booking fee</t>
      </text>
    </comment>
    <comment authorId="0" ref="CY8">
      <text>
        <t xml:space="preserve">8/12/2016 balls -£7.50</t>
      </text>
    </comment>
    <comment authorId="0" ref="CZ8">
      <text>
        <t xml:space="preserve">15/12/2016 balls -£3.50</t>
      </text>
    </comment>
    <comment authorId="0" ref="DB8">
      <text>
        <t xml:space="preserve">5/1/2017 balls -£7</t>
      </text>
    </comment>
    <comment authorId="0" ref="DC8">
      <text>
        <t xml:space="preserve">12/1/2017 balls -£7</t>
      </text>
    </comment>
    <comment authorId="0" ref="DD8">
      <text>
        <t xml:space="preserve">19/1/2017 balls -£3.50</t>
      </text>
    </comment>
    <comment authorId="0" ref="CT9">
      <text>
        <t xml:space="preserve">27/10/2016 c fee £5.38</t>
      </text>
    </comment>
    <comment authorId="0" ref="M10">
      <text>
        <t xml:space="preserve">Paid £10.50 cash</t>
      </text>
    </comment>
    <comment authorId="0" ref="N10">
      <text>
        <t xml:space="preserve">5/2/2015 C fee £5.25
5/2/2015 Cash £5.25</t>
      </text>
    </comment>
    <comment authorId="0" ref="O10">
      <text>
        <t xml:space="preserve">13/2/2015 C fee £5.25
13/2/2015 Cash £5.25</t>
      </text>
    </comment>
    <comment authorId="0" ref="R10">
      <text>
        <t xml:space="preserve">He says he's paid me</t>
      </text>
    </comment>
    <comment authorId="0" ref="T10">
      <text>
        <t xml:space="preserve">19/3/2015 C fee £5.25
19/3/2015 Cash -£4.30</t>
      </text>
    </comment>
    <comment authorId="0" ref="U10">
      <text>
        <t xml:space="preserve">19/3/2015 carried -£0.95</t>
      </text>
    </comment>
    <comment authorId="0" ref="V10">
      <text>
        <t xml:space="preserve">2/4/2015 c fee £5.25
2/4/2015 cash £12</t>
      </text>
    </comment>
    <comment authorId="0" ref="W10">
      <text>
        <t xml:space="preserve">2/4/2015 carried -£2.45
9/4/2015 c fee £7
9/4/2015 cash £5</t>
      </text>
    </comment>
    <comment authorId="0" ref="Y10">
      <text>
        <t xml:space="preserve">16/4/2015 carried -£0.45
23/4/2015 c fee £3.75
23/4/2015 cash -£5.00</t>
      </text>
    </comment>
    <comment authorId="0" ref="Z10">
      <text>
        <t xml:space="preserve">23/4/2015 carried -£1.70
26/4/2015 c fee £5.25
26/4/2015 cash £5.30</t>
      </text>
    </comment>
    <comment authorId="0" ref="AA10">
      <text>
        <t xml:space="preserve">26/4/2015 carried -£1.75
30/4/2015 c fee £3.75
30/4/2015 cash -£5</t>
      </text>
    </comment>
    <comment authorId="0" ref="AB10">
      <text>
        <t xml:space="preserve">30/4/2015 carried -£3.00
7/5/2015 c fee £3.75</t>
      </text>
    </comment>
    <comment authorId="0" ref="AD10">
      <text>
        <t xml:space="preserve">7/5/2015 carried £0.75
4/6/2015 cancelled £0.84</t>
      </text>
    </comment>
    <comment authorId="0" ref="AE10">
      <text>
        <t xml:space="preserve">4/6/2015 carried £1.59
11/6/2015 c fee £0.88</t>
      </text>
    </comment>
    <comment authorId="0" ref="AF10">
      <text>
        <t xml:space="preserve">11/6/2015 carried £2.47
18/6/2015 c fee £0.88</t>
      </text>
    </comment>
    <comment authorId="0" ref="AG10">
      <text>
        <t xml:space="preserve">18/6/2015 carried £3.35
25/6/2015 c fee £1.17</t>
      </text>
    </comment>
    <comment authorId="0" ref="AH10">
      <text>
        <t xml:space="preserve">25/6/2015 carried £4.52
2/7/2015 c fee £0.43
2/7/2015 cash -£5
10/7/2015 cash -£1.20</t>
      </text>
    </comment>
    <comment authorId="0" ref="AJ10">
      <text>
        <t xml:space="preserve">2/7/2015 carried -£0.05
6/8/2015 c fee £3.88</t>
      </text>
    </comment>
    <comment authorId="0" ref="AL10">
      <text>
        <t xml:space="preserve">6/8/2015 carried £2.63
27/8/2015 c fee £3.88</t>
      </text>
    </comment>
    <comment authorId="0" ref="AR10">
      <text>
        <t xml:space="preserve">27/8/2015 carried £6.51
15/10/2015 c fee £4.43
15/10/2015 cash -£10.00</t>
      </text>
    </comment>
    <comment authorId="0" ref="AV10">
      <text>
        <t xml:space="preserve">15/10/2015 carried £0.94
12/11/2015 c fee £5.38
12/11/2015 cash -£7.00</t>
      </text>
    </comment>
    <comment authorId="0" ref="AW10">
      <text>
        <t xml:space="preserve">12/11/2015 carried -£0.68
19/11/2015 c fee £5.38
19/11/2015 cash £5.00</t>
      </text>
    </comment>
    <comment authorId="0" ref="BC10">
      <text>
        <t xml:space="preserve">19/11/2016 carried -£0.30
7/1/2016 c fee £5.38
7/1/2016 cash -£7.00</t>
      </text>
    </comment>
    <comment authorId="0" ref="BD10">
      <text>
        <t xml:space="preserve">7/1/2016 carried -£1.92
14/1/2016 c fee £5.38</t>
      </text>
    </comment>
    <comment authorId="0" ref="BM10">
      <text>
        <t xml:space="preserve">14/1/2016 carried £3.46
17/3/2016 c fee £3.13
17/3/2016 cash -£3.50</t>
      </text>
    </comment>
    <comment authorId="0" ref="CF10">
      <text>
        <t xml:space="preserve">17/3/2016 carried £3.09</t>
      </text>
    </comment>
    <comment authorId="0" ref="I11">
      <text>
        <t xml:space="preserve">Court booking fee £18 
paid 28/12/2014
Balls provided £3</t>
      </text>
    </comment>
    <comment authorId="0" ref="J11">
      <text>
        <t xml:space="preserve">Carried forward from 28/12/2014 £17.50
8/1/2015 c fee £5.25</t>
      </text>
    </comment>
    <comment authorId="0" ref="R11">
      <text>
        <t xml:space="preserve">8/1/2015 carried £12.25
26/2/2015 c fee £5.25
5/3/2015 c fee £5.25</t>
      </text>
    </comment>
    <comment authorId="0" ref="S11">
      <text>
        <t xml:space="preserve">5/3/2015 carried -£1.75</t>
      </text>
    </comment>
    <comment authorId="0" ref="Y11">
      <text>
        <t xml:space="preserve">16/4/2015 carried £4.50
23/4/2015 c fee £3.75</t>
      </text>
    </comment>
    <comment authorId="0" ref="AB11">
      <text>
        <t xml:space="preserve">23/4/2015 carried £8.25
30/4/2015 carried £3.75
7/5/2015 c fee £3.75</t>
      </text>
    </comment>
    <comment authorId="0" ref="AD11">
      <text>
        <t xml:space="preserve">7/5/2015 carried 15.75
4/6/2015 cancelled £0.84</t>
      </text>
    </comment>
    <comment authorId="0" ref="AE11">
      <text>
        <t xml:space="preserve">4/6/2015 carried £16.59
11/6/2015 c fee £0.88
23/6/2015 paid -£18
4/8/2015 cash -£2</t>
      </text>
    </comment>
    <comment authorId="0" ref="AH12">
      <text>
        <t xml:space="preserve">2/7/2015 c fee £0.43
2/7/2015 cash -£1</t>
      </text>
    </comment>
    <comment authorId="0" ref="AT12">
      <text>
        <t xml:space="preserve">2/7/2015 carried -£0.57
29/10/2015 c fee £5.38</t>
      </text>
    </comment>
    <comment authorId="0" ref="AW12">
      <text>
        <t xml:space="preserve">29/10/2015 carried £4.81
16/11/2015 paid -£5.00
19/11/2015 c fee £5.38
</t>
      </text>
    </comment>
    <comment authorId="0" ref="AY12">
      <text>
        <t xml:space="preserve">19/11/2015 carried £5.19
3/12/2015 c fee £5.38</t>
      </text>
    </comment>
    <comment authorId="0" ref="AZ12">
      <text>
        <t xml:space="preserve">3/12/2015 carried £10.57
10/12/2015 c fee £5.38
10/12/2015 paid -£10.76</t>
      </text>
    </comment>
    <comment authorId="0" ref="BA12">
      <text>
        <t xml:space="preserve">10/12/2015 carried £5.19
17/12/2015 c fee £14.15
29/2/2016 paid -£19.34</t>
      </text>
    </comment>
    <comment authorId="0" ref="BL12">
      <text>
        <t xml:space="preserve">10/3/2016 c fee £5.38</t>
      </text>
    </comment>
    <comment authorId="0" ref="BV12">
      <text>
        <t xml:space="preserve">10/3/2016 carried £5.38
12/5/2016 c fee £4.31
</t>
      </text>
    </comment>
    <comment authorId="0" ref="BW12">
      <text>
        <t xml:space="preserve">12/5/2016 carried £9.69
19/5/2016 c fee £3.88</t>
      </text>
    </comment>
    <comment authorId="0" ref="CI12">
      <text>
        <t xml:space="preserve">19/5/2016 carried £13.57
4/8/2016 c fee £3.88</t>
      </text>
    </comment>
    <comment authorId="0" ref="CP12">
      <text>
        <t xml:space="preserve">4/8/2016 carried £17.45
29/9/2016 c fee £3.88
29/9/2016 balls -£3.50
3/10/2016 paid -£17.83</t>
      </text>
    </comment>
    <comment authorId="0" ref="CS12">
      <text>
        <t xml:space="preserve">13/10/2106 carried £6.67
20/10/2016 c fee £5.38
22/11/2016 paid -£12.05</t>
      </text>
    </comment>
    <comment authorId="0" ref="CZ12">
      <text>
        <t xml:space="preserve">15/12/2016 c fee £8.64
15/12/2016 pies £1.00
15/12/2016 wine £1.45
</t>
      </text>
    </comment>
    <comment authorId="0" ref="E13">
      <text>
        <t xml:space="preserve">From court booking fee</t>
      </text>
    </comment>
    <comment authorId="0" ref="F13">
      <text>
        <t xml:space="preserve">Booking fee £18 27/11/2014
Court fee £5.25 4/12/2014
Court fee £7 11/12/2014
Repaid £5.75 11/12/2014
</t>
      </text>
    </comment>
    <comment authorId="0" ref="G13">
      <text>
        <t xml:space="preserve">£18 booking fee 4/12/2014
£5.25 court fee 18/12/2014
£12.75 repaid 22/12/2014</t>
      </text>
    </comment>
    <comment authorId="0" ref="K13">
      <text>
        <t xml:space="preserve">Booking fee for 29/1/2015 £18
Court fee for 22/12/2014 £7.75
Court fee for 28/12/2014 £3.50
Court fee for 15/1/2015 £5.25</t>
      </text>
    </comment>
    <comment authorId="0" ref="U13">
      <text>
        <t xml:space="preserve">15/1/2015 Carried -£1.50
26/3/2015 C fee £5.25
26/3/2015 Balls -£3</t>
      </text>
    </comment>
    <comment authorId="0" ref="AA13">
      <text>
        <t xml:space="preserve">26/3/2015 carried £0.75
30/4/2015 c fee £3.75</t>
      </text>
    </comment>
    <comment authorId="0" ref="AD13">
      <text>
        <t xml:space="preserve">30/4/2015 carried £4.50
4/6/2015 cancelled £0.28
</t>
      </text>
    </comment>
    <comment authorId="0" ref="AR13">
      <text>
        <t xml:space="preserve">4/6/2015 carried £4.78
15/10/2015 c fee £4.43
15/10/2015 paid -£9.21</t>
      </text>
    </comment>
    <comment authorId="0" ref="AT13">
      <text>
        <t xml:space="preserve">29/10/2015 c fee £5.38
29/10/2015 balls -£3.50</t>
      </text>
    </comment>
    <comment authorId="0" ref="AU13">
      <text>
        <t xml:space="preserve">29/10/2015 carried £1.88
5/11/2015 c fee £5.38
5/11/2015 balls -£3.50</t>
      </text>
    </comment>
    <comment authorId="0" ref="AW13">
      <text>
        <t xml:space="preserve">5/11/2015 carried £3.76
19/11/2015 c fee £5.38</t>
      </text>
    </comment>
    <comment authorId="0" ref="AZ13">
      <text>
        <t xml:space="preserve">19/11/2015 carried £9.14
10/12/2015 c fee £5.38</t>
      </text>
    </comment>
    <comment authorId="0" ref="BA13">
      <text>
        <t xml:space="preserve">10/12/2015 carried £14.52
17/12/2015 c fee £14.15</t>
      </text>
    </comment>
    <comment authorId="0" ref="BB13">
      <text>
        <t xml:space="preserve">17/12/2015 carried £28.67
29/12/2015 c fee £5.38
</t>
      </text>
    </comment>
    <comment authorId="0" ref="BE13">
      <text>
        <t xml:space="preserve">29/12/2015 carried £34.05
21/7/2016 c fee £5.38</t>
      </text>
    </comment>
    <comment authorId="0" ref="BG13">
      <text>
        <t xml:space="preserve">21/1/2016 carried -£10.57
18/2/2016 booking -£18</t>
      </text>
    </comment>
    <comment authorId="0" ref="BI13">
      <text>
        <t xml:space="preserve">11/2/2016 carried -£23.19
18/2/2016 c fee £5.38
</t>
      </text>
    </comment>
    <comment authorId="0" ref="BJ13">
      <text>
        <t xml:space="preserve">18/2/2016 carried -£17.81
25/2/2016 c fee £5.38</t>
      </text>
    </comment>
    <comment authorId="0" ref="BK13">
      <text>
        <t xml:space="preserve">25/2/2016 carried -£12.43
3/3/2016 c fee £5.38</t>
      </text>
    </comment>
    <comment authorId="0" ref="BM13">
      <text>
        <t xml:space="preserve">10/3/2016 carried -£1.67
17/3/2016 c fee £3.13
31/3/2016 booking -£18</t>
      </text>
    </comment>
    <comment authorId="0" ref="BN13">
      <text>
        <t xml:space="preserve">17/3/2016 carried -£16.54
24/3/2016 c fee £5.38</t>
      </text>
    </comment>
    <comment authorId="0" ref="BO13">
      <text>
        <t xml:space="preserve">24/3/2016 carried -£11.16
31/3/2016 c fee £5.38</t>
      </text>
    </comment>
    <comment authorId="0" ref="BP13">
      <text>
        <t xml:space="preserve">31/3/2016 carried -£5.78
7/4/2016 c fee £5.38</t>
      </text>
    </comment>
    <comment authorId="0" ref="BQ13">
      <text>
        <t xml:space="preserve">7/4/2016 carried -£0.40
14/4/2016 c fee £6.59
</t>
      </text>
    </comment>
    <comment authorId="0" ref="BS13">
      <text>
        <t xml:space="preserve">14/4/2016 carried £6.19
25/4/2016 c fee £3.88</t>
      </text>
    </comment>
    <comment authorId="0" ref="BT13">
      <text>
        <t xml:space="preserve">25/4/2016 carried £10.07
4/5/2016 c fee £3.88</t>
      </text>
    </comment>
    <comment authorId="0" ref="BW13">
      <text>
        <t xml:space="preserve">12/5/2016 carried £18.26
19/5/2016 c fee £3.88</t>
      </text>
    </comment>
    <comment authorId="0" ref="BX13">
      <text>
        <t xml:space="preserve">19/5/2016 carried £22.14
23/5/2016 c fee £3.88</t>
      </text>
    </comment>
    <comment authorId="0" ref="BY13">
      <text>
        <t xml:space="preserve">23/5/2016 carried £26.02
2/6/2016 c fee -£3.88</t>
      </text>
    </comment>
    <comment authorId="0" ref="BZ13">
      <text>
        <t xml:space="preserve">2/6/2016 carried £29.90
6/6/2016 c fee £3.88</t>
      </text>
    </comment>
    <comment authorId="0" ref="CA13">
      <text>
        <t xml:space="preserve">6/6/2016 carried £33.78
7/6/2016 c fee £3.88
</t>
      </text>
    </comment>
    <comment authorId="0" ref="CC13">
      <text>
        <t xml:space="preserve">7/6/2016 carried £37.66
23/6/2016 c fee £3.88
24/6/2016 paid -£50</t>
      </text>
    </comment>
    <comment authorId="0" ref="CD13">
      <text>
        <t xml:space="preserve">23/6/2016 carried -£8.46
30/6/2016 c fee £3.88</t>
      </text>
    </comment>
    <comment authorId="0" ref="CG13">
      <text>
        <t xml:space="preserve">30/6/2016 carried -£4.58
14/7/2016 c fee £3.88</t>
      </text>
    </comment>
    <comment authorId="0" ref="CJ13">
      <text>
        <t xml:space="preserve">14/7/2016 carried -£0.70
11/8/2016 c fee £2.38</t>
      </text>
    </comment>
    <comment authorId="0" ref="CK13">
      <text>
        <t xml:space="preserve">11/8/2016 carried £1.68
25/8/2016 c fee £2.00</t>
      </text>
    </comment>
    <comment authorId="0" ref="CL13">
      <text>
        <t xml:space="preserve">25/8/2016 carried £2.68
1/9/2016 c fee £3.88</t>
      </text>
    </comment>
    <comment authorId="0" ref="CM13">
      <text>
        <t xml:space="preserve">1/9/2016 carried £6.56
8/9/2016 c fee £3.88</t>
      </text>
    </comment>
    <comment authorId="0" ref="CN13">
      <text>
        <t xml:space="preserve">8/9/2016 carried £10.44
15/9/2016 c fee £3.88</t>
      </text>
    </comment>
    <comment authorId="0" ref="CQ13">
      <text>
        <t xml:space="preserve">15/9/2016 carried £14.32
6/10/2016 c fee £3.88</t>
      </text>
    </comment>
    <comment authorId="0" ref="CR13">
      <text>
        <t xml:space="preserve">6/10/2016 carried £18.20
13/10/2016 c fee £6.67</t>
      </text>
    </comment>
    <comment authorId="0" ref="CS13">
      <text>
        <t xml:space="preserve">13/10/2016 carried £24.87
20/10/2016 c fee £5.38
25/10/2016 paid -£50</t>
      </text>
    </comment>
    <comment authorId="0" ref="CT13">
      <text>
        <t xml:space="preserve">20/10/2016 carried -£14.37
27/10/2016 c fee £5.38
27/10/2016 balls -£3.50</t>
      </text>
    </comment>
    <comment authorId="0" ref="CV13">
      <text>
        <t xml:space="preserve">27/10/2016 carried -£17.87
10/11/2016 c fee £3.88</t>
      </text>
    </comment>
    <comment authorId="0" ref="CW13">
      <text>
        <t xml:space="preserve">10/11/2016 carried -£13.99
24/11/2016 c fee £5.38</t>
      </text>
    </comment>
    <comment authorId="0" ref="CZ13">
      <text>
        <t xml:space="preserve">24/11/2016 carried -£8.61
15/12/2016 c fee £4.64
15/12/2016 wine £1.45</t>
      </text>
    </comment>
    <comment authorId="0" ref="DE13">
      <text>
        <t xml:space="preserve">15/12/2017 carried £2.52
26/1/2017 c fee £5.38</t>
      </text>
    </comment>
    <comment authorId="0" ref="DF13">
      <text>
        <t xml:space="preserve">26/1/2017 carried £7.90
2/2/2017 c fee £5.38</t>
      </text>
    </comment>
    <comment authorId="0" ref="DG13">
      <text>
        <t xml:space="preserve">2/2/2017 carried £13.28
9/2/2017 c fee £5.38</t>
      </text>
    </comment>
    <comment authorId="0" ref="E14">
      <text>
        <t xml:space="preserve">-£18 for court 20/11/2014
£5.25 court fee 4/11/2014
-£3 for balls 4/11/2014</t>
      </text>
    </comment>
    <comment authorId="0" ref="J14">
      <text>
        <t xml:space="preserve">Court fee £5.25
Provided balls £6
12/2/2015 Trans £51.25</t>
      </text>
    </comment>
    <comment authorId="0" ref="K14">
      <text>
        <t xml:space="preserve">Court fee £5.25
Provided balls £6
Booking fee for 22/1/2015 £18
Court fee for 22/12/2014 £1.75
Refund from Sarah £9
12/2/2015 Trans £51.25</t>
      </text>
    </comment>
    <comment authorId="0" ref="M14">
      <text>
        <t xml:space="preserve">Booking fee for 13/2/2015 -£18
29/1/2015 C fee £5.25
29/1/2015 Balls -£3
12/2/2015 Trans £51.25</t>
      </text>
    </comment>
    <comment authorId="0" ref="R14">
      <text>
        <t xml:space="preserve">19/2/2015 carried £13.50
26/2/2015 carried £10.50
5/3/2015 booking £18
5/3/2015 balls £6
5/3/2015 c fee £5.25
5/3/2015 c fee £1.50</t>
      </text>
    </comment>
    <comment authorId="0" ref="S14">
      <text>
        <t xml:space="preserve">5/3/2015 carried -£41.25
12/3/2015 booking £18
12/3/2015 balls £3
12/3/2015 c fee £5.25
12/3/2015 c fee £1.50</t>
      </text>
    </comment>
    <comment authorId="0" ref="T14">
      <text>
        <t xml:space="preserve">12/3/2015 Carried -£55.00
19/3/2015 C fee £5.25
19/3/2015 C fee £1.50
19/3/2015 Balls -£3.00
21/3/2015 Trnsfr £29.00
</t>
      </text>
    </comment>
    <comment authorId="0" ref="U14">
      <text>
        <t xml:space="preserve">19/3/2015 Carried -£22.75
26/3/2015 Booking -£18
26/3/2015 C fee £5.25
26/3/2015 Balls £3
31/3/2015 Paid £38.50</t>
      </text>
    </comment>
    <comment authorId="0" ref="W14">
      <text>
        <t xml:space="preserve">9/4/2015 c fee £5.25
9/4/2015 balls -£3
23/4/2015 booking £12
28/4/2015 booking £32</t>
      </text>
    </comment>
    <comment authorId="0" ref="X14">
      <text>
        <t xml:space="preserve">9/4/2015 carried -£41.75
30/4/2015 booking -£12
16/4/2015 c fee £3.75
16/4/2015 balls -£3
21/4/2015 transfer £21</t>
      </text>
    </comment>
    <comment authorId="0" ref="Y14">
      <text>
        <t xml:space="preserve">16/4/2015 carried -£32.00
23/4/2015 c fee £3.75
23/4/2015 balls -£3.00
7/5/2015 booking -£12.00</t>
      </text>
    </comment>
    <comment authorId="0" ref="Z14">
      <text>
        <t xml:space="preserve">26/4/2015 c fee £5.25
26/4/2015 balls -£9</t>
      </text>
    </comment>
    <comment authorId="0" ref="AA14">
      <text>
        <t xml:space="preserve">30/4/2015 c fee £3.75
30/4/2015 balls -£3</t>
      </text>
    </comment>
    <comment authorId="0" ref="AB14">
      <text>
        <t xml:space="preserve">23/4/2015 carried -£43.25
26/4/2015 carried -£3.75
30/4/2015 carried £0.75
7/5/2015 booking -£24
7/5/2015 balls -£6
7/5/2015 c fee £3.75
19/5/2015 transfer £66.50</t>
      </text>
    </comment>
    <comment authorId="0" ref="AC14">
      <text>
        <t xml:space="preserve">28/5/2014 c fee £3.75
28/5/2015 balls -£3
28/5/2015 balls -£3</t>
      </text>
    </comment>
    <comment authorId="0" ref="AD14">
      <text>
        <t xml:space="preserve">28/5/2015 carried -£2.25
4/6/2015 cancelled £1.13</t>
      </text>
    </comment>
    <comment authorId="0" ref="AE14">
      <text>
        <t xml:space="preserve">4/6/2015 carried -£1.12
11/6/2015 c fee £0.88</t>
      </text>
    </comment>
    <comment authorId="0" ref="AF14">
      <text>
        <t xml:space="preserve">11/6/2015 carried -£8.24
18/6/2015 balls -£3.00
18/6/2015 c fee £0.88</t>
      </text>
    </comment>
    <comment authorId="0" ref="AG14">
      <text>
        <t xml:space="preserve">18/6/2015 carried -£2.36
25/6/2015 balls £3.50
25/6/2015 c fee £1.17</t>
      </text>
    </comment>
    <comment authorId="0" ref="AH14">
      <text>
        <t xml:space="preserve">25/6/2015 carried -£4.19
2/7/2015 balls -£3.50
2/7/2015 c fee £0.43</t>
      </text>
    </comment>
    <comment authorId="0" ref="AI14">
      <text>
        <t xml:space="preserve">2/7/2015 carried -£7.26
10/7/2015 cash -£0.03
16/7/2015 balls -£7.00
16/7/2015 c fee £0.43
12/8/2015 cash -£2
</t>
      </text>
    </comment>
    <comment authorId="0" ref="AK14">
      <text>
        <t xml:space="preserve">16/7/2015 carried -£11.98
20/8/2015 c fee £3.88</t>
      </text>
    </comment>
    <comment authorId="0" ref="AL14">
      <text>
        <t xml:space="preserve">20/8/2015 carried £11.98
27/8/2015 booking £12.00</t>
      </text>
    </comment>
    <comment authorId="0" ref="AM14">
      <text>
        <t xml:space="preserve">27/8/2015 carried -£23.98
3/9/2015 c fee £3.88</t>
      </text>
    </comment>
    <comment authorId="0" ref="AN14">
      <text>
        <t xml:space="preserve">3/9/2015 carried -£20.10
10/9/2015 c fee £3.88</t>
      </text>
    </comment>
    <comment authorId="0" ref="AO14">
      <text>
        <t xml:space="preserve">10/9/2015 carried -£16.22
17/9/2015 booking -£12.00
17/9/2015 balls -£3.50
17/9/2015 c fee £3.88</t>
      </text>
    </comment>
    <comment authorId="0" ref="AP14">
      <text>
        <t xml:space="preserve">17/9/2015 carried £27.34
24/9/2015 c fee £5.37
24/9/2015 balls -£10.50</t>
      </text>
    </comment>
    <comment authorId="0" ref="AQ14">
      <text>
        <t xml:space="preserve">24/9/2015 carried -£32.47
29/9/2015 booking -£12.00
29/9/2015 paid £44.47</t>
      </text>
    </comment>
    <comment authorId="0" ref="AS14">
      <text>
        <t xml:space="preserve">22/10/2015 booking -£12.00
29/10/2015 booking -£18.00
22/10/2015 c fee £3.88
22/10/2015 balls -£3.50</t>
      </text>
    </comment>
    <comment authorId="0" ref="AW14">
      <text>
        <t xml:space="preserve">22/10/2015 carried -£29.62
3/12/2015 booking -£18.00
19/11/2015 c fee £5.38
19/11/2015 balls -£3.50</t>
      </text>
    </comment>
    <comment authorId="0" ref="AX14">
      <text>
        <t xml:space="preserve">19/11/2015 carried -£49.50
26/11/2015 c fee £5.38
10/12/2015 booking £-18.00</t>
      </text>
    </comment>
    <comment authorId="0" ref="AY14">
      <text>
        <t xml:space="preserve">26/11/2015 carried -£62.12
3/12/2015 c fee £5.38
3/12/2015 balls -£3.50
17/12/2015 booking -£36.00
</t>
      </text>
    </comment>
    <comment authorId="0" ref="AZ14">
      <text>
        <t xml:space="preserve">3/12/2015 carried -£96.24
10/12/2015 booking -£18.00</t>
      </text>
    </comment>
    <comment authorId="0" ref="BA14">
      <text>
        <t xml:space="preserve">10/12/2015 carried -£114.24
17/12/2015 c fee £14.15
17/12/2015 balls -£7.00
17/12/2015 m pies -£10.00
17/12/2015 wine -£10.00</t>
      </text>
    </comment>
    <comment authorId="0" ref="BB14">
      <text>
        <t xml:space="preserve">17/12/2015 carried -£127.09
29/12/2015 c fee £5.38
29/12/2015 balls -£3.50</t>
      </text>
    </comment>
    <comment authorId="0" ref="BC14">
      <text>
        <t xml:space="preserve">29/12/2016 carried -£125.21
7/1/2016 transfer £60.00
7/1/2016 c fee £5.38
7/1/2016 balls -£3.50
21/1/2015 booking £18.00
</t>
      </text>
    </comment>
    <comment authorId="0" ref="BD14">
      <text>
        <t xml:space="preserve">7/1/2016 carried -£81.33
14/1/2016 c fee £5.38
14/1/2016 balls £3.50
28/1/2016 booking -£18</t>
      </text>
    </comment>
    <comment authorId="0" ref="BE14">
      <text>
        <t xml:space="preserve">14/1/2016 carried -£97.45
21/1/2016 c fee £5.38
21/1/2016 balls -£3.50
21/1/2016 transfer £54
</t>
      </text>
    </comment>
    <comment authorId="0" ref="BF14">
      <text>
        <t xml:space="preserve">21/1/2016 carried -£41.57
28/1/2016 c fee £5.38
28/1/2016 balls -£3.50
28/1/2016 transfer -£18
11/2/2016 booking -£18</t>
      </text>
    </comment>
    <comment authorId="0" ref="BG14">
      <text>
        <t xml:space="preserve">28/1/2016 carried -£75.87
18/2/106 booking -£18</t>
      </text>
    </comment>
    <comment authorId="0" ref="BH14">
      <text>
        <t xml:space="preserve">4/2/2016 carried -£93.87
11/2/2016 c fee £5.38
11/2/2016 c fee £5.38
25/2/2016 booking -£18</t>
      </text>
    </comment>
    <comment authorId="0" ref="BI14">
      <text>
        <t xml:space="preserve">11/2/2016 carried -£101.11 
18/2/2016 c fee £5.38
18/2/2016 balls -£3.50
3/3/2016 booking -£18</t>
      </text>
    </comment>
    <comment authorId="0" ref="BJ14">
      <text>
        <t xml:space="preserve">18/2/2016 carried -£117.23
25/2/2016 c fee £5.38
25/2/2016 balls -£3.50
10/3/2016 booking -£18
28/2/2016 transfer £34
28/2/2016 transfer £30
2/3/2016 transfer £25
</t>
      </text>
    </comment>
    <comment authorId="0" ref="BK14">
      <text>
        <t xml:space="preserve">25/2/2016 carried -£59.72
3/3/2016 c fee £5.38
3/3/2016 balls -£3.50
17/3/2016 booking -£18</t>
      </text>
    </comment>
    <comment authorId="0" ref="BM14">
      <text>
        <t xml:space="preserve">10/3/2016 carried -£72.34
17/3/2016 c fee £5.38
17/3/2016 balls -£3.50
31/3/2016 booking -£18</t>
      </text>
    </comment>
    <comment authorId="0" ref="BN14">
      <text>
        <t xml:space="preserve">17/3/2016 carried -£88.46
7/4/2016 c fee -£18</t>
      </text>
    </comment>
    <comment authorId="0" ref="BO14">
      <text>
        <t xml:space="preserve">24/3/2016 carried -£106.46
14/7/2016 booking -£18</t>
      </text>
    </comment>
    <comment authorId="0" ref="BP14">
      <text>
        <t xml:space="preserve">31/3/2016 carried -£124.46
5/4/2016 paid £80
7/4/2016 c fee £6.88
7/4/2016 balls -£3.50
7/4/2016 booking -£6
7/4/2016 cash £3
21/4/2016 booking -£12
</t>
      </text>
    </comment>
    <comment authorId="0" ref="BQ14">
      <text>
        <t xml:space="preserve">7/4/2016 carried -£56.08
14/4/2016 c fee £6.59
14/4/2016 booking -£3
25/4/2016 c fee -£12</t>
      </text>
    </comment>
    <comment authorId="0" ref="BR14">
      <text>
        <t xml:space="preserve">14/4/2016 carried -£64.49
21/4/2016 c fee £3.88
21/4/2016 balls -£3.50
5/5/2016 booking -£12</t>
      </text>
    </comment>
    <comment authorId="0" ref="BS14">
      <text>
        <t xml:space="preserve">21/4/2016 carried £76.11
25/4/2016 c fee £3.88
25/4/2016 balls -£3.50</t>
      </text>
    </comment>
    <comment authorId="0" ref="BU14">
      <text>
        <t xml:space="preserve">25/4/2016 carried -£75.73
5/5/2016 c fee £3.88
5/5/2016 balls -£3.50
19/5/2016 booking -£15
5/5/2016 transfer £20</t>
      </text>
    </comment>
    <comment authorId="0" ref="BV14">
      <text>
        <t xml:space="preserve">12/5/2016 carried -£70
12/5/2016 c fee £4.31
12/5/2016 balls £3.50
12/5/2016 booking -£12</t>
      </text>
    </comment>
    <comment authorId="0" ref="BW14">
      <text>
        <t xml:space="preserve">12/5/2016 carried -£81.54
19/5/2016 c fee £3.88
19/5/2016 balls -£7
2/6/2016 booking -£12</t>
      </text>
    </comment>
    <comment authorId="0" ref="BX14">
      <text>
        <t xml:space="preserve">19/5/2016 carried -£96.66
23/5/2016 c fee £3.88
23/5/2016 balls -£7
19/5/2016 transfer £30</t>
      </text>
    </comment>
    <comment authorId="0" ref="CA14">
      <text>
        <t xml:space="preserve">23/5/2016 carried -£69.78
27/5/2016 booking -£12
7/6/2016 c fee £3.88
7/6/2016 balls -£3.50
23/6/2016 booking -£12
30/6/2016 booking -£12</t>
      </text>
    </comment>
    <comment authorId="0" ref="CB14">
      <text>
        <t xml:space="preserve">7/6/2016 carried -£105.40
9/6/2016 c fee £1.42
27/6/2016 transfer £40</t>
      </text>
    </comment>
    <comment authorId="0" ref="CD14">
      <text>
        <t xml:space="preserve">9/6/2016 carried -£63.98
30/6/2016 c fee £3.88
30/6/2016 balls -£7</t>
      </text>
    </comment>
    <comment authorId="0" ref="CE14">
      <text>
        <t xml:space="preserve">30/6/2016 carried -£67.10
5/7/2016 c fee £3.88</t>
      </text>
    </comment>
    <comment authorId="0" ref="CG14">
      <text>
        <t xml:space="preserve">5/7/2016 carried -£59.34
14/7/2016 c fee £3.88</t>
      </text>
    </comment>
    <comment authorId="0" ref="CH14">
      <text>
        <t xml:space="preserve">14/7/2016 carried -£59.34
21/7/2016 booking -£15
21/7/2016 c fee £4.88
21/7/2016 balls -£3.50</t>
      </text>
    </comment>
    <comment authorId="0" ref="CJ14">
      <text>
        <t xml:space="preserve">21/7/2016 carried -£72.96
11/8/2016 booking -£6
11/8/2016 c fee £2.38
11/8/2016 balls -£3.50
12/8/2016 transferred from Michael £20</t>
      </text>
    </comment>
    <comment authorId="0" ref="CL14">
      <text>
        <t xml:space="preserve">11/8/2016 carried -£60.08
1/9/2016 booking -£12
1/9/2016 balls -£7
1/9/2016 c fee £3.88</t>
      </text>
    </comment>
    <comment authorId="0" ref="CM14">
      <text>
        <t xml:space="preserve">1/9/2016 carried -£75.20
8/9/2016 booking -£12.00</t>
      </text>
    </comment>
    <comment authorId="0" ref="CN14">
      <text>
        <t xml:space="preserve">type here
8/9/2016 carried -£87.20
15/9/2016 booking -£24
15/9/2016 balls -£7
15/9/2016 c fee £3.88
13/10/2016 booking -£18 </t>
      </text>
    </comment>
    <comment authorId="0" ref="CP14">
      <text>
        <t xml:space="preserve">15/9/2016 carried -£114.32
13/10/2016 booking -£18</t>
      </text>
    </comment>
    <comment authorId="0" ref="CR14">
      <text>
        <t xml:space="preserve">29/9/2016 carried -£132.43
20/10/2016 booking - £18
27/10/2016 booking -£18
13/10/2016 transfered £75</t>
      </text>
    </comment>
    <comment authorId="0" ref="CW14">
      <text>
        <t xml:space="preserve">13/10/2016 carried -£93.43
1/12/2016 booking -£18
8/12/2016 booking -£18
24/11/2016 c fee £5.38
29/11/2016 transfer £50</t>
      </text>
    </comment>
    <comment authorId="0" ref="CX14">
      <text>
        <t xml:space="preserve">24/11/2016 carried -£74.05
1/12/2016 c fee £5.38
1/12/2016 balls -£3.50
15/12/2016 booking -£36</t>
      </text>
    </comment>
    <comment authorId="0" ref="CY14">
      <text>
        <t xml:space="preserve">1/12/2016 carried -£102.79
8/12/2016 c fee £5.38</t>
      </text>
    </comment>
    <comment authorId="0" ref="CZ14">
      <text>
        <t xml:space="preserve">8/12/2016 carried -£102.79
15/12/2016 c fee £8.64
15/12/2016 wine £1.45
15/12/2016 wine -£16.00
15/12/2016 pies £1.00
15/12/2016 pies -£9.00
5/1/2017 booking -£18
24/12/2016 transfer £40</t>
      </text>
    </comment>
    <comment authorId="0" ref="DA14">
      <text>
        <t xml:space="preserve">15/12/2016 carried -£94.80
28/12/2016 c fee £3.88
28/12/2016 booking -£9.00
28/12/2016 balls -£3.50</t>
      </text>
    </comment>
    <comment authorId="0" ref="DB14">
      <text>
        <t xml:space="preserve">28/12/2016 carried -£103.42
5/1/2017 c fee £5.09
5/1/2017 balls £3.50
5/1/2017 booking -£18
12/1/2017 booking -£18
19/1/2017 booking -£18</t>
      </text>
    </comment>
    <comment authorId="0" ref="DC14">
      <text>
        <t xml:space="preserve">5/1/2017 carried -£155.83</t>
      </text>
    </comment>
    <comment authorId="0" ref="DD14">
      <text>
        <t xml:space="preserve">12/1/2017 carried -£150.45
12/1/2017 c fee £5.38
12/1/2017 balls -£3.50
2/2/2017 booking £18</t>
      </text>
    </comment>
    <comment authorId="0" ref="DE14">
      <text>
        <t xml:space="preserve">19/1/2017 carried -£166.57
26/1/2017 c fee £5.38
26/1/2017 balls -£3.50
9/2/2017 booking -£36
</t>
      </text>
    </comment>
    <comment authorId="0" ref="DF14">
      <text>
        <t xml:space="preserve">26/1/2017 carried -£200.69
2/2/2017 c fee £5.38
2/2/2017 balls -£3.50
2/2/2017 transfer £100
16/2/2017 booking -£18
</t>
      </text>
    </comment>
    <comment authorId="0" ref="DG14">
      <text>
        <t xml:space="preserve">2/2/2017 carried -£116.81
23/2/2017 booking -£18</t>
      </text>
    </comment>
    <comment authorId="0" ref="Z15">
      <text>
        <t xml:space="preserve">26/4/2015 c fee £5.25
26/4/2015 cash -£5.50</t>
      </text>
    </comment>
    <comment authorId="0" ref="AP15">
      <text>
        <t xml:space="preserve">carried -£0.25
23/9/2015 paid -£5.37
24/9/2015 c fee £5.37
</t>
      </text>
    </comment>
    <comment authorId="0" ref="BM15">
      <text>
        <t xml:space="preserve">17/3/2016 c fee £3.13
21/3/2016 paid -£3.13</t>
      </text>
    </comment>
    <comment authorId="0" ref="BM16">
      <text>
        <t xml:space="preserve">17/3/2016 c fee £5.38
17/3/2016 c fee £0.75</t>
      </text>
    </comment>
    <comment authorId="0" ref="BN16">
      <text>
        <t xml:space="preserve">17/3/2016 carried £6.13
24/3/2016 c fee £5.38
24/3/2016 cash -£3.50
7/5/2016 paid -£8.01</t>
      </text>
    </comment>
    <comment authorId="0" ref="X17">
      <text>
        <t xml:space="preserve">13/3/2015 carried £0.75
16/4/2015 c fee £3.75
1/6/2015 paid -£4.50
</t>
      </text>
    </comment>
    <comment authorId="0" ref="AJ17">
      <text>
        <t xml:space="preserve">16/7/2015 carried £0.43 
6/8/2015 c fee £3.88</t>
      </text>
    </comment>
    <comment authorId="0" ref="AO17">
      <text>
        <t xml:space="preserve">6/8/2015 carried £4.31
17/9/2015 c fee £3.88
</t>
      </text>
    </comment>
    <comment authorId="0" ref="AP17">
      <text>
        <t xml:space="preserve">17/9/2015 carried £8.19
24/9/2015 c fee £5.37
26/10/2015 cash -£13.56</t>
      </text>
    </comment>
    <comment authorId="0" ref="AW17">
      <text>
        <t xml:space="preserve">1/10/2015 carried £4.43
19/11/2015 c fee £5.38</t>
      </text>
    </comment>
    <comment authorId="0" ref="AY17">
      <text>
        <t xml:space="preserve">19/11/2015 carried £9.81
1/12/2015 paid -£9.81
3/12/2015 c fee £5.38</t>
      </text>
    </comment>
    <comment authorId="0" ref="BA17">
      <text>
        <t xml:space="preserve">3/12/2015 carried £5.38
17/12/2015 c fee £14.15
4/1/2016 paid -£19.53
</t>
      </text>
    </comment>
    <comment authorId="0" ref="BE17">
      <text>
        <t xml:space="preserve">7/1/2016 carried £5.38
14/1/2016 c fee £5.38
</t>
      </text>
    </comment>
    <comment authorId="0" ref="BG17">
      <text>
        <t xml:space="preserve">21/1/2016 carried £10.76
4/2/2016 c fee £5.38
2/3/2016 paid -£16.14</t>
      </text>
    </comment>
    <comment authorId="0" ref="BL17">
      <text>
        <t xml:space="preserve">10/3/2016 c fee £5.38</t>
      </text>
    </comment>
    <comment authorId="0" ref="BM17">
      <text>
        <t xml:space="preserve">10/3/2016 carried £5.38
17/3/2016 c fee £5.38
17/3/2016 c fee £0.75</t>
      </text>
    </comment>
    <comment authorId="0" ref="BO17">
      <text>
        <t xml:space="preserve">17/3/2016 carried £11.51
31/3/2016 c fee £5.38
6/4/2016 paid £16.89</t>
      </text>
    </comment>
    <comment authorId="0" ref="BS17">
      <text>
        <t xml:space="preserve">14/4/2016 carried £6.59
25/4/2016 c fee £3.88
27/4/2016 paid -£9.72</t>
      </text>
    </comment>
    <comment authorId="0" ref="BU17">
      <text>
        <t xml:space="preserve">25/4/2016 carried £0.75
5/5/2016 c fee £3.88
5/5/2016 paid -£4.63</t>
      </text>
    </comment>
    <comment authorId="0" ref="BV17">
      <text>
        <t xml:space="preserve">12/5/2016 c fee £4.31</t>
      </text>
    </comment>
    <comment authorId="0" ref="BX17">
      <text>
        <t xml:space="preserve">12/5/2016 carried £4.31
23/5/2016 c fee £3.88
27/5/2016 paid -£8.19</t>
      </text>
    </comment>
    <comment authorId="0" ref="BZ17">
      <text>
        <t xml:space="preserve">6/6/2016 c fee £3.88</t>
      </text>
    </comment>
    <comment authorId="0" ref="CB17">
      <text>
        <t xml:space="preserve">6/6/2016 carried £3.88
9/6/2016 c fee £1.42
22/6/2016 paid £5.30</t>
      </text>
    </comment>
    <comment authorId="0" ref="CC17">
      <text>
        <t xml:space="preserve">23/6/2016 c fee £3.88</t>
      </text>
    </comment>
    <comment authorId="0" ref="CD17">
      <text>
        <t xml:space="preserve">23/6/2016 carried £3.88
30/6/2016 c fee £3.88</t>
      </text>
    </comment>
    <comment authorId="0" ref="CE17">
      <text>
        <t xml:space="preserve">30/6/2016 carried £7.76
5/7/2016 c fee £3.88</t>
      </text>
    </comment>
    <comment authorId="0" ref="CG17">
      <text>
        <t xml:space="preserve">5/7/2016 carried 11.64
14/7/2016 c fee £3.88</t>
      </text>
    </comment>
    <comment authorId="0" ref="CH17">
      <text>
        <t xml:space="preserve">14/7/2016 carried £15.52
21/7/2016 c fee £4.88</t>
      </text>
    </comment>
    <comment authorId="0" ref="CL17">
      <text>
        <t xml:space="preserve">21/7/2016 carried £20.40
30/8/2016 paid -£20.40
1/9/2016 c fee £3.88</t>
      </text>
    </comment>
    <comment authorId="0" ref="CM17">
      <text>
        <t xml:space="preserve">1/9/2016 carried £3.88
8/9/2016 c fee £3.88</t>
      </text>
    </comment>
    <comment authorId="0" ref="CN17">
      <text>
        <t xml:space="preserve">8/9/2016 carried £7.76
15/9/2016 c fee £3.88</t>
      </text>
    </comment>
    <comment authorId="0" ref="CP17">
      <text>
        <t xml:space="preserve">15/9/2016 carried £11.64
29/9/2016 c fee £3.88</t>
      </text>
    </comment>
    <comment authorId="0" ref="CQ17">
      <text>
        <t xml:space="preserve">29/9/2016 carried £15.52
6/10/2016 c fee £3.88
7/10/2016 paid -£19.40</t>
      </text>
    </comment>
    <comment authorId="0" ref="CU17">
      <text>
        <t xml:space="preserve">3/11/2016 c fee £5.38</t>
      </text>
    </comment>
    <comment authorId="0" ref="CV17">
      <text>
        <t xml:space="preserve">3/11/2016 carried £5.38
10/11/2016 c fee £3.88
30/11/2016 paid -£9.26</t>
      </text>
    </comment>
    <comment authorId="0" ref="CZ17">
      <text>
        <t xml:space="preserve">15/12/2016 c fee £4.64
15/12/2016 wine £1.45</t>
      </text>
    </comment>
    <comment authorId="0" ref="DB17">
      <text>
        <t xml:space="preserve">15/12/2017 carried £6.09
5/1/2017 c fee £5.09</t>
      </text>
    </comment>
    <comment authorId="0" ref="DC17">
      <text>
        <t xml:space="preserve">5/1/2017 carried £11.18
2/2/2017 paid £16.56</t>
      </text>
    </comment>
    <comment authorId="0" ref="V18">
      <text>
        <t xml:space="preserve">9/4/2015 c fee £7
9/4/2015 c fee £1.50
9/4/2015 balls -£3
9/4/2015 paid -£6.75</t>
      </text>
    </comment>
    <comment authorId="0" ref="X18">
      <text>
        <t xml:space="preserve">2/4/2015 carried -£2.25</t>
      </text>
    </comment>
    <comment authorId="0" ref="AC18">
      <text>
        <t xml:space="preserve">16/4/2015 carried -£0.75
21/5/2015 m fee £7
</t>
      </text>
    </comment>
    <comment authorId="0" ref="AD18">
      <text>
        <t xml:space="preserve">28/5/2015 carried £6.25
4/6/2015 cancelled £0.28</t>
      </text>
    </comment>
    <comment authorId="0" ref="AF18">
      <text>
        <t xml:space="preserve">4/6/2015 carried £6.53
18/6/2015 c fee £0.88
10/7/2015 cash -£4.64</t>
      </text>
    </comment>
    <comment authorId="0" ref="AP18">
      <text>
        <t xml:space="preserve">18/6/2015 carried £2.77
24/9/2015 c fee £5.37
30/9/2015 paid -£60.00
</t>
      </text>
    </comment>
    <comment authorId="0" ref="AS18">
      <text>
        <t xml:space="preserve">24/9/2015 carried -£51.86
22/10/2015 c fee £3.88</t>
      </text>
    </comment>
    <comment authorId="0" ref="AT18">
      <text>
        <t xml:space="preserve">29/10/2015 carried -£47.98
29/10/2015 c fee £5.38</t>
      </text>
    </comment>
    <comment authorId="0" ref="AU18">
      <text>
        <t xml:space="preserve">29/10/2015 carried -£42.60
5/11/2015 c fee £5.38</t>
      </text>
    </comment>
    <comment authorId="0" ref="AZ18">
      <text>
        <t xml:space="preserve">5/11/2015 carried -£37.22
10/12/2015 c fee £5.38</t>
      </text>
    </comment>
    <comment authorId="0" ref="BB18">
      <text>
        <t xml:space="preserve">10/12/2015 carried -£31.84
29/12/2015 c fee £5.38</t>
      </text>
    </comment>
    <comment authorId="0" ref="BG18">
      <text>
        <t xml:space="preserve">28/1/2016 carried -£19.58
4/2/2016 c fee £5.38</t>
      </text>
    </comment>
    <comment authorId="0" ref="BI18">
      <text>
        <t xml:space="preserve">4/2/2016 carried -£14.20
18/2/2016 c fee £5.38
18/2/2016 c fee £0.75</t>
      </text>
    </comment>
    <comment authorId="0" ref="BJ18">
      <text>
        <t xml:space="preserve">18/2/2016 carried -£9.57
25/2/2016 c fee £5.38</t>
      </text>
    </comment>
    <comment authorId="0" ref="BK18">
      <text>
        <t xml:space="preserve">25/2/2016 carried -£4.19
3/3/2016 c fee £5.38
3/3/2016 paid -£30</t>
      </text>
    </comment>
    <comment authorId="0" ref="BN18">
      <text>
        <t xml:space="preserve">3/3/2016 carried -£23.43
24/3/2016 c fee £5.38</t>
      </text>
    </comment>
    <comment authorId="0" ref="BO18">
      <text>
        <t xml:space="preserve">24/3/2016 carried -£23.43
31/3/2016 c fee £5.38
31/3/2016 balls -£3.50</t>
      </text>
    </comment>
    <comment authorId="0" ref="BP18">
      <text>
        <t xml:space="preserve">31/3/2016 carried -£14.55
7/4/2016 c fee £6.88
7/4/2016 cash -£2</t>
      </text>
    </comment>
    <comment authorId="0" ref="BR18">
      <text>
        <t xml:space="preserve">7/4/2016 carried -£9.67
21/4/2016 c fee £3.88</t>
      </text>
    </comment>
    <comment authorId="0" ref="BS18">
      <text>
        <t xml:space="preserve">21/4/2016 carried -£5.79
25/4/2016 c fee £3.88</t>
      </text>
    </comment>
    <comment authorId="0" ref="BT18">
      <text>
        <t xml:space="preserve">25/4/2016 carried -£1.91
4/5/2016 c fee £3.88
4/5/2016 balls -£3.50</t>
      </text>
    </comment>
    <comment authorId="0" ref="BW18">
      <text>
        <t xml:space="preserve">4/5/2016 carried -£1.53
19/5/2016 c fee £3.88</t>
      </text>
    </comment>
    <comment authorId="0" ref="BX18">
      <text>
        <t xml:space="preserve">19/5/2016 carried £2.35
23/5/2016 c fee £3.88</t>
      </text>
    </comment>
    <comment authorId="0" ref="BZ18">
      <text>
        <t xml:space="preserve">23/5/2016 carried £6.23
6/6/2016 c fee £3.88</t>
      </text>
    </comment>
    <comment authorId="0" ref="CB18">
      <text>
        <t xml:space="preserve">6/6/2016 carried £5.11
9/6/2016 booking -£8.50
9/6/2016 c fee £1.42
9/6/2016 match £1</t>
      </text>
    </comment>
    <comment authorId="0" ref="CD18">
      <text>
        <t xml:space="preserve">9/6/2016 carried -£0.97
30/6/2016 c fee £3.88</t>
      </text>
    </comment>
    <comment authorId="0" ref="CG18">
      <text>
        <t xml:space="preserve">20/6/2016 carried £2.91
14/7/2016 c fee -£3.88</t>
      </text>
    </comment>
    <comment authorId="0" ref="CM18">
      <text>
        <t xml:space="preserve">14/7/2016 carried £6.79
8/9/2016 c fee £3.88</t>
      </text>
    </comment>
    <comment authorId="0" ref="CO18">
      <text>
        <t xml:space="preserve">8/9/2016 carried £10.67
22/9/2016 c fee £3.88
22/9/2016 balls -£3.50</t>
      </text>
    </comment>
    <comment authorId="0" ref="CP18">
      <text>
        <t xml:space="preserve">22/9/2016 carried £11.05
29/9/2016 c fee £3.88
6/10/2016 paid -£14.93</t>
      </text>
    </comment>
    <comment authorId="0" ref="CX18">
      <text>
        <t xml:space="preserve">13/10/2016 carried £6.67
1/12/2016 c fee £5.38</t>
      </text>
    </comment>
    <comment authorId="0" ref="DA18">
      <text>
        <t xml:space="preserve">1/12/2016 carried £12.05
28/12/2016 c fee £3.88</t>
      </text>
    </comment>
    <comment authorId="0" ref="DB18">
      <text>
        <t xml:space="preserve">28/12/2016 carried £15.93
5/1/2017 c fee £5.09
9/1/2017 paid -£12.05</t>
      </text>
    </comment>
    <comment authorId="0" ref="DD18">
      <text>
        <t xml:space="preserve">5/1/2017 carried £8.97
19/1/2017 c fee £5.38</t>
      </text>
    </comment>
    <comment authorId="0" ref="DF18">
      <text>
        <t xml:space="preserve">19/1/2017 carried £14.35
2/2/2017 c fee £5.38</t>
      </text>
    </comment>
    <comment authorId="0" ref="DG18">
      <text>
        <t xml:space="preserve">2/2/2017 carried £19.73
9/2/2017 c fee £5.38</t>
      </text>
    </comment>
    <comment authorId="0" ref="AC19">
      <text>
        <t xml:space="preserve">2/4/2015 carried £2.25
28/5/2015 c fee £3.75</t>
      </text>
    </comment>
    <comment authorId="0" ref="AD19">
      <text>
        <t xml:space="preserve">28/5/2015 carried £6.00
4/6/2015 cancelled £0.28
23/6/2015 paid -£6.28</t>
      </text>
    </comment>
    <comment authorId="0" ref="AQ19">
      <text>
        <t xml:space="preserve">27/8/2015 carried £3.88
1/10/2015 c fee £4.43</t>
      </text>
    </comment>
    <comment authorId="0" ref="AU19">
      <text>
        <t xml:space="preserve">1/10/2015 carried £8.31
5/11/2015 c fee £5.38</t>
      </text>
    </comment>
    <comment authorId="0" ref="AY19">
      <text>
        <t xml:space="preserve">5/11/2015 carried £13.69
3/12/2015 c fee £5.38</t>
      </text>
    </comment>
    <comment authorId="0" ref="AZ19">
      <text>
        <t xml:space="preserve">3/12/2015 carried £19.07
10/12/2015 c fee £5.38
20-01-2016 paid -£18</t>
      </text>
    </comment>
    <comment authorId="0" ref="BF19">
      <text>
        <t xml:space="preserve">10/12/2016 carried £6.45
28/1/2016 c fee £5.38</t>
      </text>
    </comment>
    <comment authorId="0" ref="BH19">
      <text>
        <t xml:space="preserve">28/1/2016 carried £11.83
11/2/2016 c fee £5.38</t>
      </text>
    </comment>
    <comment authorId="0" ref="BI19">
      <text>
        <t xml:space="preserve">11/2/2016 carried £17.21
18/2/2016 c fee £5.38
18/2/2016 c fee £0.75
23/2/2016 paid -£22.59
5/5/2016 paid -£0.75</t>
      </text>
    </comment>
    <comment authorId="0" ref="CP19">
      <text>
        <t xml:space="preserve">29/9/2016 carried £3.88</t>
      </text>
    </comment>
    <comment authorId="0" ref="CU19">
      <text>
        <t xml:space="preserve">29/9/2016 carried £3.88
3/11/2016 c fee £5.38</t>
      </text>
    </comment>
    <comment authorId="0" ref="CW19">
      <text>
        <t xml:space="preserve">3/11/2016 carried £9.26
24/11/2016 c fee £5.38</t>
      </text>
    </comment>
    <comment authorId="0" ref="CX19">
      <text>
        <t xml:space="preserve">24/11/2016 carried £14.64
1/12/2016 c fee £5.38</t>
      </text>
    </comment>
    <comment authorId="0" ref="CY19">
      <text>
        <t xml:space="preserve">1/12/2016 carried £20.02
8/12/2016 c fee £5.38</t>
      </text>
    </comment>
    <comment authorId="0" ref="CZ19">
      <text>
        <t xml:space="preserve">8/12/2016 carried £25.40
15/12/2016 c fee £8.64
15/12/2016 wine £1.45
15/12/2016 pies £1.00</t>
      </text>
    </comment>
    <comment authorId="0" ref="DB19">
      <text>
        <t xml:space="preserve">15/12/2016 carried £36.49
5/1/2017 c fee £5.09
5/1/2017 paid £36.49</t>
      </text>
    </comment>
    <comment authorId="0" ref="M20">
      <text>
        <t xml:space="preserve">Provided balls £3</t>
      </text>
    </comment>
    <comment authorId="0" ref="AB20">
      <text>
        <t xml:space="preserve">23/4/2015 carried £3.75
7/5/2015 c fee £3.75</t>
      </text>
    </comment>
    <comment authorId="0" ref="AD20">
      <text>
        <t xml:space="preserve">7/5/2015 carried £7.50
4/6/2015 cancelled £0.56</t>
      </text>
    </comment>
    <comment authorId="0" ref="AX20">
      <text>
        <t xml:space="preserve">4/6/2015 carried £8.06
26/11/2015 c fee £5.38</t>
      </text>
    </comment>
    <comment authorId="0" ref="AZ20">
      <text>
        <t xml:space="preserve">26/11/2015 carried £13.44
10/12/2015 c fee £5.38</t>
      </text>
    </comment>
    <comment authorId="0" ref="BE20">
      <text>
        <t xml:space="preserve">10/12/2015 carried £18.82
21/1/2016 c fee £5.38</t>
      </text>
    </comment>
    <comment authorId="0" ref="BI20">
      <text>
        <t xml:space="preserve">21/1/2016 carried £24.20
18/2/2016 c fee £5.38
3/3/2016 paid -£29.58</t>
      </text>
    </comment>
    <comment authorId="0" ref="BO20">
      <text>
        <t xml:space="preserve">31/3/2016 carried £5.38</t>
      </text>
    </comment>
    <comment authorId="0" ref="BS20">
      <text>
        <t xml:space="preserve">31/3/2016 carried £5.38
25/4/2016 c fee £3.88</t>
      </text>
    </comment>
    <comment authorId="0" ref="BU20">
      <text>
        <t xml:space="preserve">25/4/2016 carried £9.26
5/5/2016 c fee £3.88
5/5/2016 paid -£13.14</t>
      </text>
    </comment>
    <comment authorId="0" ref="BX20">
      <text>
        <t xml:space="preserve">23/5/2016 c fee £3.88</t>
      </text>
    </comment>
    <comment authorId="0" ref="BY20">
      <text>
        <t xml:space="preserve">23/5/2016 carried £3.88
2/6/2016 c fee £3.88</t>
      </text>
    </comment>
    <comment authorId="0" ref="CI20">
      <text>
        <t xml:space="preserve">2/6/2016 carried £7.76
4/8/2016 c fee £3.88</t>
      </text>
    </comment>
    <comment authorId="0" ref="CL20">
      <text>
        <t xml:space="preserve">4/8/2016 carried £11.64
1/9/2016 c fee £3.88</t>
      </text>
    </comment>
    <comment authorId="0" ref="CQ20">
      <text>
        <t xml:space="preserve">1/9/2016 carried £15.52
6/10/2016 c fee £3.88
6/10/2016 balls -£3.50</t>
      </text>
    </comment>
    <comment authorId="0" ref="CU20">
      <text>
        <t xml:space="preserve">6/10/2016 carried £15.90
3/11/2016 c fee £5.38
28/11/2016 paid -£26.66</t>
      </text>
    </comment>
    <comment authorId="0" ref="CX20">
      <text>
        <t xml:space="preserve">3/11/2016 carried -£5.38
1/12/2016 c fee £5.38</t>
      </text>
    </comment>
    <comment authorId="0" ref="DB20">
      <text>
        <t xml:space="preserve">5/1/2017 c fee £5.09</t>
      </text>
    </comment>
    <comment authorId="0" ref="DC20">
      <text>
        <t xml:space="preserve">5/1/2017 carried £5.09
12/1/2017 c fee £5.38
12/1/2017 c fee £5.38</t>
      </text>
    </comment>
    <comment authorId="0" ref="DF20">
      <text>
        <t xml:space="preserve">12/1/2017 carried £15.85
2/2/2017 c fee £5.38</t>
      </text>
    </comment>
    <comment authorId="0" ref="DG20">
      <text>
        <t xml:space="preserve">2/2/2017 carried £21.23
9/2/2017 c fee £5.38</t>
      </text>
    </comment>
    <comment authorId="0" ref="H21">
      <text>
        <t xml:space="preserve">£5.25 court fee paid on 22/12/2014</t>
      </text>
    </comment>
    <comment authorId="0" ref="AA21">
      <text>
        <t xml:space="preserve">16/4/2015 carried £4.50
30/4/2015 c fee £3.75
28/5/2015 b trans £6.37
</t>
      </text>
    </comment>
    <comment authorId="0" ref="AC21">
      <text>
        <t xml:space="preserve">30/4/2015 carried £8.25
28/5/2015 c fee £3.75
28/5/2015 b trans -£6.37
28/5/2015 transfer -£5.63
</t>
      </text>
    </comment>
    <comment authorId="0" ref="CS22">
      <text>
        <t xml:space="preserve">20/10/2016 c fee £5.38
20/10/2016 cash -£5.50</t>
      </text>
    </comment>
    <comment authorId="0" ref="BH23">
      <text>
        <t xml:space="preserve">17/12/2016 carried £7.08
11/2/2016 c fee £5.38</t>
      </text>
    </comment>
    <comment authorId="0" ref="BO23">
      <text>
        <t xml:space="preserve">11/2/2016 carried £12.46
31/3/2016 c fee £5.38
25/4/2016 paid £17.84</t>
      </text>
    </comment>
    <comment authorId="0" ref="CY23">
      <text>
        <t xml:space="preserve">8/12/2016 c fee £5.38
8/12/2016 paid -£5.38</t>
      </text>
    </comment>
    <comment authorId="0" ref="DG23">
      <text>
        <t xml:space="preserve">9/2/2017 c fee £5.38</t>
      </text>
    </comment>
    <comment authorId="0" ref="BJ24">
      <text>
        <t xml:space="preserve">25/2/2016 c fee £5.38
29/2/2016 paid -£10.76</t>
      </text>
    </comment>
    <comment authorId="0" ref="BK24">
      <text>
        <t xml:space="preserve">25/2/2016 carried -£5.38
3/3/2016 c fee £5.38</t>
      </text>
    </comment>
    <comment authorId="0" ref="BL24">
      <text>
        <t xml:space="preserve">9/3/2016 transfer -£5.38
10/3/2016 c fee £5.38
15/3/2016 transfer -£5.38</t>
      </text>
    </comment>
    <comment authorId="0" ref="BM24">
      <text>
        <t xml:space="preserve">10/3/2016 carried -£5.38
17/3/2016 c fee £3.13
6/4/2016 paid -£5.38</t>
      </text>
    </comment>
    <comment authorId="0" ref="BN24">
      <text>
        <t xml:space="preserve">17/3/2016 carried -£2.25
24/3/2016 c fee £5.38
24/3/2016 cash -£5.40</t>
      </text>
    </comment>
    <comment authorId="0" ref="BO24">
      <text>
        <t xml:space="preserve">24/3/2016 carried -£2.27
31/3/2016 c fee £5.38
31/3/2016 cash -£10</t>
      </text>
    </comment>
    <comment authorId="0" ref="BP24">
      <text>
        <t xml:space="preserve">31/3/2016 carried -£6.89
7/4/2016 c fee £5.38</t>
      </text>
    </comment>
    <comment authorId="0" ref="BS24">
      <text>
        <t xml:space="preserve">7/4/2016 carried -£1.51
25/4/2016 c fee £3.88</t>
      </text>
    </comment>
    <comment authorId="0" ref="BT24">
      <text>
        <t xml:space="preserve">25/4/2016 carried £2.37
4/5/2016 c fee £3.88
5/5/2016 transfer -6.25</t>
      </text>
    </comment>
    <comment authorId="0" ref="BV24">
      <text>
        <t xml:space="preserve">12/5/2016 c fee £4.31</t>
      </text>
    </comment>
    <comment authorId="0" ref="BW24">
      <text>
        <t xml:space="preserve">12/5/2016 carried £4.31
19/5/2016 c fee £3.88</t>
      </text>
    </comment>
    <comment authorId="0" ref="BY24">
      <text>
        <t xml:space="preserve">19/5/2016 carried £8.19
2/6/2016 c fee £3.88
24/6/2016 paid -£12.07</t>
      </text>
    </comment>
    <comment authorId="0" ref="CG24">
      <text>
        <t xml:space="preserve">14/7/2016 c fee £3.88</t>
      </text>
    </comment>
    <comment authorId="0" ref="CH24">
      <text>
        <t xml:space="preserve">14/7/2016 carried £3.88
21/7/2016 c fee £4.88</t>
      </text>
    </comment>
    <comment authorId="0" ref="CI24">
      <text>
        <t xml:space="preserve">21/7/2016 carried £8.76
4/8/2016 c fee £3.88</t>
      </text>
    </comment>
    <comment authorId="0" ref="CL24">
      <text>
        <t xml:space="preserve">4/8/2016 carried £12.64
1/9/2016 c fee £3.88
3/9/2016 paid -£12.64</t>
      </text>
    </comment>
    <comment authorId="0" ref="CM24">
      <text>
        <t xml:space="preserve">1/9/2016 carried £3.88
8/9/2016 c fee £3.88</t>
      </text>
    </comment>
    <comment authorId="0" ref="CN24">
      <text>
        <t xml:space="preserve">8/9/2016 carried £7.76
15/9/2016 c fee £3.88
6/10/2016 paid -£11.64</t>
      </text>
    </comment>
    <comment authorId="0" ref="CR24">
      <text>
        <t xml:space="preserve">15/9/2016 carried £11.64
13/10/2016 c fee £6.67
16/10/2016 paid -£6.67</t>
      </text>
    </comment>
    <comment authorId="0" ref="CS24">
      <text>
        <t xml:space="preserve">20/10/2016 £5.38</t>
      </text>
    </comment>
    <comment authorId="0" ref="CT24">
      <text>
        <t xml:space="preserve">20/10/2016 carried £5.38
27/10/2016 c fee £5.38</t>
      </text>
    </comment>
    <comment authorId="0" ref="CW24">
      <text>
        <t xml:space="preserve">27/10/2016 carried £10.76
24/11/2016 c fee £5.38
21/11/2016 paid -£16.14</t>
      </text>
    </comment>
    <comment authorId="0" ref="CX24">
      <text>
        <t xml:space="preserve">1/12/2016 carried £5.38</t>
      </text>
    </comment>
    <comment authorId="0" ref="DB24">
      <text>
        <t xml:space="preserve">1/12/2017 carried £5.38
4/1/2017 paid £5.38
5/1/2017 c fee £5.09</t>
      </text>
    </comment>
    <comment authorId="0" ref="DD24">
      <text>
        <t xml:space="preserve">5/1/2017 carried £5.09
19/1/2017 c fee £5.38</t>
      </text>
    </comment>
    <comment authorId="0" ref="DE24">
      <text>
        <t xml:space="preserve">19/1/2017 carried £10.47
26/1/2017 c fee £5.38
2/2/2017 paid £15.85</t>
      </text>
    </comment>
    <comment authorId="0" ref="Z25">
      <text>
        <t xml:space="preserve">26/4/2015 c fee £5.25
26/4/2015 cash -£5</t>
      </text>
    </comment>
    <comment authorId="0" ref="AL25">
      <text>
        <t xml:space="preserve">26/4/2015 carried £0.25
27/8/2015 c fee £3.88
27/8/2015 cash -£4.00</t>
      </text>
    </comment>
    <comment authorId="0" ref="AP25">
      <text>
        <t xml:space="preserve">27/8/2015 carried £0.37
24/9/2015 c fee £5.37
23/9/2015 paid -£5.37
30/9/2015 paid -£0.17</t>
      </text>
    </comment>
    <comment authorId="0" ref="BN25">
      <text>
        <t xml:space="preserve">24/9/2015 carried -£0.04
24/3/2016 c fee £5.38
6/4/2016 paid -£5.34</t>
      </text>
    </comment>
    <comment authorId="0" ref="T26">
      <text>
        <t xml:space="preserve">19/3/2015 C fee £5.25
19/3/2015 Cash -£5.25</t>
      </text>
    </comment>
    <comment authorId="0" ref="X26">
      <text>
        <t xml:space="preserve">16/4/2015 c fee £3.75
16/4/2015 cash £3.75</t>
      </text>
    </comment>
    <comment authorId="0" ref="Z26">
      <text>
        <t xml:space="preserve">30/4/2015 c fee £5.25
30/4/2015 cash £5</t>
      </text>
    </comment>
    <comment authorId="0" ref="AA26">
      <text>
        <t xml:space="preserve">26/4/2015 carried £0.25
30/4/2015 c fee £3.75
30/4/2015 cash -£5</t>
      </text>
    </comment>
    <comment authorId="0" ref="AC26">
      <text>
        <t xml:space="preserve">30/4/2015 carried -£1
21/5/2015 cash -£4</t>
      </text>
    </comment>
    <comment authorId="0" ref="AD26">
      <text>
        <t xml:space="preserve">28/5/2015 carried -£5
4/6/2015 cancelled £0.28</t>
      </text>
    </comment>
    <comment authorId="0" ref="AE26">
      <text>
        <t xml:space="preserve">4/6/2015 carried -£4.72
11/5/2015 c fee £0.88
</t>
      </text>
    </comment>
    <comment authorId="0" ref="AH26">
      <text>
        <t xml:space="preserve">11/6/2015 carried -£3.84
2/7/2015 c fee £0.43</t>
      </text>
    </comment>
    <comment authorId="0" ref="AI26">
      <text>
        <t xml:space="preserve">2/7/2015 carried -£3.41
16/7/2015 c fee £0.43</t>
      </text>
    </comment>
    <comment authorId="0" ref="AM26">
      <text>
        <t xml:space="preserve">16/7/2015 carried -£2.98
3/9/2015 c fee £3.88
</t>
      </text>
    </comment>
    <comment authorId="0" ref="AO26">
      <text>
        <t xml:space="preserve">3/9/2015 carried £0.90
17/9/2015 c fee £3.88</t>
      </text>
    </comment>
    <comment authorId="0" ref="AP26">
      <text>
        <t xml:space="preserve">17/9/2015 carried £4.78
24/9/2015 c fee £5.37
27/9/2015 paid -£10.24</t>
      </text>
    </comment>
    <comment authorId="0" ref="AY26">
      <text>
        <t xml:space="preserve">3/12/2015 c fee £5.38
25/2/2016 cash -£5</t>
      </text>
    </comment>
    <comment authorId="0" ref="Z27">
      <text>
        <t xml:space="preserve">26/4/2015 c fee £5.25
26/4/2015 cash -£5.25</t>
      </text>
    </comment>
    <comment authorId="0" ref="AP27">
      <text>
        <t xml:space="preserve">24/9/2015 c fee £5.37
25/9/2015 paid -£5.37</t>
      </text>
    </comment>
    <comment authorId="0" ref="F28">
      <text>
        <t xml:space="preserve">£5.25 paid 11/12/2014</t>
      </text>
    </comment>
    <comment authorId="0" ref="L28">
      <text>
        <t xml:space="preserve">£30 cash on 22/1/2015
11/12/2014 C fee £1.75
22/12/2014 C fee £7.75 
28/12/2014 C fee £3.5
08/01/2015 C fee £5.25
22/01/2015 C fee £7
</t>
      </text>
    </comment>
    <comment authorId="0" ref="M28">
      <text>
        <t xml:space="preserve">Paid £10 cash</t>
      </text>
    </comment>
    <comment authorId="0" ref="Q28">
      <text>
        <t xml:space="preserve">22/1/2015 carried £4.75
22/1/2015 carried £4.75
26/2/2015 c fee £5.25
26/2/2015 c fee £1.50</t>
      </text>
    </comment>
    <comment authorId="0" ref="S28">
      <text>
        <t xml:space="preserve">26/2/2015 carried -£3.50
12/3/2015 c fee £5.25
12/3/2015 cash -£20</t>
      </text>
    </comment>
    <comment authorId="0" ref="V28">
      <text>
        <t xml:space="preserve">12/3/2015 carried -£18.25</t>
      </text>
    </comment>
    <comment authorId="0" ref="X28">
      <text>
        <t xml:space="preserve">2/4/2015 carried £10.75
16/4/2015 c fee £3.75</t>
      </text>
    </comment>
    <comment authorId="0" ref="Y28">
      <text>
        <t xml:space="preserve">16/4/2014 carried -£7.00
23/4/2015 champ £5.00
23/4/2015 c fee £3.75</t>
      </text>
    </comment>
    <comment authorId="0" ref="AB28">
      <text>
        <t xml:space="preserve">23/4/2015 carried £1.75
26/4/2015 carried £5.25
</t>
      </text>
    </comment>
    <comment authorId="0" ref="AC28">
      <text>
        <t xml:space="preserve">7/5/2015 carried £10.75
28/5/2015 c fee £3.75
5/6/2015 cash -£2</t>
      </text>
    </comment>
    <comment authorId="0" ref="AD28">
      <text>
        <t xml:space="preserve">28/5/2015 carried £12.50
4/6/2015 cancelled £1.13</t>
      </text>
    </comment>
    <comment authorId="0" ref="AE28">
      <text>
        <t xml:space="preserve">4/6/2015 carried £13.63
5/6/2015 cash -£2
11/6/2015 c fee £0.88
17/6/2015 cash -£12.00</t>
      </text>
    </comment>
    <comment authorId="0" ref="AI28">
      <text>
        <t xml:space="preserve">11/6/2015 carried £0.51
16/7/2015 c fee £0.43
10/7/2015 cash -£4.64
12/8/2015 cash -£2</t>
      </text>
    </comment>
    <comment authorId="0" ref="AL28">
      <text>
        <t xml:space="preserve">16/7/2015 carried -£5.70
27/8/2015 c fee £3.88</t>
      </text>
    </comment>
    <comment authorId="0" ref="AR28">
      <text>
        <t xml:space="preserve">27/8/2015 carried -£1.82
15/10/2015 c fee £4.43
15/10/2015 cash -£5</t>
      </text>
    </comment>
    <comment authorId="0" ref="AX28">
      <text>
        <t xml:space="preserve">15/10/2015 carried -£2.39
26/11/2016 c fee £5.38
</t>
      </text>
    </comment>
    <comment authorId="0" ref="AY28">
      <text>
        <t xml:space="preserve">26/11/2015 carried £2.99
3/12/2015 c fee £5.38</t>
      </text>
    </comment>
    <comment authorId="0" ref="BA28">
      <text>
        <t xml:space="preserve">3/12/2015 carried £8.37
17/12/2015 c fee £7.08</t>
      </text>
    </comment>
    <comment authorId="0" ref="BB28">
      <text>
        <t xml:space="preserve">17/12/2015 carried £15.45
29/12/2015 c fee £5.38</t>
      </text>
    </comment>
    <comment authorId="0" ref="BE28">
      <text>
        <t xml:space="preserve">29/12/2016 carried £20.83
21/1/2016 c fee £5.38</t>
      </text>
    </comment>
    <comment authorId="0" ref="BF28">
      <text>
        <t xml:space="preserve">21/1/2016 carried £26.21
28/1/2016 c fee £5.38</t>
      </text>
    </comment>
    <comment authorId="0" ref="BJ28">
      <text>
        <t xml:space="preserve">11/2/2016 carried £36.97
25/2/2016 c fee £5.38
25/2/2016 cash -£20</t>
      </text>
    </comment>
    <comment authorId="0" ref="BK28">
      <text>
        <t xml:space="preserve">25/2/2016 carried £22.35
3/3/2016 c fee £5.38
3/3/2016 cash -£30</t>
      </text>
    </comment>
    <comment authorId="0" ref="BL28">
      <text>
        <t xml:space="preserve">3/3/2016 carried -£2.27
10/3/2016 c fee £5.38
10/3/2016 cash -£10</t>
      </text>
    </comment>
    <comment authorId="0" ref="BM28">
      <text>
        <t xml:space="preserve">10/3/2016 carried -£6.89
17/3/2016 c fee £5.38</t>
      </text>
    </comment>
    <comment authorId="0" ref="BP28">
      <text>
        <t xml:space="preserve">17/3/2016 carried -£1.51
7/4/2016 c fee £5.38
7/4/2016 cash -£10</t>
      </text>
    </comment>
    <comment authorId="0" ref="BR28">
      <text>
        <t xml:space="preserve">7/4/2016 carried -£6.13
21/4/2016 c fee £3.88</t>
      </text>
    </comment>
    <comment authorId="0" ref="BT28">
      <text>
        <t xml:space="preserve">21/4/2016 carried -£2.25
4/5/2016 c fee £3.88</t>
      </text>
    </comment>
    <comment authorId="0" ref="CD28">
      <text>
        <t xml:space="preserve">4/5/20156 carried £1.63
30/6/2016 c fee £3.88</t>
      </text>
    </comment>
    <comment authorId="0" ref="CF28">
      <text>
        <t xml:space="preserve">30/6/2016 carried £5.51
7/7/2016 c fee £9</t>
      </text>
    </comment>
    <comment authorId="0" ref="CG28">
      <text>
        <t xml:space="preserve">7/7/2016 carried £14.51
14/7/2016 c fee £3.88</t>
      </text>
    </comment>
    <comment authorId="0" ref="CJ28">
      <text>
        <t xml:space="preserve">14/7/2016 carried £18.39
11/8/2016 transferred to Jamie -£20</t>
      </text>
    </comment>
    <comment authorId="0" ref="CM28">
      <text>
        <t xml:space="preserve">11/8/2016 carried -£1.61
8/9/2016 c fee £3.88</t>
      </text>
    </comment>
    <comment authorId="0" ref="Z29">
      <text>
        <t xml:space="preserve">26/4/2015 c fee £5.25
26/4/2015 cash -£5.25</t>
      </text>
    </comment>
    <comment authorId="0" ref="BG30">
      <text>
        <t xml:space="preserve">4/2/2016 c fee £5.38
26/2/2016 cash -£5.40 </t>
      </text>
    </comment>
    <comment authorId="0" ref="Z31">
      <text>
        <t xml:space="preserve">26/4/2015 c fee £5.25
26/4/2015 cash -£4.30
2/7/2015 cash -£1</t>
      </text>
    </comment>
    <comment authorId="0" ref="BU32">
      <text>
        <t xml:space="preserve">5/5/2016 c fee £3.88</t>
      </text>
    </comment>
    <comment authorId="0" ref="BV32">
      <text>
        <t xml:space="preserve">12/5/2016 c fee £4.31
14/5/2016 cash -£8</t>
      </text>
    </comment>
    <comment authorId="0" ref="BX32">
      <text>
        <t xml:space="preserve">12/5/2016 carried £0.19
23/5/2016 c fee £3.88</t>
      </text>
    </comment>
    <comment authorId="0" ref="BY32">
      <text>
        <t xml:space="preserve">23/5/2016 carried £4.07
2/6/2016 c fee £3.88</t>
      </text>
    </comment>
    <comment authorId="0" ref="CA32">
      <text>
        <t xml:space="preserve">2/6/2016 carried £7.95
7/6/2016 c fee £3.88</t>
      </text>
    </comment>
    <comment authorId="0" ref="CB32">
      <text>
        <t xml:space="preserve">7/6/2016 carried £11.83
9/6/2016 c fee £1.42
9/6/2016 match £8</t>
      </text>
    </comment>
    <comment authorId="0" ref="CC32">
      <text>
        <t xml:space="preserve">9/6/2016 carried £21.25
23/6/2016 c fee £3.88</t>
      </text>
    </comment>
    <comment authorId="0" ref="CD32">
      <text>
        <t xml:space="preserve">23/6/2016 carried £25.13
30/6/2016 c fee £3.88</t>
      </text>
    </comment>
    <comment authorId="0" ref="CE32">
      <text>
        <t xml:space="preserve">30/6/2016 carried £29.01
5/7/2016 c fee £3.88</t>
      </text>
    </comment>
    <comment authorId="0" ref="CH32">
      <text>
        <t xml:space="preserve">5/7/2016 carried £32.89
21/7/2016 c fee £4.88</t>
      </text>
    </comment>
    <comment authorId="0" ref="CK32">
      <text>
        <t xml:space="preserve">21/7/2016 carried £37.77
25/8/2016 c fee £2.00
25/8/2016 booking -£6.00</t>
      </text>
    </comment>
    <comment authorId="0" ref="CL32">
      <text>
        <t xml:space="preserve">25/8/2016 carried £33.77
1/9/2016 c fee £3.88
5/9/2016 paid -£37.70
</t>
      </text>
    </comment>
    <comment authorId="0" ref="CM32">
      <text>
        <t xml:space="preserve">1/9/2016 carried -£0.05
8/9/2016 c fee £3.88</t>
      </text>
    </comment>
    <comment authorId="0" ref="CN32">
      <text>
        <t xml:space="preserve">8/9/2016 carried £3.83
15/9/2016 c fee £3.88</t>
      </text>
    </comment>
    <comment authorId="0" ref="CO32">
      <text>
        <t xml:space="preserve">15/9/2016 carried £7.71
22/9/2016 c fee £3.88</t>
      </text>
    </comment>
    <comment authorId="0" ref="CQ32">
      <text>
        <t xml:space="preserve">22/9/2016 carried £11.59
6/10/2016 c fee £3.88</t>
      </text>
    </comment>
    <comment authorId="0" ref="CR32">
      <text>
        <t xml:space="preserve">6/10/2016 carried £15.47
13/10/2016 c fee £6.63</t>
      </text>
    </comment>
    <comment authorId="0" ref="CS32">
      <text>
        <t xml:space="preserve">13/10/2016 carried £22.10
20/10/2016 c fee £5.38</t>
      </text>
    </comment>
    <comment authorId="0" ref="CU32">
      <text>
        <t xml:space="preserve">20/10/2016 carried £27.48
3/11/2016 c fee £5.38</t>
      </text>
    </comment>
    <comment authorId="0" ref="CV32">
      <text>
        <t xml:space="preserve">3/11/2016 carried £32.86
10/11/2016 c fee £3.88
3/12/2016 bank transfer -£36.74</t>
      </text>
    </comment>
    <comment authorId="0" ref="CY32">
      <text>
        <t xml:space="preserve">8/12/2016 c fee £5.38</t>
      </text>
    </comment>
    <comment authorId="0" ref="DA32">
      <text>
        <t xml:space="preserve">8/12/2016 carried £5.38
28/12/2016 c fee £3.88</t>
      </text>
    </comment>
    <comment authorId="0" ref="DB32">
      <text>
        <t xml:space="preserve">28/12/2017 carried £9.26
5/1/2017 c fee £5.09</t>
      </text>
    </comment>
    <comment authorId="0" ref="DF32">
      <text>
        <t xml:space="preserve">5/1/2017 carried £14.35
2/2/2017 c fee £5.38</t>
      </text>
    </comment>
    <comment authorId="0" ref="DG32">
      <text>
        <t xml:space="preserve">2/2/2017 carried £19.73
9/2/2017 c fee £5.38</t>
      </text>
    </comment>
    <comment authorId="0" ref="AC33">
      <text>
        <t xml:space="preserve">28/5/2015 c fee £3.75</t>
      </text>
    </comment>
    <comment authorId="0" ref="AD33">
      <text>
        <t xml:space="preserve">28/5/2015 carried £3.75
4/6/2015 cancelled £0.28</t>
      </text>
    </comment>
    <comment authorId="0" ref="AF33">
      <text>
        <t xml:space="preserve">4/6/2015 carried £4.03
18/6/2015 c fee £0.88</t>
      </text>
    </comment>
    <comment authorId="0" ref="AH33">
      <text>
        <t xml:space="preserve">18/6/2015 carried £4.91
2/7/2015 c fee £0.43
2/7/2015 cash -£6
4/8/2015 cash -£2</t>
      </text>
    </comment>
    <comment authorId="0" ref="AJ33">
      <text>
        <t xml:space="preserve">2/7/2015 carried -£0.66
6/8/2015 c fee £3.88
12/8/2015 cash -£2</t>
      </text>
    </comment>
    <comment authorId="0" ref="AK33">
      <text>
        <t xml:space="preserve">6/8/2015 carried -£0.71
20/8/2015 c fee £3.88</t>
      </text>
    </comment>
    <comment authorId="0" ref="AL33">
      <text>
        <t xml:space="preserve">20/8/2015 carried £3.81
27/8/2015 c fee £3.88</t>
      </text>
    </comment>
    <comment authorId="0" ref="AO33">
      <text>
        <t xml:space="preserve">27/8/2015 carried £6.98
24/9/2015 c fee £3.88</t>
      </text>
    </comment>
    <comment authorId="0" ref="AP33">
      <text>
        <t xml:space="preserve">17/9/2015 carried £10.86
24/9/2015 c fee £5.37</t>
      </text>
    </comment>
    <comment authorId="0" ref="AQ33">
      <text>
        <t xml:space="preserve">24/9/2015 carried £16.23
1/10/2015 c fee £4.43
2/11/2015 paid -£20.66
</t>
      </text>
    </comment>
    <comment authorId="0" ref="BC33">
      <text>
        <t xml:space="preserve">19/11/2016 carried £5.38
7/1/2016 c fee £5.38
7/1/2016 balls -£3.50</t>
      </text>
    </comment>
    <comment authorId="0" ref="BO33">
      <text>
        <t xml:space="preserve">7/1/2016 carried £7.26
31/3/2016 c fee £5.38</t>
      </text>
    </comment>
    <comment authorId="0" ref="BW33">
      <text>
        <t xml:space="preserve">31/3/2016 carried £12.64
19/5/2016 c fee £3.88</t>
      </text>
    </comment>
    <comment authorId="0" ref="BX33">
      <text>
        <t xml:space="preserve">19/5/2016 carried £16.52
23/5/2016 c fee £3.88</t>
      </text>
    </comment>
    <comment authorId="0" ref="CC33">
      <text>
        <t xml:space="preserve">23/5/2016 carried £20.40
23/6/2016 c fee £3.88</t>
      </text>
    </comment>
    <comment authorId="0" ref="CF33">
      <text>
        <t xml:space="preserve">23/6/2016 carried £24.28
7/7/2016 paid -£24.28</t>
      </text>
    </comment>
    <comment authorId="0" ref="CL33">
      <text>
        <t xml:space="preserve">1/9/2016 c fee £3.88</t>
      </text>
    </comment>
    <comment authorId="0" ref="CW33">
      <text>
        <t xml:space="preserve">1/9/2016 carried £3.88
24/11/2016 c fee £5.38</t>
      </text>
    </comment>
    <comment authorId="0" ref="CZ33">
      <text>
        <t xml:space="preserve">24/11/2016 carried £9.26
15/12/2016 c fee £8.64
15/12/2016 wine £1.45
15/12/2016 pies £1.00</t>
      </text>
    </comment>
    <comment authorId="0" ref="DD33">
      <text>
        <t xml:space="preserve">15/12/2017 carried £20.35
19/1/2017 c fee £5.38
19/1/2017 cash -£20</t>
      </text>
    </comment>
    <comment authorId="0" ref="AC34">
      <text>
        <t xml:space="preserve">7/5/2015 carried £3.75
28/5/2015 c fee £3.75
5/6/2015 cash -£2</t>
      </text>
    </comment>
    <comment authorId="0" ref="AD34">
      <text>
        <t xml:space="preserve">28/5/2015 carried £5.50
4/6/2015 cancelled £0.56
5/6/2015 cash -£2.00</t>
      </text>
    </comment>
    <comment authorId="0" ref="AG34">
      <text>
        <t xml:space="preserve">4/6/2015 carried £4.06
25/6/2015 c fee £1.17</t>
      </text>
    </comment>
    <comment authorId="0" ref="AH34">
      <text>
        <t xml:space="preserve">25/6/2015 carried £5.23
2/7/2015 c fee £0.43
2/7/2015 cash -£5
</t>
      </text>
    </comment>
    <comment authorId="0" ref="AI34">
      <text>
        <t xml:space="preserve">2/7/2015 carried £0.66
16/7/2015 c fee £0.43
10/7/2015 cash £5
4/8/2015 cash -£2</t>
      </text>
    </comment>
    <comment authorId="0" ref="AN34">
      <text>
        <t xml:space="preserve">16/7/2015 carried £4.09
10/9/2015 c fee £3.88</t>
      </text>
    </comment>
    <comment authorId="0" ref="AO34">
      <text>
        <t xml:space="preserve">10/9/2015 carried £7.97
17/9/2015 c fee £3.88</t>
      </text>
    </comment>
    <comment authorId="0" ref="AP34">
      <text>
        <t xml:space="preserve">24/9/2015 carried £11.85
24/9/2015 c fee £5.37</t>
      </text>
    </comment>
    <comment authorId="0" ref="AQ34">
      <text>
        <t xml:space="preserve">24/9/2015 carried £17.22
1/10/2015 c fee £4.43</t>
      </text>
    </comment>
    <comment authorId="0" ref="AR34">
      <text>
        <t xml:space="preserve">1/10/2015 carried £21.65
15/10/2015 c fee £4.43
15/10/2015 c fee £4.43
5/11/2015 paid -£30.41</t>
      </text>
    </comment>
    <comment authorId="0" ref="BB34">
      <text>
        <t xml:space="preserve">12/11/2015 carried £5.38
29/12/2015 c fee £5.38</t>
      </text>
    </comment>
    <comment authorId="0" ref="BC34">
      <text>
        <t xml:space="preserve">29/12/2016 carried £10.76
7/1/2016 c fee £5.38
</t>
      </text>
    </comment>
    <comment authorId="0" ref="BD34">
      <text>
        <t xml:space="preserve">7/1/2016 carried £16.14
14/1/2016 c fee £5.38</t>
      </text>
    </comment>
    <comment authorId="0" ref="BE34">
      <text>
        <t xml:space="preserve">14/1/2016 carried £21.52
21/1/2016 c fee £5.38</t>
      </text>
    </comment>
    <comment authorId="0" ref="BF34">
      <text>
        <t xml:space="preserve">21/1/2016 carried £26.90
28/1/2016 c fee £5.38
28/2/2016 paid -£32.28</t>
      </text>
    </comment>
    <comment authorId="0" ref="BM34">
      <text>
        <t xml:space="preserve">17/3/2016 c fee £5.38</t>
      </text>
    </comment>
    <comment authorId="0" ref="BQ34">
      <text>
        <t xml:space="preserve">17/3/2016 carried £5.38
14/4/2016 c fee £6.59</t>
      </text>
    </comment>
    <comment authorId="0" ref="BR34">
      <text>
        <t xml:space="preserve">14/4/2016 carried £11.97
21/4/2016 c fee £3.88</t>
      </text>
    </comment>
    <comment authorId="0" ref="BS34">
      <text>
        <t xml:space="preserve">21/4/2016 carried £15.85
25/4/2016 c fee 3.88</t>
      </text>
    </comment>
    <comment authorId="0" ref="BU34">
      <text>
        <t xml:space="preserve">25/4/2016 carried £19.73
5/5/2016 c fee £3.88</t>
      </text>
    </comment>
    <comment authorId="0" ref="BX34">
      <text>
        <t xml:space="preserve">5/5/2016 carried £23.61
23/5/2016 c fee £3.88</t>
      </text>
    </comment>
    <comment authorId="0" ref="BY34">
      <text>
        <t xml:space="preserve">2/6/2016 carried £27.49
2/6/2016 c fee £3.88</t>
      </text>
    </comment>
    <comment authorId="0" ref="BZ34">
      <text>
        <t xml:space="preserve">2/6/2016 carried £31.37
6/6/2016 c fee £3.88</t>
      </text>
    </comment>
    <comment authorId="0" ref="CC34">
      <text>
        <t xml:space="preserve">6/6/2016 carried £35.25
23/6/2016 c fee £3.88</t>
      </text>
    </comment>
    <comment authorId="0" ref="CD34">
      <text>
        <t xml:space="preserve">23/6/2016 carried £39.13
30/6/2016 c fee £3.88</t>
      </text>
    </comment>
    <comment authorId="0" ref="CH34">
      <text>
        <t xml:space="preserve">30/6/2016 carried £43.01
21/7/2016 c fee £3.88</t>
      </text>
    </comment>
    <comment authorId="0" ref="CK34">
      <text>
        <t xml:space="preserve">21/7/2016 carried £46.89
25/8/2016 c fee £2</t>
      </text>
    </comment>
    <comment authorId="0" ref="CL34">
      <text>
        <t xml:space="preserve">25/8/2016 carried £47.89
1/9/2016 c fee £3.88</t>
      </text>
    </comment>
    <comment authorId="0" ref="CN34">
      <text>
        <t xml:space="preserve">15/9/2016 carried £51.77
15/9/2016 c fee £3.88</t>
      </text>
    </comment>
    <comment authorId="0" ref="CO34">
      <text>
        <t xml:space="preserve">15/9/2016 carried £55.65
22/9/2016 c fee £3.88
9/10/2016 paid -£59.53</t>
      </text>
    </comment>
    <comment authorId="0" ref="CU34">
      <text>
        <t xml:space="preserve">20/11/2016 carried £5.38
3/11/2016 c fee £5.38</t>
      </text>
    </comment>
    <comment authorId="0" ref="CZ34">
      <text>
        <t xml:space="preserve">3/11/2016 carried £10.76
15/12/2016 c fee £4.64
15/12/2016 wine £1.45
15/12/2016 pies £1.00</t>
      </text>
    </comment>
    <comment authorId="0" ref="DC34">
      <text>
        <t xml:space="preserve">15/12/2017 carried £17.85
12/1/2017 c fee £5.38</t>
      </text>
    </comment>
    <comment authorId="0" ref="DD34">
      <text>
        <t xml:space="preserve">12/1/2017 carried £23.23
19/1/2017 c fee £5.38</t>
      </text>
    </comment>
    <comment authorId="0" ref="DG34">
      <text>
        <t xml:space="preserve">19/1/2017 carried £28.61
9/2/2017 c fee £5.38</t>
      </text>
    </comment>
    <comment authorId="0" ref="BU35">
      <text>
        <t xml:space="preserve">5/5/2016 c fee £3.88
6/5/2016 paid -£3.88</t>
      </text>
    </comment>
    <comment authorId="0" ref="BW35">
      <text>
        <t xml:space="preserve">19/5/2016 c fee £3.88
19/5/2016 paid -£3.88</t>
      </text>
    </comment>
    <comment authorId="0" ref="BY35">
      <text>
        <t xml:space="preserve">2/6/2016 c fee £3.88</t>
      </text>
    </comment>
    <comment authorId="0" ref="CA35">
      <text>
        <t xml:space="preserve">2/6/2016 carried £3.38
7/6/2016 c fee £3.88</t>
      </text>
    </comment>
    <comment authorId="0" ref="CB35">
      <text>
        <t xml:space="preserve">7/6/2016 carried £7.76
9/6/2016 c fee £1.42</t>
      </text>
    </comment>
    <comment authorId="0" ref="CD35">
      <text>
        <t xml:space="preserve">9/6/2016 carried £9.18
30/6/2016 c fee £3.88</t>
      </text>
    </comment>
    <comment authorId="0" ref="CG35">
      <text>
        <t xml:space="preserve">30/6/2016 carried £13.06
14/7/2016 c fee £3.88</t>
      </text>
    </comment>
    <comment authorId="0" ref="CJ35">
      <text>
        <t xml:space="preserve">14/7/2016 carried £16.94
11/8/2016 paid £16.94</t>
      </text>
    </comment>
    <comment authorId="0" ref="CN35">
      <text>
        <t xml:space="preserve">15/9/2016 carried £3.88</t>
      </text>
    </comment>
    <comment authorId="0" ref="CO35">
      <text>
        <t xml:space="preserve">15/9/2016 carried £3.88
22/9/2016 c fee £3.88</t>
      </text>
    </comment>
    <comment authorId="0" ref="CX35">
      <text>
        <t xml:space="preserve">22/9/2016 carried £7.76
1/12/2016 c fee £5.38</t>
      </text>
    </comment>
    <comment authorId="0" ref="CY35">
      <text>
        <t xml:space="preserve">1/12/2016 carried £13.14
8/12/2016 c fee £5.38
26/12/2016 paid £14.30</t>
      </text>
    </comment>
    <comment authorId="0" ref="DB35">
      <text>
        <t xml:space="preserve">8/12/2016 carried £4.22
5/1/2017 c fee £5.09</t>
      </text>
    </comment>
    <comment authorId="0" ref="DC35">
      <text>
        <t xml:space="preserve">5/1/2017 carried £9.31
12/1/2017 c fee £5.38
8/2/2017 paid £14.63
</t>
      </text>
    </comment>
    <comment authorId="0" ref="AP36">
      <text>
        <t xml:space="preserve">24/9/2015 c fee £5.37
25/9/2015 paid -£5.37</t>
      </text>
    </comment>
    <comment authorId="0" ref="D37">
      <text>
        <t xml:space="preserve">£20 Cash
£5.25 court booking fee 27/11/2014
</t>
      </text>
    </comment>
    <comment authorId="0" ref="H37">
      <text>
        <t xml:space="preserve">Cash carried forward from 27/11/2014 £14.25
£5.25 court booking fee 22/11/2014
</t>
      </text>
    </comment>
    <comment authorId="0" ref="J37">
      <text>
        <t xml:space="preserve">Cash carried forward from 22/12/2014 £6.50
Court booking fee £5.25</t>
      </text>
    </comment>
    <comment authorId="0" ref="AI38">
      <text>
        <t xml:space="preserve">16/7/2015 c fee £0.43
4/8/2016 cash -£2</t>
      </text>
    </comment>
    <comment authorId="0" ref="AL38">
      <text>
        <t xml:space="preserve">16/7/2015 carried -£1.57
27/8/2015 c fee £3.88</t>
      </text>
    </comment>
    <comment authorId="0" ref="AO38">
      <text>
        <t xml:space="preserve">27/8/2015 carried £2.31
17/9/2015 c fee £3.88
26/9/2015 paid -£6.19</t>
      </text>
    </comment>
    <comment authorId="0" ref="AV38">
      <text>
        <t xml:space="preserve">12/11/2015 c fee £5.38
28/11/2015 paid -£5.38</t>
      </text>
    </comment>
    <comment authorId="0" ref="BB38">
      <text>
        <t xml:space="preserve">29/12/2015 c fee £5.38
3/1/2016 paid -£5.38
</t>
      </text>
    </comment>
    <comment authorId="0" ref="BI38">
      <text>
        <t xml:space="preserve">7/1/2016 carried £5.38
18/2/2016 c fee £5.38
25/2/2016 paid -£10.76</t>
      </text>
    </comment>
    <comment authorId="0" ref="BK38">
      <text>
        <t xml:space="preserve">3/3/2016 c fee £5.38
3/3/2016 paid -£5.38</t>
      </text>
    </comment>
    <comment authorId="0" ref="BP38">
      <text>
        <t xml:space="preserve">7/4/2016 c fee £5.38</t>
      </text>
    </comment>
    <comment authorId="0" ref="BR38">
      <text>
        <t xml:space="preserve">7/4/2016 carried £5.38
9/4/2016 paid -£5.38
21/4/2016 c fee £3.88
24/4/2016 paid £3.88</t>
      </text>
    </comment>
    <comment authorId="0" ref="BV38">
      <text>
        <t xml:space="preserve">12/5/2016 c fee £4.31</t>
      </text>
    </comment>
    <comment authorId="0" ref="BY38">
      <text>
        <t xml:space="preserve">12/5/2016 carried £4.31
19/5/2016 paid -£4.31
2/6/2016 c fee £3.88</t>
      </text>
    </comment>
    <comment authorId="0" ref="CC38">
      <text>
        <t xml:space="preserve">2/6/2016 carried £3.88
23/6/2016 c fee £3.88
24/6/2016 paid -£7.76</t>
      </text>
    </comment>
    <comment authorId="0" ref="CH38">
      <text>
        <t xml:space="preserve">21/7/2016 c fee £3.88</t>
      </text>
    </comment>
    <comment authorId="0" ref="CI38">
      <text>
        <t xml:space="preserve">21/7/2016 carried £3.88
4/8/2016 c fee £3.88</t>
      </text>
    </comment>
    <comment authorId="0" ref="CJ38">
      <text>
        <t xml:space="preserve">4/8/2016 carried £7.76
11/8/2016 paid £7.76</t>
      </text>
    </comment>
    <comment authorId="0" ref="CU38">
      <text>
        <t xml:space="preserve">3/11/2016 carried £5.38
3/11/2016 balls -£7.50</t>
      </text>
    </comment>
    <comment authorId="0" ref="CY38">
      <text>
        <t xml:space="preserve">3/11/2016 carried -£2.12
8/12/2016 c fee £5.38
27/12/2016 paid £3.26</t>
      </text>
    </comment>
    <comment authorId="0" ref="DB38">
      <text>
        <t xml:space="preserve">5/1/2017 c fee £5.09</t>
      </text>
    </comment>
    <comment authorId="0" ref="DC38">
      <text>
        <t xml:space="preserve">5/1/2017 carried £5.09
12/1/2017 c fee £5.38</t>
      </text>
    </comment>
    <comment authorId="0" ref="DF38">
      <text>
        <t xml:space="preserve">12/1/2017 carried £10.47
2/2/2017 c fee £5.38
2/2/2017 paid £15.85</t>
      </text>
    </comment>
    <comment authorId="0" ref="AP39">
      <text>
        <t xml:space="preserve">24/9/2015 c fee £5.37
5/10/2015 paid -£5.37</t>
      </text>
    </comment>
    <comment authorId="0" ref="CS39">
      <text>
        <t xml:space="preserve">20/10/2016 c fee £5.38
20/10/2016 cash -£5.50</t>
      </text>
    </comment>
    <comment authorId="0" ref="H40">
      <text>
        <t xml:space="preserve">Mulled wine £20
Court fee £7.75
Court fee £3.50 from 7/11/2014</t>
      </text>
    </comment>
    <comment authorId="0" ref="K40">
      <text>
        <t xml:space="preserve">Carried forward from 22/12/2014 £8.75
5/3/2015 forward £3.50 </t>
      </text>
    </comment>
    <comment authorId="0" ref="R40">
      <text>
        <t xml:space="preserve">26/2/2015 strings £1
5/3/2015 c fee £5.25
5/3/2015 c fee £1.50
5/3/2015 cash £10
15/1/2015 owed £3.50</t>
      </text>
    </comment>
    <comment authorId="0" ref="AE40">
      <text>
        <t xml:space="preserve">5/3/2015 carried £5.75
11/6/2015 c fee £0.88</t>
      </text>
    </comment>
    <comment authorId="0" ref="AG40">
      <text>
        <t xml:space="preserve">11/6/2015 carried -£4.87
25/6/2015 c fee £1.17</t>
      </text>
    </comment>
    <comment authorId="0" ref="AH40">
      <text>
        <t xml:space="preserve">25/6/2015 carried -£3.70
2/7/2015 c fee £0.43</t>
      </text>
    </comment>
    <comment authorId="0" ref="BA40">
      <text>
        <t xml:space="preserve">2/7/2015 carried -£3.27
17/12/2015 c fee £14.17</t>
      </text>
    </comment>
    <comment authorId="0" ref="BB40">
      <text>
        <t xml:space="preserve">17/12/2015 carried £10.90
29/12/2015 c fee £5.38</t>
      </text>
    </comment>
    <comment authorId="0" ref="BD40">
      <text>
        <t xml:space="preserve">29/12/2016 carried £16.28
14/1/2016 c fee £5.38</t>
      </text>
    </comment>
    <comment authorId="0" ref="BF40">
      <text>
        <t xml:space="preserve">14/1/2016 carried £21.66
28/1/2016 c fee £5.38
9/2/2016 paid -£16
10/3/2016 paid -£10.25
6/4/2016 paid -£0.79</t>
      </text>
    </comment>
    <comment authorId="0" ref="CR40">
      <text>
        <t xml:space="preserve">13/10/2016 c fee £6.63
13/10/2016 c fee £6.63 (Dave)
13/10/2016 cash -£10</t>
      </text>
    </comment>
    <comment authorId="0" ref="CZ40">
      <text>
        <t xml:space="preserve">13/10/2016 carried £3.26
15/12/2016 c fee £4.64
15/12/2016 wine £1.45
14/12/2016 pies £1.00</t>
      </text>
    </comment>
    <comment authorId="0" ref="C41">
      <text>
        <t xml:space="preserve">Cash</t>
      </text>
    </comment>
    <comment authorId="0" ref="E41">
      <text>
        <t xml:space="preserve">Cash</t>
      </text>
    </comment>
    <comment authorId="0" ref="L41">
      <text>
        <t xml:space="preserve">£20 cash paid 22/01/2015
11/12/2014 C fee £7.00
15/01/2015 C fee £5.25
22/01/2015 C fee £7.00
28/01/2015 C fee £4.50 (ladder)
13/2/2015 Cash paid £20</t>
      </text>
    </comment>
    <comment authorId="0" ref="O41">
      <text>
        <t xml:space="preserve">13/2/2015 Cash paid £20</t>
      </text>
    </comment>
    <comment authorId="0" ref="T41">
      <text>
        <t xml:space="preserve">12/12/2015 Carried -£4 19/3/2015 C fee £5.25
19/3/2015 Cash -£5.00</t>
      </text>
    </comment>
    <comment authorId="0" ref="V41">
      <text>
        <t xml:space="preserve">19/3/2015 carried -£3.75
2/4/2015 c fee £7</t>
      </text>
    </comment>
    <comment authorId="0" ref="Y41">
      <text>
        <t xml:space="preserve">2/4/2015 carried £1.50
23/4/2015 c fee £3.75
23/4/2015 cash -£5.00</t>
      </text>
    </comment>
    <comment authorId="0" ref="AA41">
      <text>
        <t xml:space="preserve">23/4/2015 carried £0.25
30/4/2015 c fee £3.75</t>
      </text>
    </comment>
    <comment authorId="0" ref="AB41">
      <text>
        <t xml:space="preserve">30/4/2015 carried £4
7/5/2015 c fee £3.75</t>
      </text>
    </comment>
    <comment authorId="0" ref="AC41">
      <text>
        <t xml:space="preserve">7/5/2015 carried £7.75
21/5/2015 cash -£5
28/5/2015 c fee £3.75
5/6/2015 cash -£2</t>
      </text>
    </comment>
    <comment authorId="0" ref="AD41">
      <text>
        <t xml:space="preserve">28/5/2015 carried £4.50
4/6/2015 cancelled £1.13</t>
      </text>
    </comment>
    <comment authorId="0" ref="AE41">
      <text>
        <t xml:space="preserve">4/6/2015 carried £5.63
5/6/2015 cash -£2.00
11/6/2015 c fee £0.88
17/6/2015 m fee £8.00</t>
      </text>
    </comment>
    <comment authorId="0" ref="AG41">
      <text>
        <t xml:space="preserve">11/6/2015 carried £12.50
25/6/2015 c fee £1.17
25/6/2015 cash -£10</t>
      </text>
    </comment>
    <comment authorId="0" ref="AI41">
      <text>
        <t xml:space="preserve">25/6/2015 carried £4.27
16/7/2015 c fee £0.43</t>
      </text>
    </comment>
    <comment authorId="0" ref="AK41">
      <text>
        <t xml:space="preserve">16/7/2015 carried £4.70
20/8/2015 c fee £3.88</t>
      </text>
    </comment>
    <comment authorId="0" ref="AM41">
      <text>
        <t xml:space="preserve">20/8/2015 carried £8.58
3/9/2015 c fee £3.88
3/9/2015 cash -£10.00</t>
      </text>
    </comment>
    <comment authorId="0" ref="AN41">
      <text>
        <t xml:space="preserve">3/9/2015 carried £2.46
10/9/2015 c fee £3.88</t>
      </text>
    </comment>
    <comment authorId="0" ref="AO41">
      <text>
        <t xml:space="preserve">10/9/2015 carried £6.34</t>
      </text>
    </comment>
    <comment authorId="0" ref="AR41">
      <text>
        <t xml:space="preserve">17/9/2015 carried £10.22
15/10/2014 c fee £4.43
15/10/2015 cash -£10.00</t>
      </text>
    </comment>
    <comment authorId="0" ref="AS41">
      <text>
        <t xml:space="preserve">15/10/2015 carried £4.65
22/10/2015 c fee £3.88 </t>
      </text>
    </comment>
    <comment authorId="0" ref="AW41">
      <text>
        <t xml:space="preserve">12/11/2015 carried £8.53
19/11/2015 c fee £5.38</t>
      </text>
    </comment>
    <comment authorId="0" ref="AY41">
      <text>
        <t xml:space="preserve">19/11/2015 carried £13.91
3/12/2015 c fee £5.38
3/12/2015 cash -£20.00</t>
      </text>
    </comment>
    <comment authorId="0" ref="BA41">
      <text>
        <t xml:space="preserve">3/12/2015 carried -£0.71
17/12/2015 c fee £14.15</t>
      </text>
    </comment>
    <comment authorId="0" ref="BC41">
      <text>
        <t xml:space="preserve">17/12/2016 carried £13.44
7/1/2016 c fee £5.38</t>
      </text>
    </comment>
    <comment authorId="0" ref="BE41">
      <text>
        <t xml:space="preserve">7/1/2016 carried £18.82
21/1/2016 c fee £5.38</t>
      </text>
    </comment>
    <comment authorId="0" ref="BF41">
      <text>
        <t xml:space="preserve">21/1/2016 carried £24.20
28/1/2016 c fee £5.38</t>
      </text>
    </comment>
    <comment authorId="0" ref="BG41">
      <text>
        <t xml:space="preserve">28/1/2016 carried £29.58
4/2/2016 c fee £5.38
4/2/2016 balls -£3.50</t>
      </text>
    </comment>
    <comment authorId="0" ref="BI41">
      <text>
        <t xml:space="preserve">4/2/2016 carried £31.46
18/2/2016 c fee £5.38
</t>
      </text>
    </comment>
    <comment authorId="0" ref="BJ41">
      <text>
        <t xml:space="preserve">18/2/2016 carried £36.84
25/2/2016 c fee £5.38
25/2/2016 cash -£40</t>
      </text>
    </comment>
    <comment authorId="0" ref="BK41">
      <text>
        <t xml:space="preserve">25/2/2016 carried £2.22
3/3/2016 c fee £5.38</t>
      </text>
    </comment>
    <comment authorId="0" ref="BL41">
      <text>
        <t xml:space="preserve">3/3/2016 carried £7.60
10/3/2016 c fee £5.38</t>
      </text>
    </comment>
    <comment authorId="0" ref="BM41">
      <text>
        <t xml:space="preserve">10/3/2016 carried £12.98
17/3/2016 c fee £5.38
17/3/2016 c fee £0.75</t>
      </text>
    </comment>
    <comment authorId="0" ref="BN41">
      <text>
        <t xml:space="preserve">17/3/2016 carried £19.11
24/3/2016 c fee £5.38
24/3/2016 cash -£20</t>
      </text>
    </comment>
    <comment authorId="0" ref="BP41">
      <text>
        <t xml:space="preserve">24/3/2016 carried £4.49
7/4/2016 c fee £6.88
7/4/2016 cash -£1</t>
      </text>
    </comment>
    <comment authorId="0" ref="BR41">
      <text>
        <t xml:space="preserve">14/4/2016 carried £16.96
21/4/2016 c fee £3.88
21/4/2016 cash -£20</t>
      </text>
    </comment>
    <comment authorId="0" ref="BU41">
      <text>
        <t xml:space="preserve">21/4/2016 carried £0.84
5/5/2016 c fee £3.88</t>
      </text>
    </comment>
    <comment authorId="0" ref="BW41">
      <text>
        <t xml:space="preserve">5/5/2016 carried £4.72
19/5/2016 c fee £3.88</t>
      </text>
    </comment>
    <comment authorId="0" ref="CC41">
      <text>
        <t xml:space="preserve">19/5/2016 carried £8.60
23/6/2016 c fee £3.88</t>
      </text>
    </comment>
    <comment authorId="0" ref="CF41">
      <text>
        <t xml:space="preserve">23/6/2016 carried £12.48</t>
      </text>
    </comment>
    <comment authorId="0" ref="CH41">
      <text>
        <t xml:space="preserve">7/7/2016 carried £12.48
21/7/2016 c fee £4.88</t>
      </text>
    </comment>
    <comment authorId="0" ref="CJ41">
      <text>
        <t xml:space="preserve">21/7/2016 carried £17.36
11/8/2016 c fee £2.38</t>
      </text>
    </comment>
    <comment authorId="0" ref="CN41">
      <text>
        <t xml:space="preserve">11/8/2016 carried £19.74
15/9/2016 c fee £3.88</t>
      </text>
    </comment>
    <comment authorId="0" ref="CT41">
      <text>
        <t xml:space="preserve">15/9/2016 carried £23.62
27/10/2016 c fee £5.38</t>
      </text>
    </comment>
    <comment authorId="0" ref="CW41">
      <text>
        <t xml:space="preserve">27/10/2016 carried £29
24/11/2016 c fee £5.38
24/11/2016 cash -£35.00</t>
      </text>
    </comment>
    <comment authorId="0" ref="CX41">
      <text>
        <t xml:space="preserve">24/11/2016 carried -£0.62
1/12/2016 c fee £5.38</t>
      </text>
    </comment>
    <comment authorId="0" ref="CZ41">
      <text>
        <t xml:space="preserve">24/11/2016 carried £4.76
15/12/2016 c fee £8.64
15/12/2016 wine £1.45
15/12/2016 pies £1.00</t>
      </text>
    </comment>
    <comment authorId="0" ref="DB41">
      <text>
        <t xml:space="preserve">15/12/2017 carried £15.85
5/1/2017 c fee £5.09</t>
      </text>
    </comment>
    <comment authorId="0" ref="DD41">
      <text>
        <t xml:space="preserve">5/1/2017 carried £20.94
19/1/2017 c fee £5.38
19/1/2017 cash -£10</t>
      </text>
    </comment>
    <comment authorId="0" ref="DE41">
      <text>
        <t xml:space="preserve">19/1/2017 carried £16.32
26/1/2017 c fee £5.38</t>
      </text>
    </comment>
    <comment authorId="0" ref="DG41">
      <text>
        <t xml:space="preserve">26/1/2017 carried £21.71
9/2/2017 c fee £5.38</t>
      </text>
    </comment>
    <comment authorId="0" ref="BJ42">
      <text>
        <t xml:space="preserve">25/2/2016 c fee £5.38
3/3/2016 paid -£5.38</t>
      </text>
    </comment>
    <comment authorId="0" ref="BM42">
      <text>
        <t xml:space="preserve">17/3/2016 c fee £5.38
6/4/2016 paid -£5.38</t>
      </text>
    </comment>
    <comment authorId="0" ref="BR42">
      <text>
        <t xml:space="preserve">21/4/2016 c fee £3.88</t>
      </text>
    </comment>
  </commentList>
</comments>
</file>

<file path=xl/sharedStrings.xml><?xml version="1.0" encoding="utf-8"?>
<sst xmlns="http://schemas.openxmlformats.org/spreadsheetml/2006/main" count="42" uniqueCount="42">
  <si>
    <t>Alessandro</t>
  </si>
  <si>
    <t>Alexis</t>
  </si>
  <si>
    <t>Antonio</t>
  </si>
  <si>
    <t>Chris Eck</t>
  </si>
  <si>
    <t>Craig Watt</t>
  </si>
  <si>
    <t>David</t>
  </si>
  <si>
    <t>Douglas</t>
  </si>
  <si>
    <t>2/10/0106</t>
  </si>
  <si>
    <t>Fraser Searle</t>
  </si>
  <si>
    <t>Fred</t>
  </si>
  <si>
    <t>Gerald</t>
  </si>
  <si>
    <t>Graham</t>
  </si>
  <si>
    <t>James C</t>
  </si>
  <si>
    <t>Jamie</t>
  </si>
  <si>
    <t>Jason</t>
  </si>
  <si>
    <t>Joel</t>
  </si>
  <si>
    <t>John B</t>
  </si>
  <si>
    <t>Jonathan Stephans</t>
  </si>
  <si>
    <t>Jonnie Wolf</t>
  </si>
  <si>
    <t>Jordan</t>
  </si>
  <si>
    <t>Josh</t>
  </si>
  <si>
    <t>Laurie Bushe</t>
  </si>
  <si>
    <t>Lewis Youl</t>
  </si>
  <si>
    <t>Martin George</t>
  </si>
  <si>
    <t>Martin Zincin</t>
  </si>
  <si>
    <t>Max Hess</t>
  </si>
  <si>
    <t>Michael Battat</t>
  </si>
  <si>
    <t>Michael Metcalfe</t>
  </si>
  <si>
    <t>Mike</t>
  </si>
  <si>
    <t>Otto</t>
  </si>
  <si>
    <t>Paul</t>
  </si>
  <si>
    <t>Raul</t>
  </si>
  <si>
    <t>Richard D</t>
  </si>
  <si>
    <t>Richard S</t>
  </si>
  <si>
    <t>Rory</t>
  </si>
  <si>
    <t>Russel Levi</t>
  </si>
  <si>
    <t>Shak</t>
  </si>
  <si>
    <t>Stephen Y</t>
  </si>
  <si>
    <t>Tim Bushe</t>
  </si>
  <si>
    <t>Tom Spencer</t>
  </si>
  <si>
    <t>Tony Federici</t>
  </si>
  <si>
    <t>Udi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</si>
</sst>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£-809]#,##0.00"/>
    <numFmt numFmtId="166" formatCode="&quot;£&quot;#,##0.00"/>
    <numFmt numFmtId="167" formatCode="d/m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  <xf borderId="0" fillId="0" fontId="1" numFmtId="164" xfId="0" applyAlignment="1" applyFont="1" applyNumberFormat="1">
      <alignment/>
    </xf>
    <xf borderId="0" fillId="0" fontId="1" numFmtId="165" xfId="0" applyFont="1" applyNumberFormat="1"/>
    <xf borderId="0" fillId="0" fontId="1" numFmtId="165" xfId="0" applyAlignment="1" applyFont="1" applyNumberFormat="1">
      <alignment/>
    </xf>
    <xf borderId="0" fillId="0" fontId="1" numFmtId="166" xfId="0" applyAlignment="1" applyFont="1" applyNumberFormat="1">
      <alignment/>
    </xf>
    <xf borderId="0" fillId="0" fontId="1" numFmtId="167" xfId="0" applyAlignment="1" applyFont="1" applyNumberFormat="1">
      <alignment/>
    </xf>
    <xf borderId="0" fillId="0" fontId="1" numFmtId="0" xfId="0" applyAlignment="1" applyFont="1">
      <alignment/>
    </xf>
    <xf borderId="0" fillId="0" fontId="1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6" width="10.29"/>
    <col customWidth="1" min="29" max="87" width="10.29"/>
    <col customWidth="1" min="88" max="88" width="10.14"/>
    <col customWidth="1" min="89" max="98" width="10.29"/>
    <col customWidth="1" min="99" max="101" width="10.14"/>
    <col customWidth="1" min="102" max="111" width="10.29"/>
  </cols>
  <sheetData>
    <row r="1">
      <c r="A1" s="1"/>
      <c r="B1" s="2">
        <v>41950.0</v>
      </c>
      <c r="C1" s="2">
        <v>41962.0</v>
      </c>
      <c r="D1" s="2">
        <v>41970.0</v>
      </c>
      <c r="E1" s="2">
        <v>41977.0</v>
      </c>
      <c r="F1" s="2">
        <v>41984.0</v>
      </c>
      <c r="G1" s="2">
        <v>41991.0</v>
      </c>
      <c r="H1" s="2">
        <v>41995.0</v>
      </c>
      <c r="I1" s="2">
        <v>42001.0</v>
      </c>
      <c r="J1" s="2">
        <v>42012.0</v>
      </c>
      <c r="K1" s="2">
        <v>42019.0</v>
      </c>
      <c r="L1" s="2">
        <v>42026.0</v>
      </c>
      <c r="M1" s="2">
        <v>42033.0</v>
      </c>
      <c r="N1" s="2">
        <v>42040.0</v>
      </c>
      <c r="O1" s="2">
        <v>42047.0</v>
      </c>
      <c r="P1" s="2">
        <v>42054.0</v>
      </c>
      <c r="Q1" s="2">
        <v>42061.0</v>
      </c>
      <c r="R1" s="2">
        <v>42068.0</v>
      </c>
      <c r="S1" s="2">
        <v>42075.0</v>
      </c>
      <c r="T1" s="2">
        <v>42082.0</v>
      </c>
      <c r="U1" s="2">
        <v>42089.0</v>
      </c>
      <c r="V1" s="2">
        <v>42096.0</v>
      </c>
      <c r="W1" s="2">
        <v>42103.0</v>
      </c>
      <c r="X1" s="2">
        <v>42110.0</v>
      </c>
      <c r="Y1" s="2">
        <v>42117.0</v>
      </c>
      <c r="Z1" s="2">
        <v>42120.0</v>
      </c>
      <c r="AA1" s="2">
        <v>42124.0</v>
      </c>
      <c r="AB1" s="2">
        <v>42131.0</v>
      </c>
      <c r="AC1" s="2">
        <v>42152.0</v>
      </c>
      <c r="AD1" s="2">
        <v>42159.0</v>
      </c>
      <c r="AE1" s="2">
        <v>42166.0</v>
      </c>
      <c r="AF1" s="2">
        <v>42173.0</v>
      </c>
      <c r="AG1" s="2">
        <v>42180.0</v>
      </c>
      <c r="AH1" s="2">
        <v>42187.0</v>
      </c>
      <c r="AI1" s="2">
        <v>42201.0</v>
      </c>
      <c r="AJ1" s="2">
        <v>42222.0</v>
      </c>
      <c r="AK1" s="2">
        <v>42236.0</v>
      </c>
      <c r="AL1" s="2">
        <v>42243.0</v>
      </c>
      <c r="AM1" s="2">
        <v>42250.0</v>
      </c>
      <c r="AN1" s="2">
        <v>42257.0</v>
      </c>
      <c r="AO1" s="2">
        <v>42264.0</v>
      </c>
      <c r="AP1" s="2">
        <v>42271.0</v>
      </c>
      <c r="AQ1" s="2">
        <v>42278.0</v>
      </c>
      <c r="AR1" s="2">
        <v>42292.0</v>
      </c>
      <c r="AS1" s="2">
        <v>42299.0</v>
      </c>
      <c r="AT1" s="2">
        <v>42306.0</v>
      </c>
      <c r="AU1" s="2">
        <v>42313.0</v>
      </c>
      <c r="AV1" s="2">
        <v>42320.0</v>
      </c>
      <c r="AW1" s="2">
        <v>42327.0</v>
      </c>
      <c r="AX1" s="2">
        <v>42334.0</v>
      </c>
      <c r="AY1" s="2">
        <v>42341.0</v>
      </c>
      <c r="AZ1" s="2">
        <v>42348.0</v>
      </c>
      <c r="BA1" s="2">
        <v>42355.0</v>
      </c>
      <c r="BB1" s="2">
        <v>42367.0</v>
      </c>
      <c r="BC1" s="2">
        <v>42376.0</v>
      </c>
      <c r="BD1" s="2">
        <v>42383.0</v>
      </c>
      <c r="BE1" s="2">
        <v>42390.0</v>
      </c>
      <c r="BF1" s="2">
        <v>42397.0</v>
      </c>
      <c r="BG1" s="2">
        <v>42404.0</v>
      </c>
      <c r="BH1" s="2">
        <v>42411.0</v>
      </c>
      <c r="BI1" s="2">
        <v>42418.0</v>
      </c>
      <c r="BJ1" s="2">
        <v>42425.0</v>
      </c>
      <c r="BK1" s="2">
        <v>42432.0</v>
      </c>
      <c r="BL1" s="2">
        <v>42439.0</v>
      </c>
      <c r="BM1" s="2">
        <v>42446.0</v>
      </c>
      <c r="BN1" s="2">
        <v>42453.0</v>
      </c>
      <c r="BO1" s="2">
        <v>42460.0</v>
      </c>
      <c r="BP1" s="2">
        <v>42467.0</v>
      </c>
      <c r="BQ1" s="2">
        <v>42474.0</v>
      </c>
      <c r="BR1" s="2">
        <v>42481.0</v>
      </c>
      <c r="BS1" s="2">
        <v>42485.0</v>
      </c>
      <c r="BT1" s="2">
        <v>42494.0</v>
      </c>
      <c r="BU1" s="2">
        <v>42495.0</v>
      </c>
      <c r="BV1" s="2">
        <v>42502.0</v>
      </c>
      <c r="BW1" s="2">
        <v>42509.0</v>
      </c>
      <c r="BX1" s="2">
        <v>42513.0</v>
      </c>
      <c r="BY1" s="2">
        <v>42523.0</v>
      </c>
      <c r="BZ1" s="2">
        <v>42527.0</v>
      </c>
      <c r="CA1" s="2">
        <v>42528.0</v>
      </c>
      <c r="CB1" s="2">
        <v>42530.0</v>
      </c>
      <c r="CC1" s="2">
        <v>42544.0</v>
      </c>
      <c r="CD1" s="3">
        <v>42551.0</v>
      </c>
      <c r="CE1" s="2">
        <v>42556.0</v>
      </c>
      <c r="CF1" s="2">
        <v>42558.0</v>
      </c>
      <c r="CG1" s="2">
        <v>42565.0</v>
      </c>
      <c r="CH1" s="2">
        <v>42572.0</v>
      </c>
      <c r="CI1" s="2">
        <v>42586.0</v>
      </c>
      <c r="CJ1" s="2">
        <v>42593.0</v>
      </c>
      <c r="CK1" s="2">
        <v>42607.0</v>
      </c>
      <c r="CL1" s="2">
        <v>42614.0</v>
      </c>
      <c r="CM1" s="2">
        <v>42621.0</v>
      </c>
      <c r="CN1" s="2">
        <v>42628.0</v>
      </c>
      <c r="CO1" s="2">
        <v>42635.0</v>
      </c>
      <c r="CP1" s="2">
        <v>42642.0</v>
      </c>
      <c r="CQ1" s="2">
        <v>42649.0</v>
      </c>
      <c r="CR1" s="2">
        <v>42656.0</v>
      </c>
      <c r="CS1" s="2">
        <v>42663.0</v>
      </c>
      <c r="CT1" s="2">
        <v>42670.0</v>
      </c>
      <c r="CU1" s="2">
        <v>42677.0</v>
      </c>
      <c r="CV1" s="2">
        <v>42684.0</v>
      </c>
      <c r="CW1" s="2">
        <v>42698.0</v>
      </c>
      <c r="CX1" s="2">
        <v>42705.0</v>
      </c>
      <c r="CY1" s="2">
        <v>42712.0</v>
      </c>
      <c r="CZ1" s="2">
        <v>42719.0</v>
      </c>
      <c r="DA1" s="2">
        <v>42732.0</v>
      </c>
      <c r="DB1" s="2">
        <v>42740.0</v>
      </c>
      <c r="DC1" s="2">
        <v>42747.0</v>
      </c>
      <c r="DD1" s="2">
        <v>42754.0</v>
      </c>
      <c r="DE1" s="2">
        <v>42761.0</v>
      </c>
      <c r="DF1" s="2">
        <v>42768.0</v>
      </c>
      <c r="DG1" s="2">
        <v>42775.0</v>
      </c>
    </row>
    <row r="2">
      <c r="A2" s="1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"/>
      <c r="P2" s="4"/>
      <c r="Q2" s="4"/>
      <c r="R2" s="4"/>
      <c r="S2" s="1"/>
      <c r="U2" s="1"/>
      <c r="V2" s="1"/>
      <c r="W2" s="4"/>
      <c r="X2" s="5"/>
      <c r="Y2" s="4"/>
      <c r="Z2" s="4"/>
      <c r="AA2" s="4"/>
      <c r="AB2" s="4"/>
      <c r="AC2" s="4"/>
      <c r="AD2" s="4"/>
      <c r="AE2" s="4"/>
      <c r="AF2" s="4"/>
      <c r="AL2" s="2"/>
      <c r="AO2" s="1"/>
      <c r="AP2" s="2"/>
      <c r="AQ2" s="6"/>
      <c r="AR2" s="1"/>
      <c r="AS2" s="1"/>
      <c r="AT2" s="6"/>
      <c r="AU2" s="6"/>
      <c r="AV2" s="6"/>
      <c r="AW2" s="6"/>
      <c r="AX2" s="6"/>
      <c r="AY2" s="1"/>
      <c r="AZ2" s="2"/>
      <c r="BA2" s="1"/>
      <c r="BC2" s="1"/>
      <c r="BD2" s="5"/>
      <c r="BE2" s="5"/>
      <c r="BF2" s="5"/>
      <c r="BG2" s="5"/>
      <c r="BH2" s="5"/>
      <c r="BI2" s="5"/>
      <c r="BJ2" s="5"/>
      <c r="BK2" s="5"/>
      <c r="BL2" s="5"/>
      <c r="BM2" s="5"/>
      <c r="BN2" s="2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E2" s="1"/>
      <c r="CF2" s="1"/>
      <c r="CG2" s="1"/>
      <c r="CH2" s="1"/>
      <c r="CI2" s="1"/>
      <c r="CJ2" s="7"/>
      <c r="CK2" s="1"/>
      <c r="CL2" s="1"/>
      <c r="CM2" s="7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7"/>
      <c r="CZ2" s="7"/>
      <c r="DA2" s="1"/>
      <c r="DB2" s="1"/>
      <c r="DC2" s="1"/>
      <c r="DD2" s="7">
        <v>42754.0</v>
      </c>
      <c r="DE2" s="1"/>
      <c r="DF2" s="1"/>
      <c r="DG2" s="1"/>
    </row>
    <row r="3">
      <c r="A3" s="1" t="s">
        <v>1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>
        <f>5.38-6</f>
        <v>-0.62</v>
      </c>
      <c r="BA3" s="4"/>
      <c r="BB3" s="4"/>
      <c r="BC3" s="6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1"/>
      <c r="BX3" s="1"/>
      <c r="BY3" s="1"/>
      <c r="BZ3" s="1"/>
      <c r="CA3" s="1"/>
      <c r="CB3" s="1"/>
      <c r="CC3" s="1"/>
      <c r="CE3" s="5"/>
      <c r="CF3" s="5"/>
      <c r="CG3" s="5"/>
      <c r="CH3" s="5"/>
      <c r="CI3" s="5"/>
      <c r="CJ3" s="5"/>
      <c r="CK3" s="1"/>
      <c r="CL3" s="1"/>
      <c r="CM3" s="1"/>
      <c r="CN3" s="1"/>
      <c r="CO3" s="1"/>
      <c r="CP3" s="1"/>
      <c r="CQ3" s="5"/>
      <c r="CR3" s="5"/>
      <c r="CS3" s="5"/>
      <c r="CT3" s="5"/>
      <c r="CU3" s="5"/>
      <c r="CV3" s="5"/>
      <c r="CW3" s="5"/>
      <c r="CX3" s="5"/>
      <c r="CY3" s="1"/>
      <c r="CZ3" s="1"/>
      <c r="DA3" s="1"/>
      <c r="DB3" s="1"/>
      <c r="DC3" s="1"/>
      <c r="DD3" s="1"/>
      <c r="DE3" s="1"/>
      <c r="DF3" s="1"/>
      <c r="DG3" s="1"/>
    </row>
    <row r="4">
      <c r="A4" s="1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">
        <v>42048.0</v>
      </c>
      <c r="P4" s="4"/>
      <c r="Q4" s="4"/>
      <c r="R4" s="4"/>
      <c r="S4" s="1"/>
      <c r="U4" s="1"/>
      <c r="V4" s="1"/>
      <c r="W4" s="4"/>
      <c r="X4" s="5"/>
      <c r="Y4" s="4"/>
      <c r="Z4" s="4"/>
      <c r="AA4" s="4"/>
      <c r="AB4" s="4"/>
      <c r="AC4" s="4"/>
      <c r="AD4" s="4"/>
      <c r="AE4" s="4"/>
      <c r="AF4" s="4"/>
      <c r="AL4" s="2">
        <v>42271.0</v>
      </c>
      <c r="AO4" s="1"/>
      <c r="AP4" s="2">
        <v>42288.0</v>
      </c>
      <c r="AQ4" s="6"/>
      <c r="AR4" s="1"/>
      <c r="AS4" s="1"/>
      <c r="AT4" s="6"/>
      <c r="AU4" s="6"/>
      <c r="AV4" s="6"/>
      <c r="AW4" s="6"/>
      <c r="AX4" s="6"/>
      <c r="AY4" s="1"/>
      <c r="AZ4" s="2">
        <v>42348.0</v>
      </c>
      <c r="BA4" s="1"/>
      <c r="BC4" s="1"/>
      <c r="BD4" s="5"/>
      <c r="BE4" s="5"/>
      <c r="BF4" s="5"/>
      <c r="BG4" s="5"/>
      <c r="BH4" s="5"/>
      <c r="BI4" s="5"/>
      <c r="BJ4" s="5"/>
      <c r="BK4" s="5"/>
      <c r="BL4" s="5"/>
      <c r="BM4" s="5"/>
      <c r="BN4" s="2">
        <v>42453.0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E4" s="1"/>
      <c r="CF4" s="1"/>
      <c r="CG4" s="1"/>
      <c r="CH4" s="1"/>
      <c r="CI4" s="1"/>
      <c r="CJ4" s="7">
        <v>42621.0</v>
      </c>
      <c r="CK4" s="1"/>
      <c r="CL4" s="1"/>
      <c r="CM4" s="7">
        <v>42664.0</v>
      </c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7">
        <v>42712.0</v>
      </c>
      <c r="CZ4" s="7">
        <v>42732.0</v>
      </c>
      <c r="DA4" s="1"/>
      <c r="DB4" s="5">
        <f>5.09-5.38</f>
        <v>-0.29</v>
      </c>
      <c r="DC4" s="1"/>
      <c r="DD4" s="1"/>
      <c r="DE4" s="1"/>
      <c r="DF4" s="1"/>
      <c r="DG4" s="1"/>
    </row>
    <row r="5">
      <c r="A5" s="1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"/>
      <c r="T5" s="4"/>
      <c r="U5" s="4"/>
      <c r="V5" s="4"/>
      <c r="W5" s="4"/>
      <c r="X5" s="4"/>
      <c r="Y5" s="4"/>
      <c r="Z5" s="2">
        <v>42130.0</v>
      </c>
      <c r="AA5" s="4"/>
      <c r="AB5" s="4"/>
      <c r="AC5" s="4"/>
      <c r="AD5" s="4"/>
      <c r="AE5" s="4"/>
      <c r="AF5" s="4"/>
      <c r="AG5" s="4"/>
      <c r="AH5" s="4"/>
      <c r="AI5" s="1"/>
      <c r="AJ5" s="4"/>
      <c r="AK5" s="4"/>
      <c r="AL5" s="5"/>
      <c r="AM5" s="5"/>
      <c r="AP5" s="5"/>
      <c r="AQ5" s="5"/>
      <c r="AR5" s="1"/>
      <c r="AS5" s="5"/>
      <c r="AT5" s="5"/>
      <c r="AU5" s="5"/>
      <c r="AV5" s="5"/>
      <c r="AW5" s="5"/>
      <c r="AX5" s="5"/>
      <c r="AY5" s="5"/>
      <c r="AZ5" s="5"/>
      <c r="BA5" s="5"/>
      <c r="BB5" s="5"/>
      <c r="BC5" s="6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E5" s="5"/>
      <c r="CF5" s="5"/>
      <c r="CG5" s="5"/>
      <c r="CH5" s="5"/>
      <c r="CI5" s="5"/>
      <c r="CJ5" s="5"/>
      <c r="CK5" s="1"/>
      <c r="CL5" s="1"/>
      <c r="CM5" s="1"/>
      <c r="CN5" s="1"/>
      <c r="CO5" s="1"/>
      <c r="CP5" s="1"/>
      <c r="CQ5" s="1"/>
      <c r="CR5" s="6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>
      <c r="A6" s="1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"/>
      <c r="V6" s="5"/>
      <c r="W6" s="5"/>
      <c r="X6" s="5"/>
      <c r="Y6" s="4"/>
      <c r="Z6" s="5"/>
      <c r="AA6" s="5"/>
      <c r="AB6" s="4"/>
      <c r="AC6" s="5"/>
      <c r="AD6" s="4"/>
      <c r="AE6" s="5"/>
      <c r="AF6" s="4"/>
      <c r="AG6" s="4"/>
      <c r="AH6" s="4"/>
      <c r="AI6" s="4"/>
      <c r="AJ6" s="4"/>
      <c r="AK6" s="4"/>
      <c r="AL6" s="4"/>
      <c r="AM6" s="5"/>
      <c r="AN6" s="4"/>
      <c r="AO6" s="4"/>
      <c r="AP6" s="4"/>
      <c r="AQ6" s="4"/>
      <c r="AR6" s="5"/>
      <c r="AS6" s="4"/>
      <c r="AT6" s="4"/>
      <c r="AU6" s="4"/>
      <c r="AV6" s="5"/>
      <c r="AW6" s="5"/>
      <c r="AX6" s="4"/>
      <c r="AY6" s="5"/>
      <c r="AZ6" s="4"/>
      <c r="BA6" s="4"/>
      <c r="BB6" s="4"/>
      <c r="BC6" s="6"/>
      <c r="BD6" s="5"/>
      <c r="BE6" s="5"/>
      <c r="BF6" s="5"/>
      <c r="BJ6" s="5"/>
      <c r="BL6" s="5"/>
      <c r="BM6" s="5"/>
      <c r="BN6" s="5"/>
      <c r="BO6" s="5"/>
      <c r="BP6" s="5"/>
      <c r="BQ6" s="5"/>
      <c r="BR6" s="5"/>
      <c r="BS6" s="5"/>
      <c r="DF6" s="7">
        <v>42769.0</v>
      </c>
    </row>
    <row r="7">
      <c r="A7" s="1" t="s">
        <v>5</v>
      </c>
      <c r="B7" s="4"/>
      <c r="C7" s="4"/>
      <c r="D7" s="5"/>
      <c r="E7" s="2">
        <v>41985.0</v>
      </c>
      <c r="F7" s="4"/>
      <c r="G7" s="2">
        <v>41996.0</v>
      </c>
      <c r="I7" s="4"/>
      <c r="J7" s="2">
        <v>42025.0</v>
      </c>
      <c r="K7" s="2">
        <v>42025.0</v>
      </c>
      <c r="L7" s="4"/>
      <c r="M7" s="2">
        <v>42048.0</v>
      </c>
      <c r="N7" s="2">
        <v>42048.0</v>
      </c>
      <c r="O7" s="2">
        <v>42048.0</v>
      </c>
      <c r="P7" s="2">
        <v>42081.0</v>
      </c>
      <c r="Q7" s="2">
        <v>42081.0</v>
      </c>
      <c r="R7" s="2">
        <v>42081.0</v>
      </c>
      <c r="S7" s="2">
        <v>42081.0</v>
      </c>
      <c r="T7" s="2">
        <v>42093.0</v>
      </c>
      <c r="U7" s="2">
        <v>42093.0</v>
      </c>
      <c r="V7" s="2">
        <v>42117.0</v>
      </c>
      <c r="W7" s="2">
        <v>42117.0</v>
      </c>
      <c r="X7" s="5"/>
      <c r="Y7" s="2">
        <v>42120.0</v>
      </c>
      <c r="Z7" s="2">
        <v>42159.0</v>
      </c>
      <c r="AA7" s="5"/>
      <c r="AB7" s="4"/>
      <c r="AC7" s="5"/>
      <c r="AD7" s="2">
        <v>42184.0</v>
      </c>
      <c r="AE7" s="5"/>
      <c r="AF7" s="5"/>
      <c r="AG7" s="5"/>
      <c r="AH7" s="5"/>
      <c r="AI7" s="1"/>
      <c r="AJ7" s="5"/>
      <c r="AK7" s="5"/>
      <c r="AO7" s="1"/>
      <c r="AP7" s="6"/>
      <c r="AQ7" s="6">
        <v>4.43</v>
      </c>
      <c r="AR7" s="1"/>
      <c r="AS7" s="5"/>
      <c r="AT7" s="6"/>
      <c r="AU7" s="1"/>
      <c r="AY7" s="1"/>
      <c r="AZ7" s="1"/>
      <c r="BA7" s="1"/>
      <c r="BB7" s="6"/>
      <c r="BC7" s="5"/>
      <c r="BD7" s="5"/>
      <c r="BE7" s="5"/>
      <c r="BF7" s="5"/>
      <c r="BG7" s="5"/>
      <c r="BH7" s="5"/>
      <c r="BI7" s="5"/>
      <c r="BJ7" s="5"/>
      <c r="BK7" s="5"/>
      <c r="BT7" s="1"/>
      <c r="BU7" s="1"/>
      <c r="BV7" s="1"/>
      <c r="BW7" s="5"/>
      <c r="BX7" s="5"/>
      <c r="BY7" s="5"/>
      <c r="BZ7" s="5"/>
      <c r="CA7" s="5"/>
      <c r="CB7" s="5"/>
      <c r="CC7" s="5"/>
      <c r="CE7" s="1"/>
      <c r="CF7" s="1"/>
      <c r="CG7" s="1"/>
      <c r="CH7" s="1"/>
      <c r="CI7" s="1"/>
      <c r="CJ7" s="1"/>
      <c r="CK7" s="5"/>
      <c r="CL7" s="5"/>
      <c r="CM7" s="5"/>
      <c r="CN7" s="5"/>
      <c r="CO7" s="5"/>
      <c r="CP7" s="5"/>
      <c r="CQ7" s="6"/>
      <c r="CR7" s="1"/>
      <c r="CS7" s="5"/>
      <c r="CT7" s="5"/>
      <c r="CU7" s="5"/>
      <c r="CV7" s="5"/>
      <c r="CW7" s="5"/>
      <c r="CX7" s="5"/>
      <c r="CY7" s="1"/>
      <c r="CZ7" s="1"/>
      <c r="DA7" s="1"/>
      <c r="DB7" s="1"/>
      <c r="DC7" s="1"/>
      <c r="DD7" s="1"/>
      <c r="DE7" s="1"/>
      <c r="DF7" s="1"/>
      <c r="DG7" s="1"/>
    </row>
    <row r="8">
      <c r="A8" s="1" t="s">
        <v>6</v>
      </c>
      <c r="B8" s="4"/>
      <c r="C8" s="4"/>
      <c r="D8" s="5"/>
      <c r="E8" s="2">
        <v>41977.0</v>
      </c>
      <c r="F8" s="2">
        <v>41984.0</v>
      </c>
      <c r="G8" s="2">
        <v>41991.0</v>
      </c>
      <c r="H8" s="2">
        <v>41995.0</v>
      </c>
      <c r="I8" s="2">
        <v>42001.0</v>
      </c>
      <c r="J8" s="5"/>
      <c r="K8" s="4"/>
      <c r="L8" s="2">
        <v>42026.0</v>
      </c>
      <c r="M8" s="2">
        <v>42033.0</v>
      </c>
      <c r="N8" s="2">
        <v>42010.0</v>
      </c>
      <c r="O8" s="2">
        <v>42048.0</v>
      </c>
      <c r="P8" s="2">
        <v>42054.0</v>
      </c>
      <c r="Q8" s="2">
        <v>42061.0</v>
      </c>
      <c r="R8" s="2">
        <v>42068.0</v>
      </c>
      <c r="S8" s="2">
        <v>42075.0</v>
      </c>
      <c r="T8" s="2">
        <v>42082.0</v>
      </c>
      <c r="U8" s="2">
        <v>42089.0</v>
      </c>
      <c r="V8" s="2">
        <v>42096.0</v>
      </c>
      <c r="W8" s="2">
        <v>42103.0</v>
      </c>
      <c r="X8" s="2">
        <v>42110.0</v>
      </c>
      <c r="Y8" s="2">
        <v>42117.0</v>
      </c>
      <c r="Z8" s="2">
        <v>42120.0</v>
      </c>
      <c r="AA8" s="2">
        <v>42124.0</v>
      </c>
      <c r="AB8" s="2">
        <v>42131.0</v>
      </c>
      <c r="AC8" s="2">
        <v>42152.0</v>
      </c>
      <c r="AD8" s="5"/>
      <c r="AE8" s="2">
        <v>42166.0</v>
      </c>
      <c r="AF8" s="5"/>
      <c r="AG8" s="2">
        <v>42180.0</v>
      </c>
      <c r="AH8" s="2">
        <v>42187.0</v>
      </c>
      <c r="AI8" s="2">
        <v>42201.0</v>
      </c>
      <c r="AJ8" s="2">
        <v>42222.0</v>
      </c>
      <c r="AK8" s="2">
        <v>42236.0</v>
      </c>
      <c r="AL8" s="2">
        <v>42243.0</v>
      </c>
      <c r="AM8" s="2">
        <v>42250.0</v>
      </c>
      <c r="AN8" s="2">
        <v>42257.0</v>
      </c>
      <c r="AO8" s="2">
        <v>42264.0</v>
      </c>
      <c r="AP8" s="6"/>
      <c r="AQ8" s="2">
        <v>42278.0</v>
      </c>
      <c r="AR8" s="2">
        <v>75164.0</v>
      </c>
      <c r="AS8" s="2">
        <v>42299.0</v>
      </c>
      <c r="AT8" s="2">
        <v>42306.0</v>
      </c>
      <c r="AU8" s="2">
        <v>42313.0</v>
      </c>
      <c r="AV8" s="2">
        <v>42320.0</v>
      </c>
      <c r="AW8" s="2">
        <v>42325.0</v>
      </c>
      <c r="AX8" s="2">
        <v>42334.0</v>
      </c>
      <c r="AY8" s="2">
        <v>42341.0</v>
      </c>
      <c r="AZ8" s="2">
        <v>42348.0</v>
      </c>
      <c r="BA8" s="1"/>
      <c r="BB8" s="2">
        <v>42367.0</v>
      </c>
      <c r="BC8" s="2">
        <v>42345.0</v>
      </c>
      <c r="BD8" s="2"/>
      <c r="BE8" s="2">
        <v>42390.0</v>
      </c>
      <c r="BF8" s="2">
        <v>42397.0</v>
      </c>
      <c r="BG8" s="5"/>
      <c r="BH8" s="2" t="s">
        <v>7</v>
      </c>
      <c r="BI8" s="2">
        <v>42418.0</v>
      </c>
      <c r="BJ8" s="2">
        <v>42425.0</v>
      </c>
      <c r="BK8" s="2">
        <v>42432.0</v>
      </c>
      <c r="BL8" s="2">
        <v>42439.0</v>
      </c>
      <c r="BM8" s="2">
        <v>42446.0</v>
      </c>
      <c r="BN8" s="2">
        <v>42453.0</v>
      </c>
      <c r="BO8" s="2">
        <v>42460.0</v>
      </c>
      <c r="BP8" s="2">
        <v>42467.0</v>
      </c>
      <c r="BQ8" s="2">
        <v>42474.0</v>
      </c>
      <c r="BR8" s="2">
        <v>42481.0</v>
      </c>
      <c r="BS8" s="2">
        <v>42485.0</v>
      </c>
      <c r="BT8" s="1"/>
      <c r="BU8" s="2">
        <v>42495.0</v>
      </c>
      <c r="BV8" s="2">
        <v>42502.0</v>
      </c>
      <c r="BW8" s="1"/>
      <c r="BX8" s="7">
        <v>42513.0</v>
      </c>
      <c r="BY8" s="7">
        <v>42523.0</v>
      </c>
      <c r="BZ8" s="1"/>
      <c r="CA8" s="1"/>
      <c r="CB8" s="7">
        <v>42530.0</v>
      </c>
      <c r="CC8" s="7">
        <v>42544.0</v>
      </c>
      <c r="CE8" s="7">
        <v>42556.0</v>
      </c>
      <c r="CF8" s="5"/>
      <c r="CG8" s="7">
        <v>42565.0</v>
      </c>
      <c r="CH8" s="7">
        <v>42572.0</v>
      </c>
      <c r="CI8" s="5"/>
      <c r="CJ8" s="5"/>
      <c r="CK8" s="1"/>
      <c r="CL8" s="1"/>
      <c r="CM8" s="1"/>
      <c r="CN8" s="1"/>
      <c r="CO8" s="1"/>
      <c r="CP8" s="1"/>
      <c r="CQ8" s="1"/>
      <c r="CR8" s="7">
        <v>42656.0</v>
      </c>
      <c r="CS8" s="7">
        <v>42663.0</v>
      </c>
      <c r="CT8" s="1"/>
      <c r="CU8" s="1"/>
      <c r="CV8" s="7">
        <v>42684.0</v>
      </c>
      <c r="CW8" s="7">
        <v>42698.0</v>
      </c>
      <c r="CX8" s="7">
        <v>42705.0</v>
      </c>
      <c r="CY8" s="7">
        <v>42712.0</v>
      </c>
      <c r="CZ8" s="7">
        <v>42719.0</v>
      </c>
      <c r="DA8" s="7">
        <v>42732.0</v>
      </c>
      <c r="DB8" s="7">
        <v>42740.0</v>
      </c>
      <c r="DC8" s="7">
        <v>42747.0</v>
      </c>
      <c r="DD8" s="7">
        <v>42754.0</v>
      </c>
      <c r="DE8" s="1"/>
      <c r="DF8" s="7">
        <v>42768.0</v>
      </c>
      <c r="DG8" s="7">
        <v>42775.0</v>
      </c>
    </row>
    <row r="9">
      <c r="A9" s="1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5"/>
      <c r="BM9" s="5"/>
      <c r="BN9" s="5"/>
      <c r="BO9" s="5"/>
      <c r="BP9" s="5"/>
      <c r="BQ9" s="5"/>
      <c r="BR9" s="5"/>
      <c r="BS9" s="5"/>
      <c r="CT9">
        <f>5.38</f>
        <v>5.38</v>
      </c>
    </row>
    <row r="10">
      <c r="A10" s="1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2">
        <v>42033.0</v>
      </c>
      <c r="L10" s="4"/>
      <c r="M10" s="2">
        <v>42033.0</v>
      </c>
      <c r="N10" s="2">
        <v>42041.0</v>
      </c>
      <c r="O10" s="2">
        <v>42048.0</v>
      </c>
      <c r="P10" s="1"/>
      <c r="Q10" s="4"/>
      <c r="R10" s="5">
        <v>5.25</v>
      </c>
      <c r="S10" s="2">
        <v>42075.0</v>
      </c>
      <c r="T10" s="2">
        <v>42089.0</v>
      </c>
      <c r="U10" s="2">
        <v>42096.0</v>
      </c>
      <c r="V10" s="2">
        <v>42096.0</v>
      </c>
      <c r="W10" s="2">
        <v>42117.0</v>
      </c>
      <c r="X10" s="5"/>
      <c r="Y10" s="2">
        <v>42120.0</v>
      </c>
      <c r="Z10" s="2">
        <v>42124.0</v>
      </c>
      <c r="AA10" s="2">
        <v>42131.0</v>
      </c>
      <c r="AB10" s="2">
        <v>42159.0</v>
      </c>
      <c r="AC10" s="4"/>
      <c r="AD10" s="2">
        <v>42166.0</v>
      </c>
      <c r="AE10" s="2">
        <v>42173.0</v>
      </c>
      <c r="AF10" s="2">
        <v>42180.0</v>
      </c>
      <c r="AG10" s="2">
        <v>42187.0</v>
      </c>
      <c r="AH10" s="2">
        <v>42222.0</v>
      </c>
      <c r="AJ10" s="2">
        <v>42243.0</v>
      </c>
      <c r="AK10" s="1"/>
      <c r="AL10" s="2">
        <v>42292.0</v>
      </c>
      <c r="AM10" s="4"/>
      <c r="AO10" s="1"/>
      <c r="AP10" s="6"/>
      <c r="AQ10" s="6"/>
      <c r="AR10" s="2">
        <v>42320.0</v>
      </c>
      <c r="AS10" s="6"/>
      <c r="AT10" s="6"/>
      <c r="AV10" s="2">
        <v>42327.0</v>
      </c>
      <c r="AW10" s="2">
        <v>42376.0</v>
      </c>
      <c r="AY10" s="1"/>
      <c r="AZ10" s="1"/>
      <c r="BA10" s="1"/>
      <c r="BB10" s="6"/>
      <c r="BC10" s="2">
        <v>42383.0</v>
      </c>
      <c r="BD10" s="2">
        <v>42446.0</v>
      </c>
      <c r="BE10" s="5"/>
      <c r="BF10" s="5"/>
      <c r="BG10" s="6"/>
      <c r="BH10" s="6"/>
      <c r="BI10" s="6"/>
      <c r="BJ10" s="6"/>
      <c r="BK10" s="6"/>
      <c r="BM10" s="7">
        <v>42558.0</v>
      </c>
      <c r="BT10" s="1"/>
      <c r="BU10" s="1"/>
      <c r="BV10" s="1"/>
      <c r="BW10" s="1"/>
      <c r="BX10" s="1"/>
      <c r="BY10" s="5"/>
      <c r="BZ10" s="5"/>
      <c r="CA10" s="5"/>
      <c r="CB10" s="5"/>
      <c r="CC10" s="5"/>
      <c r="CE10" s="1"/>
      <c r="CF10" s="1">
        <f>3.09</f>
        <v>3.09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>
      <c r="A11" s="1" t="s">
        <v>10</v>
      </c>
      <c r="B11" s="4"/>
      <c r="C11" s="4"/>
      <c r="D11" s="5"/>
      <c r="E11" s="2">
        <v>41974.0</v>
      </c>
      <c r="F11" s="4"/>
      <c r="G11" s="4"/>
      <c r="I11" s="2">
        <v>42001.0</v>
      </c>
      <c r="J11" s="2">
        <v>42068.0</v>
      </c>
      <c r="K11" s="4"/>
      <c r="L11" s="4"/>
      <c r="M11" s="4"/>
      <c r="N11" s="4"/>
      <c r="P11" s="1"/>
      <c r="Q11" s="2">
        <v>42068.0</v>
      </c>
      <c r="R11" s="2">
        <v>42075.0</v>
      </c>
      <c r="S11" s="2">
        <v>42109.0</v>
      </c>
      <c r="T11" s="2">
        <v>42109.0</v>
      </c>
      <c r="U11" s="1"/>
      <c r="V11" s="2">
        <v>42109.0</v>
      </c>
      <c r="W11" s="2">
        <v>42109.0</v>
      </c>
      <c r="X11" s="2">
        <v>42117.0</v>
      </c>
      <c r="Y11" s="2">
        <v>42131.0</v>
      </c>
      <c r="Z11" s="4"/>
      <c r="AA11" s="2">
        <v>42131.0</v>
      </c>
      <c r="AB11" s="2">
        <v>42159.0</v>
      </c>
      <c r="AC11" s="5"/>
      <c r="AD11" s="2">
        <v>42166.0</v>
      </c>
      <c r="AE11" s="5">
        <f>16.59+0.88-18-2</f>
        <v>-2.53</v>
      </c>
      <c r="AF11" s="5"/>
      <c r="AG11" s="5"/>
      <c r="AH11" s="5"/>
      <c r="AI11" s="1"/>
      <c r="AJ11" s="5"/>
      <c r="AK11" s="5"/>
      <c r="AO11" s="1"/>
      <c r="AP11" s="6"/>
      <c r="AQ11" s="6"/>
      <c r="AR11" s="1"/>
      <c r="AS11" s="1"/>
      <c r="AT11" s="6"/>
      <c r="AU11" s="1"/>
      <c r="AV11" s="6"/>
      <c r="AW11" s="6"/>
      <c r="AX11" s="6"/>
      <c r="AY11" s="1"/>
      <c r="AZ11" s="1"/>
      <c r="BA11" s="1"/>
      <c r="BB11" s="6"/>
      <c r="BC11" s="5"/>
      <c r="BD11" s="5"/>
      <c r="BE11" s="5"/>
      <c r="BF11" s="5"/>
      <c r="BG11" s="5"/>
      <c r="BH11" s="5"/>
      <c r="BI11" s="5"/>
      <c r="BJ11" s="5"/>
      <c r="BK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>
      <c r="A12" s="1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5"/>
      <c r="AG12" s="4"/>
      <c r="AH12" s="2">
        <v>42306.0</v>
      </c>
      <c r="AJ12" s="4"/>
      <c r="AK12" s="4"/>
      <c r="AN12" s="1"/>
      <c r="AO12" s="6"/>
      <c r="AT12" s="2">
        <v>42327.0</v>
      </c>
      <c r="AW12" s="2">
        <v>42341.0</v>
      </c>
      <c r="AY12" s="2">
        <v>42348.0</v>
      </c>
      <c r="AZ12" s="2">
        <v>42355.0</v>
      </c>
      <c r="BA12" s="2">
        <v>42429.0</v>
      </c>
      <c r="BC12" s="1"/>
      <c r="BD12" s="5"/>
      <c r="BE12" s="5"/>
      <c r="BF12" s="5"/>
      <c r="BG12" s="5"/>
      <c r="BH12" s="5"/>
      <c r="BI12" s="5"/>
      <c r="BJ12" s="5"/>
      <c r="BK12" s="5"/>
      <c r="BL12" s="2">
        <v>42502.0</v>
      </c>
      <c r="BT12" s="1"/>
      <c r="BU12" s="1"/>
      <c r="BV12" s="2">
        <v>42509.0</v>
      </c>
      <c r="BW12" s="7">
        <v>42586.0</v>
      </c>
      <c r="BX12" s="5"/>
      <c r="BY12" s="6"/>
      <c r="BZ12" s="6"/>
      <c r="CA12" s="6"/>
      <c r="CB12" s="6"/>
      <c r="CC12" s="6"/>
      <c r="CE12" s="1"/>
      <c r="CF12" s="1"/>
      <c r="CG12" s="1"/>
      <c r="CH12" s="1"/>
      <c r="CI12" s="7">
        <v>42642.0</v>
      </c>
      <c r="CJ12" s="1"/>
      <c r="CK12" s="1"/>
      <c r="CL12" s="1"/>
      <c r="CM12" s="1"/>
      <c r="CN12" s="1"/>
      <c r="CO12" s="1"/>
      <c r="CP12" s="7">
        <v>42642.0</v>
      </c>
      <c r="CQ12" s="1"/>
      <c r="CR12" s="7">
        <v>42663.0</v>
      </c>
      <c r="CS12" s="7">
        <v>42696.0</v>
      </c>
      <c r="CT12" s="1"/>
      <c r="CU12" s="1"/>
      <c r="CV12" s="1"/>
      <c r="CW12" s="1"/>
      <c r="CX12" s="1"/>
      <c r="CY12" s="1"/>
      <c r="CZ12" s="1">
        <f>8.64+1.45+1</f>
        <v>11.09</v>
      </c>
      <c r="DA12" s="1"/>
      <c r="DB12" s="1"/>
      <c r="DC12" s="1"/>
      <c r="DD12" s="1"/>
      <c r="DE12" s="1"/>
      <c r="DF12" s="1"/>
      <c r="DG12" s="1"/>
    </row>
    <row r="13">
      <c r="A13" s="1" t="s">
        <v>12</v>
      </c>
      <c r="B13" s="4"/>
      <c r="C13" s="4"/>
      <c r="D13" s="4"/>
      <c r="E13" s="2">
        <v>41970.0</v>
      </c>
      <c r="F13" s="2">
        <v>41984.0</v>
      </c>
      <c r="G13" s="2">
        <v>41995.0</v>
      </c>
      <c r="H13" s="2">
        <v>42019.0</v>
      </c>
      <c r="I13" s="2">
        <v>42019.0</v>
      </c>
      <c r="J13" s="5"/>
      <c r="K13" s="2">
        <v>42089.0</v>
      </c>
      <c r="L13" s="4"/>
      <c r="M13" s="4"/>
      <c r="N13" s="4"/>
      <c r="P13" s="1"/>
      <c r="Q13" s="4"/>
      <c r="R13" s="4"/>
      <c r="S13" s="1"/>
      <c r="U13" s="2">
        <v>42124.0</v>
      </c>
      <c r="V13" s="1"/>
      <c r="W13" s="4"/>
      <c r="X13" s="5"/>
      <c r="Y13" s="4"/>
      <c r="Z13" s="4"/>
      <c r="AA13" s="2">
        <v>42159.0</v>
      </c>
      <c r="AB13" s="4"/>
      <c r="AC13" s="5"/>
      <c r="AD13" s="2">
        <v>42292.0</v>
      </c>
      <c r="AE13" s="5"/>
      <c r="AF13" s="5"/>
      <c r="AG13" s="5"/>
      <c r="AH13" s="5"/>
      <c r="AI13" s="1"/>
      <c r="AR13" s="2">
        <v>42292.0</v>
      </c>
      <c r="AS13" s="6"/>
      <c r="AT13" s="2">
        <v>42313.0</v>
      </c>
      <c r="AU13" s="2">
        <v>42327.0</v>
      </c>
      <c r="AV13" s="6"/>
      <c r="AW13" s="2">
        <v>42348.0</v>
      </c>
      <c r="AX13" s="6"/>
      <c r="AY13" s="6"/>
      <c r="AZ13" s="2">
        <v>42355.0</v>
      </c>
      <c r="BA13" s="2">
        <v>42367.0</v>
      </c>
      <c r="BB13" s="2">
        <v>42206.0</v>
      </c>
      <c r="BD13" s="4"/>
      <c r="BE13" s="2">
        <v>42404.0</v>
      </c>
      <c r="BF13" s="4"/>
      <c r="BG13" s="2">
        <v>42411.0</v>
      </c>
      <c r="BH13" s="2">
        <v>42418.0</v>
      </c>
      <c r="BI13" s="2">
        <v>42425.0</v>
      </c>
      <c r="BJ13" s="2">
        <v>42432.0</v>
      </c>
      <c r="BK13" s="2">
        <v>42439.0</v>
      </c>
      <c r="BL13" s="2">
        <v>42446.0</v>
      </c>
      <c r="BM13" s="2">
        <v>42453.0</v>
      </c>
      <c r="BN13" s="2">
        <v>42460.0</v>
      </c>
      <c r="BO13" s="2">
        <v>42467.0</v>
      </c>
      <c r="BP13" s="2">
        <v>42474.0</v>
      </c>
      <c r="BQ13" s="2">
        <v>42485.0</v>
      </c>
      <c r="BS13" s="2">
        <v>42494.0</v>
      </c>
      <c r="BT13" s="2">
        <v>42502.0</v>
      </c>
      <c r="BU13" s="5"/>
      <c r="BV13" s="2">
        <v>42509.0</v>
      </c>
      <c r="BW13" s="2">
        <v>42513.0</v>
      </c>
      <c r="BX13" s="7">
        <v>42523.0</v>
      </c>
      <c r="BY13" s="7">
        <v>42527.0</v>
      </c>
      <c r="BZ13" s="7">
        <v>42528.0</v>
      </c>
      <c r="CA13" s="7">
        <v>42544.0</v>
      </c>
      <c r="CB13" s="1"/>
      <c r="CC13" s="7">
        <v>42551.0</v>
      </c>
      <c r="CD13" s="7">
        <v>42565.0</v>
      </c>
      <c r="CE13" s="1"/>
      <c r="CF13" s="1"/>
      <c r="CG13" s="7">
        <v>42593.0</v>
      </c>
      <c r="CH13" s="1"/>
      <c r="CI13" s="1"/>
      <c r="CJ13" s="7">
        <v>42607.0</v>
      </c>
      <c r="CK13" s="7">
        <v>42614.0</v>
      </c>
      <c r="CL13" s="7">
        <v>42621.0</v>
      </c>
      <c r="CM13" s="7">
        <v>42628.0</v>
      </c>
      <c r="CN13" s="7">
        <v>42649.0</v>
      </c>
      <c r="CO13" s="5"/>
      <c r="CP13" s="5"/>
      <c r="CQ13" s="7">
        <v>42656.0</v>
      </c>
      <c r="CR13" s="7">
        <v>42663.0</v>
      </c>
      <c r="CS13" s="7">
        <v>42670.0</v>
      </c>
      <c r="CT13" s="7">
        <v>42684.0</v>
      </c>
      <c r="CU13" s="1"/>
      <c r="CV13" s="7">
        <v>42702.0</v>
      </c>
      <c r="CW13" s="7">
        <v>42719.0</v>
      </c>
      <c r="CX13" s="1"/>
      <c r="CY13" s="1"/>
      <c r="CZ13" s="7">
        <v>42761.0</v>
      </c>
      <c r="DA13" s="1"/>
      <c r="DB13" s="1"/>
      <c r="DC13" s="1"/>
      <c r="DD13" s="1"/>
      <c r="DE13" s="7">
        <v>42768.0</v>
      </c>
      <c r="DF13" s="7">
        <v>42775.0</v>
      </c>
      <c r="DG13" s="1">
        <f>13.28+5.38</f>
        <v>18.66</v>
      </c>
    </row>
    <row r="14">
      <c r="A14" s="1" t="s">
        <v>13</v>
      </c>
      <c r="B14" s="4"/>
      <c r="C14" s="4"/>
      <c r="D14" s="5"/>
      <c r="E14" s="2">
        <v>41976.0</v>
      </c>
      <c r="F14" s="4"/>
      <c r="G14" s="4"/>
      <c r="H14" s="2">
        <v>42019.0</v>
      </c>
      <c r="J14" s="2">
        <v>42047.0</v>
      </c>
      <c r="K14" s="2">
        <v>42047.0</v>
      </c>
      <c r="L14" s="2">
        <v>42047.0</v>
      </c>
      <c r="M14" s="2">
        <v>42047.0</v>
      </c>
      <c r="N14" s="2">
        <v>42047.0</v>
      </c>
      <c r="P14" s="2">
        <v>42068.0</v>
      </c>
      <c r="Q14" s="2">
        <v>42068.0</v>
      </c>
      <c r="R14" s="2">
        <v>42075.0</v>
      </c>
      <c r="S14" s="2">
        <v>42082.0</v>
      </c>
      <c r="T14" s="2">
        <v>42089.0</v>
      </c>
      <c r="U14" s="2">
        <v>42094.0</v>
      </c>
      <c r="V14" s="1"/>
      <c r="W14" s="2">
        <v>42110.0</v>
      </c>
      <c r="X14" s="2">
        <v>42117.0</v>
      </c>
      <c r="Y14" s="2">
        <v>42131.0</v>
      </c>
      <c r="Z14" s="2">
        <v>42131.0</v>
      </c>
      <c r="AA14" s="2">
        <v>42131.0</v>
      </c>
      <c r="AB14" s="2">
        <v>42143.0</v>
      </c>
      <c r="AC14" s="2">
        <v>42159.0</v>
      </c>
      <c r="AD14" s="2">
        <v>42166.0</v>
      </c>
      <c r="AE14" s="2">
        <v>42173.0</v>
      </c>
      <c r="AF14" s="2">
        <v>42180.0</v>
      </c>
      <c r="AG14" s="2">
        <v>42187.0</v>
      </c>
      <c r="AH14" s="2">
        <v>42201.0</v>
      </c>
      <c r="AI14" s="2">
        <v>42236.0</v>
      </c>
      <c r="AJ14" s="5"/>
      <c r="AK14" s="2">
        <v>42243.0</v>
      </c>
      <c r="AL14" s="2">
        <v>42250.0</v>
      </c>
      <c r="AM14" s="2">
        <v>42257.0</v>
      </c>
      <c r="AN14" s="2">
        <v>42264.0</v>
      </c>
      <c r="AO14" s="2">
        <v>42271.0</v>
      </c>
      <c r="AP14" s="2">
        <v>42276.0</v>
      </c>
      <c r="AQ14" s="2">
        <v>42276.0</v>
      </c>
      <c r="AS14" s="2">
        <v>42325.0</v>
      </c>
      <c r="AT14" s="6"/>
      <c r="AU14" s="1"/>
      <c r="AV14" s="6"/>
      <c r="AW14" s="2">
        <v>42334.0</v>
      </c>
      <c r="AX14" s="2">
        <v>42341.0</v>
      </c>
      <c r="AY14" s="2">
        <v>42348.0</v>
      </c>
      <c r="AZ14" s="2">
        <v>42355.0</v>
      </c>
      <c r="BA14" s="2">
        <v>42367.0</v>
      </c>
      <c r="BB14" s="2">
        <v>42376.0</v>
      </c>
      <c r="BC14" s="2">
        <v>42383.0</v>
      </c>
      <c r="BD14" s="2">
        <v>42390.0</v>
      </c>
      <c r="BE14" s="2">
        <v>42397.0</v>
      </c>
      <c r="BF14" s="2">
        <v>42404.0</v>
      </c>
      <c r="BG14" s="2">
        <v>42411.0</v>
      </c>
      <c r="BH14" s="2">
        <v>42418.0</v>
      </c>
      <c r="BI14" s="2">
        <v>42425.0</v>
      </c>
      <c r="BJ14" s="2">
        <v>42432.0</v>
      </c>
      <c r="BK14" s="2">
        <v>42439.0</v>
      </c>
      <c r="BL14" s="2">
        <v>42446.0</v>
      </c>
      <c r="BM14" s="2">
        <v>42453.0</v>
      </c>
      <c r="BN14" s="2">
        <v>42460.0</v>
      </c>
      <c r="BO14" s="2">
        <v>42467.0</v>
      </c>
      <c r="BP14" s="2">
        <v>42474.0</v>
      </c>
      <c r="BQ14" s="2">
        <v>42481.0</v>
      </c>
      <c r="BR14" s="2">
        <v>42485.0</v>
      </c>
      <c r="BS14" s="2">
        <v>42495.0</v>
      </c>
      <c r="BT14" s="5"/>
      <c r="BU14" s="2">
        <v>42502.0</v>
      </c>
      <c r="BV14" s="2">
        <v>42509.0</v>
      </c>
      <c r="BW14" s="2">
        <v>42513.0</v>
      </c>
      <c r="BX14" s="7">
        <v>42528.0</v>
      </c>
      <c r="BY14" s="1"/>
      <c r="BZ14" s="1"/>
      <c r="CA14" s="7">
        <v>42530.0</v>
      </c>
      <c r="CB14" s="7">
        <v>42551.0</v>
      </c>
      <c r="CC14" s="1"/>
      <c r="CD14" s="7">
        <v>42556.0</v>
      </c>
      <c r="CE14" s="7">
        <v>42565.0</v>
      </c>
      <c r="CF14" s="5"/>
      <c r="CG14" s="7">
        <v>42572.0</v>
      </c>
      <c r="CH14" s="7">
        <v>42593.0</v>
      </c>
      <c r="CI14" s="5"/>
      <c r="CJ14" s="7">
        <v>42614.0</v>
      </c>
      <c r="CK14" s="1"/>
      <c r="CL14" s="7">
        <v>42621.0</v>
      </c>
      <c r="CM14" s="7">
        <v>42628.0</v>
      </c>
      <c r="CN14" s="7">
        <v>42642.0</v>
      </c>
      <c r="CO14" s="1"/>
      <c r="CP14" s="7">
        <v>42656.0</v>
      </c>
      <c r="CQ14" s="1"/>
      <c r="CR14" s="7">
        <v>42702.0</v>
      </c>
      <c r="CS14" s="5"/>
      <c r="CT14" s="5"/>
      <c r="CU14" s="5"/>
      <c r="CV14" s="5"/>
      <c r="CW14" s="7">
        <v>42705.0</v>
      </c>
      <c r="CX14" s="7">
        <v>42712.0</v>
      </c>
      <c r="CY14" s="7">
        <v>42719.0</v>
      </c>
      <c r="CZ14" s="7">
        <v>42732.0</v>
      </c>
      <c r="DA14" s="7">
        <v>42740.0</v>
      </c>
      <c r="DB14" s="7">
        <v>42747.0</v>
      </c>
      <c r="DC14" s="7">
        <v>42754.0</v>
      </c>
      <c r="DD14" s="7">
        <v>42761.0</v>
      </c>
      <c r="DE14" s="7">
        <v>42768.0</v>
      </c>
      <c r="DF14" s="7">
        <v>42775.0</v>
      </c>
      <c r="DG14" s="1">
        <f>-116.81-18</f>
        <v>-134.81</v>
      </c>
    </row>
    <row r="15">
      <c r="A15" s="1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"/>
      <c r="V15" s="4"/>
      <c r="W15" s="4"/>
      <c r="X15" s="4"/>
      <c r="Y15" s="4"/>
      <c r="Z15" s="2">
        <v>42271.0</v>
      </c>
      <c r="AA15" s="4"/>
      <c r="AB15" s="4"/>
      <c r="AC15" s="4"/>
      <c r="AD15" s="4"/>
      <c r="AE15" s="4"/>
      <c r="AF15" s="4"/>
      <c r="AL15" s="1"/>
      <c r="AM15" s="1"/>
      <c r="AP15" s="1">
        <f>-0.25+5.37-5.37</f>
        <v>-0.25</v>
      </c>
      <c r="AQ15" s="1"/>
      <c r="AT15" s="1"/>
      <c r="AU15" s="1"/>
      <c r="AV15" s="1"/>
      <c r="AW15" s="1"/>
      <c r="AX15" s="1"/>
      <c r="AY15" s="1"/>
      <c r="AZ15" s="1"/>
      <c r="BA15" s="1"/>
      <c r="BB15" s="1"/>
      <c r="BG15" s="1"/>
      <c r="BH15" s="5"/>
      <c r="BI15" s="5"/>
      <c r="BJ15" s="5"/>
      <c r="BK15" s="5"/>
      <c r="BL15" s="5"/>
      <c r="BM15" s="2">
        <v>42450.0</v>
      </c>
      <c r="BN15" s="5"/>
      <c r="BO15" s="5"/>
      <c r="BP15" s="5"/>
      <c r="BQ15" s="5"/>
      <c r="BR15" s="5"/>
      <c r="BS15" s="5"/>
      <c r="BT15" s="1"/>
      <c r="BU15" s="1"/>
      <c r="BV15" s="1"/>
      <c r="BW15" s="5"/>
      <c r="BX15" s="5"/>
      <c r="BY15" s="1"/>
      <c r="BZ15" s="1"/>
      <c r="CA15" s="1"/>
      <c r="CB15" s="1"/>
      <c r="CC15" s="1"/>
      <c r="CD15" s="1"/>
      <c r="CE15" s="5"/>
      <c r="CF15" s="5"/>
      <c r="CG15" s="5"/>
      <c r="CH15" s="5"/>
      <c r="CI15" s="5"/>
      <c r="CJ15" s="5"/>
      <c r="CK15" s="1"/>
      <c r="CL15" s="1"/>
      <c r="CM15" s="1"/>
      <c r="CN15" s="1"/>
      <c r="CO15" s="1"/>
      <c r="CP15" s="1"/>
      <c r="CQ15" s="1"/>
      <c r="CR15" s="5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>
      <c r="A16" s="1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5"/>
      <c r="BM16" s="2">
        <v>42453.0</v>
      </c>
      <c r="BN16" s="2">
        <v>42497.0</v>
      </c>
      <c r="BO16" s="5"/>
      <c r="BP16" s="5"/>
      <c r="BQ16" s="5"/>
      <c r="BR16" s="5"/>
      <c r="BS16" s="5"/>
      <c r="CQ16" s="5"/>
      <c r="CR16" s="1"/>
      <c r="CS16" s="5"/>
      <c r="CT16" s="5"/>
      <c r="CU16" s="5"/>
      <c r="CV16" s="5"/>
      <c r="CW16" s="5"/>
      <c r="CX16" s="5"/>
      <c r="CY16" s="1"/>
      <c r="CZ16" s="1"/>
      <c r="DA16" s="1"/>
      <c r="DB16" s="1"/>
      <c r="DC16" s="1"/>
      <c r="DD16" s="1"/>
      <c r="DE16" s="1"/>
      <c r="DF16" s="1"/>
      <c r="DG16" s="1"/>
    </row>
    <row r="17">
      <c r="A17" s="1" t="s">
        <v>16</v>
      </c>
      <c r="B17" s="4"/>
      <c r="C17" s="4"/>
      <c r="D17" s="5"/>
      <c r="E17" s="5"/>
      <c r="F17" s="5"/>
      <c r="G17" s="4"/>
      <c r="I17" s="4"/>
      <c r="J17" s="2">
        <v>42018.0</v>
      </c>
      <c r="K17" s="2">
        <v>42025.0</v>
      </c>
      <c r="L17" s="2">
        <v>74920.0</v>
      </c>
      <c r="M17" s="2">
        <v>42048.0</v>
      </c>
      <c r="N17" s="2">
        <v>42048.0</v>
      </c>
      <c r="P17" s="2">
        <v>42072.0</v>
      </c>
      <c r="Q17" s="4"/>
      <c r="R17" s="4"/>
      <c r="S17" s="2">
        <v>42076.0</v>
      </c>
      <c r="V17" s="1"/>
      <c r="W17" s="4"/>
      <c r="X17" s="2">
        <v>42156.0</v>
      </c>
      <c r="Y17" s="4"/>
      <c r="Z17" s="4"/>
      <c r="AA17" s="4"/>
      <c r="AB17" s="4"/>
      <c r="AC17" s="5"/>
      <c r="AD17" s="5"/>
      <c r="AE17" s="5"/>
      <c r="AF17" s="5"/>
      <c r="AG17" s="5"/>
      <c r="AH17" s="5"/>
      <c r="AI17" s="2">
        <v>42222.0</v>
      </c>
      <c r="AJ17" s="2">
        <v>42264.0</v>
      </c>
      <c r="AK17" s="5"/>
      <c r="AL17" s="1"/>
      <c r="AO17" s="2">
        <v>42271.0</v>
      </c>
      <c r="AP17" s="2">
        <v>42273.0</v>
      </c>
      <c r="AQ17" s="2">
        <v>42327.0</v>
      </c>
      <c r="AR17" s="1"/>
      <c r="AS17" s="5"/>
      <c r="AT17" s="6"/>
      <c r="AW17" s="2">
        <v>42341.0</v>
      </c>
      <c r="AY17" s="2">
        <v>42355.0</v>
      </c>
      <c r="AZ17" s="1"/>
      <c r="BA17" s="2">
        <v>42373.0</v>
      </c>
      <c r="BB17" s="6"/>
      <c r="BC17" s="2">
        <v>42390.0</v>
      </c>
      <c r="BE17" s="2">
        <v>42404.0</v>
      </c>
      <c r="BG17" s="2">
        <v>42431.0</v>
      </c>
      <c r="BH17" s="5"/>
      <c r="BI17" s="5"/>
      <c r="BJ17" s="5"/>
      <c r="BK17" s="5"/>
      <c r="BL17" s="2">
        <v>42446.0</v>
      </c>
      <c r="BM17" s="2">
        <v>42460.0</v>
      </c>
      <c r="BO17" s="2">
        <v>42466.0</v>
      </c>
      <c r="BQ17" s="2">
        <v>42485.0</v>
      </c>
      <c r="BR17" s="1"/>
      <c r="BS17" s="2">
        <v>42495.0</v>
      </c>
      <c r="BT17" s="5"/>
      <c r="BU17" s="2">
        <v>42495.0</v>
      </c>
      <c r="BV17" s="2">
        <v>42513.0</v>
      </c>
      <c r="BW17" s="1"/>
      <c r="BX17" s="7">
        <v>42527.0</v>
      </c>
      <c r="BY17" s="5"/>
      <c r="BZ17" s="7">
        <v>42530.0</v>
      </c>
      <c r="CA17" s="5"/>
      <c r="CB17" s="7">
        <v>42543.0</v>
      </c>
      <c r="CC17" s="7">
        <v>42551.0</v>
      </c>
      <c r="CD17" s="7">
        <v>42556.0</v>
      </c>
      <c r="CE17" s="7">
        <v>42565.0</v>
      </c>
      <c r="CF17" s="5"/>
      <c r="CG17" s="7">
        <v>42572.0</v>
      </c>
      <c r="CH17" s="7">
        <v>42614.0</v>
      </c>
      <c r="CI17" s="5"/>
      <c r="CJ17" s="5"/>
      <c r="CK17" s="6"/>
      <c r="CL17" s="7">
        <v>42621.0</v>
      </c>
      <c r="CM17" s="7">
        <v>42628.0</v>
      </c>
      <c r="CN17" s="7">
        <v>42642.0</v>
      </c>
      <c r="CO17" s="6"/>
      <c r="CP17" s="7">
        <v>75520.0</v>
      </c>
      <c r="CQ17" s="7">
        <v>42650.0</v>
      </c>
      <c r="CR17" s="5"/>
      <c r="CS17" s="1"/>
      <c r="CT17" s="1"/>
      <c r="CU17" s="7">
        <v>42684.0</v>
      </c>
      <c r="CV17" s="7">
        <v>42704.0</v>
      </c>
      <c r="CW17" s="1"/>
      <c r="CX17" s="1"/>
      <c r="CY17" s="1"/>
      <c r="CZ17" s="7">
        <v>42740.0</v>
      </c>
      <c r="DA17" s="1"/>
      <c r="DB17" s="7">
        <v>42747.0</v>
      </c>
      <c r="DC17" s="7">
        <v>42768.0</v>
      </c>
      <c r="DD17" s="1"/>
      <c r="DE17" s="1"/>
      <c r="DF17" s="1"/>
      <c r="DG17" s="1"/>
    </row>
    <row r="18">
      <c r="A18" s="1" t="s">
        <v>17</v>
      </c>
      <c r="B18" s="4"/>
      <c r="C18" s="4"/>
      <c r="D18" s="4"/>
      <c r="E18" s="4"/>
      <c r="F18" s="4"/>
      <c r="J18" s="4"/>
      <c r="K18" s="4"/>
      <c r="L18" s="4"/>
      <c r="M18" s="4"/>
      <c r="N18" s="4"/>
      <c r="O18" s="4"/>
      <c r="P18" s="4"/>
      <c r="Q18" s="4"/>
      <c r="R18" s="4"/>
      <c r="S18" s="1"/>
      <c r="U18" s="1"/>
      <c r="V18" s="2">
        <v>42110.0</v>
      </c>
      <c r="W18" s="4"/>
      <c r="X18" s="2">
        <v>42152.0</v>
      </c>
      <c r="Y18" s="4"/>
      <c r="Z18" s="4"/>
      <c r="AA18" s="4"/>
      <c r="AB18" s="4"/>
      <c r="AC18" s="2">
        <v>42159.0</v>
      </c>
      <c r="AD18" s="2">
        <v>42173.0</v>
      </c>
      <c r="AE18" s="4"/>
      <c r="AF18" s="2">
        <v>42271.0</v>
      </c>
      <c r="AL18" s="1"/>
      <c r="AM18" s="1"/>
      <c r="AO18" s="1"/>
      <c r="AP18" s="2">
        <v>42299.0</v>
      </c>
      <c r="AQ18" s="6"/>
      <c r="AS18" s="2">
        <v>42306.0</v>
      </c>
      <c r="AT18" s="2">
        <v>42313.0</v>
      </c>
      <c r="AU18" s="2">
        <v>42348.0</v>
      </c>
      <c r="AV18" s="1"/>
      <c r="AW18" s="1"/>
      <c r="AX18" s="1"/>
      <c r="AY18" s="1"/>
      <c r="AZ18" s="2">
        <v>42367.0</v>
      </c>
      <c r="BA18" s="1"/>
      <c r="BB18" s="2">
        <v>42397.0</v>
      </c>
      <c r="BC18" s="6"/>
      <c r="BD18" s="5"/>
      <c r="BE18" s="5"/>
      <c r="BF18" s="2">
        <v>42404.0</v>
      </c>
      <c r="BG18" s="2">
        <v>42418.0</v>
      </c>
      <c r="BH18" s="6"/>
      <c r="BI18" s="2">
        <v>42425.0</v>
      </c>
      <c r="BJ18" s="2">
        <v>42432.0</v>
      </c>
      <c r="BK18" s="2">
        <v>42453.0</v>
      </c>
      <c r="BN18" s="2">
        <v>42460.0</v>
      </c>
      <c r="BO18" s="2">
        <v>42467.0</v>
      </c>
      <c r="BP18" s="2">
        <v>42481.0</v>
      </c>
      <c r="BR18" s="2">
        <v>42485.0</v>
      </c>
      <c r="BS18" s="2">
        <v>42494.0</v>
      </c>
      <c r="BT18" s="2">
        <v>42509.0</v>
      </c>
      <c r="BU18" s="5"/>
      <c r="BV18" s="5"/>
      <c r="BW18" s="2">
        <v>42513.0</v>
      </c>
      <c r="BX18" s="7">
        <v>42527.0</v>
      </c>
      <c r="BY18" s="1"/>
      <c r="BZ18" s="7">
        <v>42530.0</v>
      </c>
      <c r="CA18" s="1"/>
      <c r="CB18" s="7">
        <v>42551.0</v>
      </c>
      <c r="CC18" s="1"/>
      <c r="CD18" s="7">
        <v>42565.0</v>
      </c>
      <c r="CE18" s="6"/>
      <c r="CF18" s="6"/>
      <c r="CG18" s="7">
        <v>42621.0</v>
      </c>
      <c r="CH18" s="6"/>
      <c r="CI18" s="6"/>
      <c r="CJ18" s="6"/>
      <c r="CK18" s="1"/>
      <c r="CL18" s="1"/>
      <c r="CM18" s="7">
        <v>42635.0</v>
      </c>
      <c r="CN18" s="1"/>
      <c r="CO18" s="7">
        <v>42642.0</v>
      </c>
      <c r="CP18" s="7">
        <v>42649.0</v>
      </c>
      <c r="CQ18" s="5"/>
      <c r="CR18" s="7">
        <v>42705.0</v>
      </c>
      <c r="CS18" s="8"/>
      <c r="CT18" s="8"/>
      <c r="CU18" s="8"/>
      <c r="CV18" s="8"/>
      <c r="CW18" s="8"/>
      <c r="CX18" s="7">
        <v>42732.0</v>
      </c>
      <c r="CY18" s="1"/>
      <c r="CZ18" s="1"/>
      <c r="DA18" s="7">
        <v>42740.0</v>
      </c>
      <c r="DB18" s="7">
        <v>42754.0</v>
      </c>
      <c r="DC18" s="1"/>
      <c r="DD18" s="7">
        <v>42768.0</v>
      </c>
      <c r="DE18" s="1"/>
      <c r="DF18" s="7">
        <v>42775.0</v>
      </c>
      <c r="DG18" s="1">
        <f>19.73+5.38</f>
        <v>25.11</v>
      </c>
    </row>
    <row r="19">
      <c r="A19" s="1" t="s">
        <v>18</v>
      </c>
      <c r="B19" s="4"/>
      <c r="C19" s="4"/>
      <c r="D19" s="4"/>
      <c r="E19" s="4"/>
      <c r="F19" s="4"/>
      <c r="G19" s="2"/>
      <c r="H19" s="2"/>
      <c r="I19" s="2"/>
      <c r="J19" s="4"/>
      <c r="K19" s="4"/>
      <c r="L19" s="4"/>
      <c r="M19" s="4"/>
      <c r="N19" s="4"/>
      <c r="O19" s="4"/>
      <c r="P19" s="4"/>
      <c r="Q19" s="4"/>
      <c r="R19" s="2">
        <v>42088.0</v>
      </c>
      <c r="S19" s="1"/>
      <c r="U19" s="2">
        <v>42092.0</v>
      </c>
      <c r="V19" s="2">
        <v>42152.0</v>
      </c>
      <c r="X19" s="1"/>
      <c r="Z19" s="4"/>
      <c r="AA19" s="4"/>
      <c r="AB19" s="4"/>
      <c r="AC19" s="2">
        <v>42159.0</v>
      </c>
      <c r="AD19" s="2">
        <v>42178.0</v>
      </c>
      <c r="AE19" s="4"/>
      <c r="AF19" s="5"/>
      <c r="AL19" s="2">
        <v>42278.0</v>
      </c>
      <c r="AO19" s="1"/>
      <c r="AP19" s="6"/>
      <c r="AQ19" s="2">
        <v>42313.0</v>
      </c>
      <c r="AT19" s="6"/>
      <c r="AU19" s="2">
        <v>42341.0</v>
      </c>
      <c r="AV19" s="6"/>
      <c r="AW19" s="6"/>
      <c r="AX19" s="6"/>
      <c r="AY19" s="2">
        <v>42348.0</v>
      </c>
      <c r="AZ19" s="2">
        <v>42397.0</v>
      </c>
      <c r="BC19" s="1"/>
      <c r="BD19" s="5"/>
      <c r="BE19" s="5"/>
      <c r="BF19" s="2">
        <v>42411.0</v>
      </c>
      <c r="BG19" s="5"/>
      <c r="BH19" s="2">
        <v>42418.0</v>
      </c>
      <c r="BI19" s="2">
        <v>42495.0</v>
      </c>
      <c r="BJ19" s="5"/>
      <c r="BK19" s="5"/>
      <c r="BO19" s="1"/>
      <c r="BT19" s="5"/>
      <c r="BU19" s="5"/>
      <c r="BV19" s="5"/>
      <c r="BW19" s="6"/>
      <c r="BX19" s="6"/>
      <c r="BY19" s="6"/>
      <c r="BZ19" s="6"/>
      <c r="CA19" s="6"/>
      <c r="CB19" s="6"/>
      <c r="CC19" s="6"/>
      <c r="CD19" s="6"/>
      <c r="CE19" s="5"/>
      <c r="CF19" s="5"/>
      <c r="CG19" s="5"/>
      <c r="CH19" s="5"/>
      <c r="CI19" s="5"/>
      <c r="CJ19" s="5"/>
      <c r="CK19" s="1"/>
      <c r="CL19" s="1"/>
      <c r="CM19" s="1"/>
      <c r="CN19" s="1"/>
      <c r="CO19" s="1"/>
      <c r="CP19" s="7">
        <v>42677.0</v>
      </c>
      <c r="CQ19" s="1"/>
      <c r="CR19" s="1"/>
      <c r="CS19" s="1"/>
      <c r="CT19" s="1"/>
      <c r="CU19" s="7">
        <v>42702.0</v>
      </c>
      <c r="CV19" s="1"/>
      <c r="CW19" s="7">
        <v>42705.0</v>
      </c>
      <c r="CX19" s="7">
        <v>42712.0</v>
      </c>
      <c r="CY19" s="7">
        <v>42719.0</v>
      </c>
      <c r="CZ19" s="7">
        <v>42740.0</v>
      </c>
      <c r="DA19" s="1"/>
      <c r="DB19" s="1">
        <f>36.49+5.09-36.49</f>
        <v>5.09</v>
      </c>
      <c r="DC19" s="1"/>
      <c r="DD19" s="1"/>
      <c r="DE19" s="1"/>
      <c r="DF19" s="1"/>
      <c r="DG19" s="1"/>
    </row>
    <row r="20">
      <c r="A20" s="1" t="s">
        <v>19</v>
      </c>
      <c r="B20" s="4"/>
      <c r="C20" s="4"/>
      <c r="D20" s="5"/>
      <c r="E20" s="4"/>
      <c r="F20" s="4"/>
      <c r="G20" s="2">
        <v>42016.0</v>
      </c>
      <c r="H20" s="4"/>
      <c r="I20" s="4"/>
      <c r="J20" s="2">
        <v>42016.0</v>
      </c>
      <c r="K20" s="4"/>
      <c r="L20" s="4"/>
      <c r="M20" s="2">
        <v>42094.0</v>
      </c>
      <c r="N20" s="4"/>
      <c r="P20" s="2">
        <v>42094.0</v>
      </c>
      <c r="Q20" s="4"/>
      <c r="R20" s="4"/>
      <c r="U20" s="2">
        <v>42094.0</v>
      </c>
      <c r="V20" s="1"/>
      <c r="W20" s="4"/>
      <c r="X20" s="5"/>
      <c r="Y20" s="2">
        <v>42131.0</v>
      </c>
      <c r="Z20" s="4"/>
      <c r="AA20" s="4"/>
      <c r="AB20" s="2">
        <v>42159.0</v>
      </c>
      <c r="AC20" s="4"/>
      <c r="AD20" s="2">
        <v>42334.0</v>
      </c>
      <c r="AE20" s="4"/>
      <c r="AF20" s="5"/>
      <c r="AG20" s="5"/>
      <c r="AH20" s="5"/>
      <c r="AL20" s="1"/>
      <c r="AO20" s="1"/>
      <c r="AP20" s="6"/>
      <c r="AQ20" s="6"/>
      <c r="AR20" s="1"/>
      <c r="AS20" s="1"/>
      <c r="AT20" s="6"/>
      <c r="AX20" s="2">
        <v>42348.0</v>
      </c>
      <c r="AY20" s="6"/>
      <c r="AZ20" s="2">
        <v>42390.0</v>
      </c>
      <c r="BA20" s="6"/>
      <c r="BB20" s="6"/>
      <c r="BC20" s="1"/>
      <c r="BD20" s="5"/>
      <c r="BE20" s="2">
        <v>42418.0</v>
      </c>
      <c r="BF20" s="5"/>
      <c r="BG20" s="5"/>
      <c r="BH20" s="5"/>
      <c r="BI20" s="2">
        <v>42432.0</v>
      </c>
      <c r="BJ20" s="5"/>
      <c r="BK20" s="5"/>
      <c r="BO20" s="2">
        <v>42485.0</v>
      </c>
      <c r="BS20" s="2">
        <v>42495.0</v>
      </c>
      <c r="BT20" s="6"/>
      <c r="BU20" s="2">
        <v>42495.0</v>
      </c>
      <c r="BV20" s="6"/>
      <c r="BW20" s="5"/>
      <c r="BX20" s="7">
        <v>42513.0</v>
      </c>
      <c r="BY20" s="7">
        <v>42586.0</v>
      </c>
      <c r="BZ20" s="5"/>
      <c r="CA20" s="5"/>
      <c r="CB20" s="5"/>
      <c r="CC20" s="5"/>
      <c r="CD20" s="5"/>
      <c r="CE20" s="5"/>
      <c r="CF20" s="5"/>
      <c r="CG20" s="5"/>
      <c r="CH20" s="5"/>
      <c r="CI20" s="7">
        <v>42614.0</v>
      </c>
      <c r="CJ20" s="5"/>
      <c r="CK20" s="1"/>
      <c r="CL20" s="7">
        <v>42649.0</v>
      </c>
      <c r="CM20" s="1"/>
      <c r="CN20" s="1"/>
      <c r="CO20" s="1"/>
      <c r="CP20" s="1"/>
      <c r="CQ20" s="7">
        <v>42677.0</v>
      </c>
      <c r="CR20" s="1"/>
      <c r="CS20" s="1"/>
      <c r="CT20" s="1"/>
      <c r="CU20" s="7">
        <v>42705.0</v>
      </c>
      <c r="CV20" s="1"/>
      <c r="CW20" s="1"/>
      <c r="CX20" s="7">
        <v>42705.0</v>
      </c>
      <c r="CY20" s="1"/>
      <c r="CZ20" s="1"/>
      <c r="DA20" s="1"/>
      <c r="DB20" s="7">
        <v>42740.0</v>
      </c>
      <c r="DC20" s="7">
        <v>42768.0</v>
      </c>
      <c r="DD20" s="1"/>
      <c r="DE20" s="1"/>
      <c r="DF20" s="7">
        <v>42775.0</v>
      </c>
      <c r="DG20" s="1">
        <f>21.23+5.38</f>
        <v>26.61</v>
      </c>
    </row>
    <row r="21">
      <c r="A21" s="1" t="s">
        <v>20</v>
      </c>
      <c r="B21" s="4"/>
      <c r="C21" s="4"/>
      <c r="D21" s="5"/>
      <c r="E21" s="2">
        <v>41980.0</v>
      </c>
      <c r="F21" s="5"/>
      <c r="G21" s="2">
        <v>41991.0</v>
      </c>
      <c r="H21" s="2">
        <v>42025.0</v>
      </c>
      <c r="I21" s="4"/>
      <c r="J21" s="5"/>
      <c r="K21" s="2">
        <v>42025.0</v>
      </c>
      <c r="L21" s="2">
        <v>42048.0</v>
      </c>
      <c r="M21" s="4"/>
      <c r="N21" s="2">
        <v>42048.0</v>
      </c>
      <c r="P21" s="2">
        <v>42080.0</v>
      </c>
      <c r="Q21" s="4"/>
      <c r="R21" s="4"/>
      <c r="T21" s="2">
        <v>42093.0</v>
      </c>
      <c r="V21" s="1"/>
      <c r="W21" s="2">
        <v>42107.0</v>
      </c>
      <c r="X21" s="2">
        <v>42124.0</v>
      </c>
      <c r="Z21" s="4"/>
      <c r="AA21" s="2">
        <v>42152.0</v>
      </c>
      <c r="AB21" s="4"/>
      <c r="AC21" s="2">
        <v>42152.0</v>
      </c>
      <c r="AD21" s="5"/>
      <c r="AE21" s="5"/>
      <c r="AF21" s="5"/>
      <c r="AG21" s="5"/>
      <c r="AH21" s="5"/>
      <c r="AI21" s="1"/>
      <c r="AJ21" s="5"/>
      <c r="AK21" s="5"/>
      <c r="AL21" s="5"/>
      <c r="AM21" s="5"/>
      <c r="AO21" s="5"/>
      <c r="AP21" s="5"/>
      <c r="AQ21" s="5"/>
      <c r="AR21" s="1"/>
      <c r="AS21" s="6"/>
      <c r="AT21" s="5"/>
      <c r="AY21" s="1"/>
      <c r="AZ21" s="1"/>
      <c r="BA21" s="1"/>
      <c r="BB21" s="6"/>
      <c r="BC21" s="1"/>
      <c r="BD21" s="5"/>
      <c r="BE21" s="5"/>
      <c r="BF21" s="5"/>
      <c r="BG21" s="5"/>
      <c r="BH21" s="5"/>
      <c r="BI21" s="5"/>
      <c r="BJ21" s="5"/>
      <c r="BK21" s="5"/>
      <c r="BT21" s="1"/>
      <c r="BU21" s="1"/>
      <c r="BV21" s="1"/>
      <c r="BW21" s="5"/>
      <c r="BX21" s="5"/>
      <c r="BY21" s="5"/>
      <c r="BZ21" s="5"/>
      <c r="CA21" s="5"/>
      <c r="CB21" s="5"/>
      <c r="CC21" s="5"/>
      <c r="CD21" s="5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>
      <c r="A22" s="1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5"/>
      <c r="BM22" s="5"/>
      <c r="BN22" s="5"/>
      <c r="BO22" s="5"/>
      <c r="BP22" s="5"/>
      <c r="BQ22" s="5"/>
      <c r="BR22" s="5"/>
      <c r="BS22" s="5"/>
      <c r="CS22" s="1">
        <f>5.38-5.5</f>
        <v>-0.12</v>
      </c>
    </row>
    <row r="23">
      <c r="A23" s="1" t="s">
        <v>22</v>
      </c>
      <c r="B23" s="5"/>
      <c r="C23" s="5"/>
      <c r="D23" s="2">
        <v>41991.0</v>
      </c>
      <c r="E23" s="2">
        <v>41976.0</v>
      </c>
      <c r="F23" s="2">
        <v>41991.0</v>
      </c>
      <c r="G23" s="2">
        <v>42040.0</v>
      </c>
      <c r="H23" s="2">
        <v>42040.0</v>
      </c>
      <c r="I23" s="2">
        <v>42040.0</v>
      </c>
      <c r="J23" s="5"/>
      <c r="K23" s="4"/>
      <c r="L23" s="4"/>
      <c r="M23" s="4"/>
      <c r="N23" s="2">
        <v>42093.0</v>
      </c>
      <c r="P23" s="2">
        <v>42093.0</v>
      </c>
      <c r="Q23" s="4"/>
      <c r="R23" s="4"/>
      <c r="S23" s="1"/>
      <c r="U23" s="2">
        <v>42093.0</v>
      </c>
      <c r="V23" s="1"/>
      <c r="W23" s="4"/>
      <c r="X23" s="5"/>
      <c r="Y23" s="4"/>
      <c r="Z23" s="4"/>
      <c r="AA23" s="4"/>
      <c r="AB23" s="4"/>
      <c r="AC23" s="4"/>
      <c r="AD23" s="4"/>
      <c r="AE23" s="4"/>
      <c r="AF23" s="4"/>
      <c r="AG23" s="5"/>
      <c r="AH23" s="5"/>
      <c r="AI23" s="1"/>
      <c r="AJ23" s="5"/>
      <c r="AK23" s="5"/>
      <c r="AO23" s="1"/>
      <c r="AP23" s="6"/>
      <c r="AQ23" s="6"/>
      <c r="AR23" s="1"/>
      <c r="AS23" s="5"/>
      <c r="AT23" s="6"/>
      <c r="AU23" s="1"/>
      <c r="AV23" s="6"/>
      <c r="AW23" s="6"/>
      <c r="AX23" s="6"/>
      <c r="BA23" s="2">
        <v>42411.0</v>
      </c>
      <c r="BC23" s="6"/>
      <c r="BD23" s="5"/>
      <c r="BE23" s="5"/>
      <c r="BF23" s="5"/>
      <c r="BG23" s="5"/>
      <c r="BH23" s="2">
        <v>42460.0</v>
      </c>
      <c r="BI23" s="5"/>
      <c r="BJ23" s="5"/>
      <c r="BK23" s="5"/>
      <c r="BO23" s="2">
        <v>42485.0</v>
      </c>
      <c r="BT23" s="5"/>
      <c r="BU23" s="5"/>
      <c r="BV23" s="5"/>
      <c r="BW23" s="5"/>
      <c r="BX23" s="5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5"/>
      <c r="CL23" s="5"/>
      <c r="CM23" s="5"/>
      <c r="CN23" s="5"/>
      <c r="CO23" s="5"/>
      <c r="CP23" s="5"/>
      <c r="CQ23" s="1"/>
      <c r="CR23" s="1"/>
      <c r="CS23" s="5"/>
      <c r="CT23" s="5"/>
      <c r="CU23" s="5"/>
      <c r="CV23" s="5"/>
      <c r="CW23" s="5"/>
      <c r="CX23" s="5"/>
      <c r="CY23" s="7">
        <v>42712.0</v>
      </c>
      <c r="CZ23" s="1"/>
      <c r="DA23" s="1"/>
      <c r="DB23" s="1"/>
      <c r="DC23" s="1"/>
      <c r="DD23" s="1"/>
      <c r="DE23" s="1"/>
      <c r="DF23" s="1"/>
      <c r="DG23" s="1">
        <f>5.38</f>
        <v>5.38</v>
      </c>
    </row>
    <row r="24">
      <c r="A24" s="1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2">
        <v>42432.0</v>
      </c>
      <c r="BK24" s="2">
        <v>42432.0</v>
      </c>
      <c r="BL24" s="2">
        <v>42446.0</v>
      </c>
      <c r="BM24" s="2">
        <v>42453.0</v>
      </c>
      <c r="BN24" s="2">
        <v>42460.0</v>
      </c>
      <c r="BO24" s="2">
        <v>42467.0</v>
      </c>
      <c r="BP24" s="2">
        <v>42485.0</v>
      </c>
      <c r="BQ24" s="1"/>
      <c r="BR24" s="1"/>
      <c r="BS24" s="2">
        <v>42494.0</v>
      </c>
      <c r="BT24" s="2">
        <v>42495.0</v>
      </c>
      <c r="BV24" s="2">
        <v>42509.0</v>
      </c>
      <c r="BW24" s="7">
        <v>42523.0</v>
      </c>
      <c r="BY24" s="7">
        <v>42545.0</v>
      </c>
      <c r="CG24" s="7">
        <v>42572.0</v>
      </c>
      <c r="CH24" s="7">
        <v>42586.0</v>
      </c>
      <c r="CI24" s="7">
        <v>42614.0</v>
      </c>
      <c r="CL24" s="7">
        <v>42621.0</v>
      </c>
      <c r="CM24" s="7">
        <v>42628.0</v>
      </c>
      <c r="CN24" s="7">
        <v>42649.0</v>
      </c>
      <c r="CQ24" s="1"/>
      <c r="CR24" s="7">
        <v>42659.0</v>
      </c>
      <c r="CS24" s="7">
        <v>42670.0</v>
      </c>
      <c r="CT24" s="7">
        <v>42702.0</v>
      </c>
      <c r="CU24" s="6"/>
      <c r="CV24" s="6"/>
      <c r="CW24" s="7">
        <v>42695.0</v>
      </c>
      <c r="CX24" s="7">
        <v>42740.0</v>
      </c>
      <c r="CY24" s="1"/>
      <c r="CZ24" s="1"/>
      <c r="DA24" s="1"/>
      <c r="DB24" s="7">
        <v>42754.0</v>
      </c>
      <c r="DC24" s="1"/>
      <c r="DD24" s="7">
        <v>42761.0</v>
      </c>
      <c r="DE24" s="7">
        <v>42768.0</v>
      </c>
      <c r="DF24" s="1"/>
      <c r="DG24" s="1"/>
    </row>
    <row r="25">
      <c r="A25" s="1" t="s">
        <v>24</v>
      </c>
      <c r="Z25" s="2">
        <v>42243.0</v>
      </c>
      <c r="AA25" s="4"/>
      <c r="AB25" s="4"/>
      <c r="AC25" s="4"/>
      <c r="AD25" s="4"/>
      <c r="AE25" s="4"/>
      <c r="AF25" s="4"/>
      <c r="AL25" s="2">
        <v>42271.0</v>
      </c>
      <c r="AP25" s="2">
        <v>42453.0</v>
      </c>
      <c r="AQ25" s="1"/>
      <c r="AT25" s="1"/>
      <c r="AU25" s="1"/>
      <c r="AV25" s="1"/>
      <c r="AW25" s="1"/>
      <c r="AX25" s="1"/>
      <c r="BC25" s="6"/>
      <c r="BD25" s="5"/>
      <c r="BE25" s="5"/>
      <c r="BF25" s="5"/>
      <c r="BG25" s="5"/>
      <c r="BH25" s="5"/>
      <c r="BI25" s="5"/>
      <c r="BJ25" s="5"/>
      <c r="BK25" s="5"/>
      <c r="BN25" s="2">
        <v>42466.0</v>
      </c>
      <c r="BT25" s="5"/>
      <c r="BU25" s="5"/>
      <c r="BV25" s="5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6"/>
      <c r="CL25" s="6"/>
      <c r="CM25" s="6"/>
      <c r="CN25" s="6"/>
      <c r="CO25" s="6"/>
      <c r="CP25" s="6"/>
      <c r="CQ25" s="5"/>
      <c r="CR25" s="5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>
      <c r="A26" s="1" t="s">
        <v>25</v>
      </c>
      <c r="B26" s="4"/>
      <c r="C26" s="4"/>
      <c r="D26" s="4"/>
      <c r="E26" s="4"/>
      <c r="F26" s="4"/>
      <c r="G26" s="5"/>
      <c r="H26" s="5"/>
      <c r="I26" s="5"/>
      <c r="J26" s="4"/>
      <c r="K26" s="4"/>
      <c r="L26" s="4"/>
      <c r="M26" s="4"/>
      <c r="N26" s="4"/>
      <c r="O26" s="4"/>
      <c r="P26" s="4"/>
      <c r="Q26" s="4"/>
      <c r="R26" s="4"/>
      <c r="S26" s="2">
        <v>42075.0</v>
      </c>
      <c r="T26" s="2">
        <v>42082.0</v>
      </c>
      <c r="U26" s="1"/>
      <c r="V26" s="1"/>
      <c r="W26" s="4"/>
      <c r="X26" s="2">
        <v>42110.0</v>
      </c>
      <c r="Y26" s="4"/>
      <c r="Z26" s="2">
        <v>42124.0</v>
      </c>
      <c r="AA26" s="2">
        <v>42152.0</v>
      </c>
      <c r="AB26" s="4"/>
      <c r="AC26" s="2">
        <v>42159.0</v>
      </c>
      <c r="AD26" s="2">
        <v>42166.0</v>
      </c>
      <c r="AE26" s="2">
        <v>42187.0</v>
      </c>
      <c r="AF26" s="5"/>
      <c r="AH26" s="2">
        <v>42201.0</v>
      </c>
      <c r="AI26" s="2">
        <v>42250.0</v>
      </c>
      <c r="AL26" s="1"/>
      <c r="AM26" s="2">
        <v>42264.0</v>
      </c>
      <c r="AO26" s="2">
        <v>42271.0</v>
      </c>
      <c r="AP26" s="2">
        <v>42271.0</v>
      </c>
      <c r="AQ26" s="6"/>
      <c r="AT26" s="6"/>
      <c r="AU26" s="1"/>
      <c r="AY26" s="1">
        <f>5.38-5</f>
        <v>0.38</v>
      </c>
      <c r="BC26" s="1"/>
      <c r="BD26" s="5"/>
      <c r="BE26" s="5"/>
      <c r="BF26" s="5"/>
      <c r="BG26" s="5"/>
      <c r="BH26" s="5"/>
      <c r="BI26" s="5"/>
      <c r="BJ26" s="5"/>
      <c r="BK26" s="5"/>
      <c r="BT26" s="5"/>
      <c r="BU26" s="5"/>
      <c r="BV26" s="5"/>
      <c r="BW26" s="1"/>
      <c r="BX26" s="1"/>
      <c r="BY26" s="1"/>
      <c r="BZ26" s="1"/>
      <c r="CA26" s="1"/>
      <c r="CB26" s="1"/>
      <c r="CC26" s="1"/>
      <c r="CD26" s="1"/>
      <c r="CE26" s="6"/>
      <c r="CF26" s="6"/>
      <c r="CG26" s="6"/>
      <c r="CH26" s="6"/>
      <c r="CI26" s="6"/>
      <c r="CJ26" s="6"/>
      <c r="CK26" s="1"/>
      <c r="CL26" s="1"/>
      <c r="CM26" s="1"/>
      <c r="CN26" s="1"/>
      <c r="CO26" s="1"/>
      <c r="CP26" s="1"/>
      <c r="CQ26" s="1"/>
      <c r="CR26" s="1"/>
      <c r="CS26" s="5"/>
      <c r="CT26" s="5"/>
      <c r="CU26" s="5"/>
      <c r="CV26" s="5"/>
      <c r="CW26" s="5"/>
      <c r="CX26" s="5"/>
      <c r="CY26" s="1"/>
      <c r="CZ26" s="1"/>
      <c r="DA26" s="1"/>
      <c r="DB26" s="1"/>
      <c r="DC26" s="1"/>
      <c r="DD26" s="1"/>
      <c r="DE26" s="1"/>
      <c r="DF26" s="1"/>
      <c r="DG26" s="1"/>
    </row>
    <row r="27">
      <c r="A27" s="1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"/>
      <c r="U27" s="4"/>
      <c r="V27" s="4"/>
      <c r="W27" s="4"/>
      <c r="X27" s="4"/>
      <c r="Y27" s="4"/>
      <c r="Z27" s="2">
        <v>42120.0</v>
      </c>
      <c r="AA27" s="4"/>
      <c r="AB27" s="4"/>
      <c r="AC27" s="4"/>
      <c r="AD27" s="4"/>
      <c r="AE27" s="4"/>
      <c r="AF27" s="4"/>
      <c r="AG27" s="4"/>
      <c r="AH27" s="4"/>
      <c r="AJ27" s="4"/>
      <c r="AK27" s="4"/>
      <c r="AL27" s="5"/>
      <c r="AM27" s="5"/>
      <c r="AP27" s="2">
        <v>42272.0</v>
      </c>
      <c r="AQ27" s="2"/>
      <c r="AR27" s="1"/>
      <c r="AS27" s="2"/>
      <c r="AT27" s="2"/>
      <c r="AU27" s="2"/>
      <c r="AV27" s="2"/>
      <c r="AW27" s="2"/>
      <c r="AX27" s="2"/>
      <c r="BC27" s="6"/>
      <c r="BD27" s="5"/>
      <c r="BE27" s="5"/>
      <c r="BF27" s="5"/>
      <c r="BG27" s="5"/>
      <c r="BH27" s="5"/>
      <c r="BI27" s="5"/>
      <c r="BJ27" s="5"/>
      <c r="BK27" s="5"/>
      <c r="BT27" s="1"/>
      <c r="BU27" s="1"/>
      <c r="BV27" s="1"/>
      <c r="BW27" s="1"/>
      <c r="BX27" s="1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>
      <c r="A28" s="1" t="s">
        <v>27</v>
      </c>
      <c r="B28" s="4"/>
      <c r="C28" s="4"/>
      <c r="D28" s="5"/>
      <c r="E28" s="4"/>
      <c r="F28" s="2">
        <v>42026.0</v>
      </c>
      <c r="G28" s="2">
        <v>41991.0</v>
      </c>
      <c r="H28" s="2">
        <v>42026.0</v>
      </c>
      <c r="I28" s="2">
        <v>42026.0</v>
      </c>
      <c r="J28" s="2">
        <v>42026.0</v>
      </c>
      <c r="K28" s="4"/>
      <c r="L28" s="2">
        <v>42061.0</v>
      </c>
      <c r="M28" s="2">
        <v>42061.0</v>
      </c>
      <c r="N28" s="4"/>
      <c r="P28" s="1"/>
      <c r="Q28" s="2">
        <v>42061.0</v>
      </c>
      <c r="R28" s="4"/>
      <c r="S28" s="2">
        <v>42096.0</v>
      </c>
      <c r="V28" s="2">
        <v>42110.0</v>
      </c>
      <c r="W28" s="4"/>
      <c r="X28" s="2">
        <v>42117.0</v>
      </c>
      <c r="Y28" s="2">
        <v>42131.0</v>
      </c>
      <c r="Z28" s="2">
        <v>42131.0</v>
      </c>
      <c r="AA28" s="4"/>
      <c r="AB28" s="2">
        <v>42152.0</v>
      </c>
      <c r="AC28" s="2">
        <v>42159.0</v>
      </c>
      <c r="AD28" s="2">
        <v>42166.0</v>
      </c>
      <c r="AE28" s="2">
        <v>42201.0</v>
      </c>
      <c r="AF28" s="5"/>
      <c r="AG28" s="5"/>
      <c r="AH28" s="5"/>
      <c r="AI28" s="2">
        <v>42243.0</v>
      </c>
      <c r="AL28" s="2">
        <v>42292.0</v>
      </c>
      <c r="AM28" s="5"/>
      <c r="AO28" s="1"/>
      <c r="AP28" s="6"/>
      <c r="AQ28" s="6"/>
      <c r="AR28" s="2">
        <v>42334.0</v>
      </c>
      <c r="AS28" s="1"/>
      <c r="AT28" s="6"/>
      <c r="AX28" s="2">
        <v>42341.0</v>
      </c>
      <c r="AY28" s="2">
        <v>42355.0</v>
      </c>
      <c r="BA28" s="2">
        <v>42367.0</v>
      </c>
      <c r="BB28" s="2">
        <v>42390.0</v>
      </c>
      <c r="BC28" s="1"/>
      <c r="BD28" s="5"/>
      <c r="BE28" s="2">
        <v>42397.0</v>
      </c>
      <c r="BF28" s="2">
        <v>42411.0</v>
      </c>
      <c r="BG28" s="5"/>
      <c r="BH28" s="2">
        <v>42425.0</v>
      </c>
      <c r="BI28" s="5"/>
      <c r="BJ28" s="2">
        <v>42432.0</v>
      </c>
      <c r="BK28" s="2">
        <v>42439.0</v>
      </c>
      <c r="BL28" s="2">
        <v>42446.0</v>
      </c>
      <c r="BM28" s="2">
        <v>42467.0</v>
      </c>
      <c r="BP28" s="2">
        <v>42481.0</v>
      </c>
      <c r="BR28" s="2">
        <v>42494.0</v>
      </c>
      <c r="BT28" s="7">
        <v>42551.0</v>
      </c>
      <c r="BU28" s="5"/>
      <c r="BV28" s="5"/>
      <c r="BW28" s="6"/>
      <c r="BX28" s="6"/>
      <c r="BY28" s="5"/>
      <c r="BZ28" s="5"/>
      <c r="CA28" s="5"/>
      <c r="CB28" s="5"/>
      <c r="CC28" s="5"/>
      <c r="CD28" s="7">
        <v>42558.0</v>
      </c>
      <c r="CE28" s="5"/>
      <c r="CF28" s="7">
        <v>42565.0</v>
      </c>
      <c r="CG28" s="7">
        <v>42593.0</v>
      </c>
      <c r="CH28" s="5"/>
      <c r="CI28" s="5"/>
      <c r="CJ28" s="7">
        <v>42621.0</v>
      </c>
      <c r="CK28" s="1"/>
      <c r="CL28" s="1"/>
      <c r="CM28" s="1">
        <f>-1.61+3.88</f>
        <v>2.27</v>
      </c>
      <c r="CN28" s="1"/>
      <c r="CO28" s="1"/>
      <c r="CP28" s="1"/>
      <c r="CQ28" s="5"/>
      <c r="CR28" s="5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>
      <c r="A29" s="1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"/>
      <c r="U29" s="4"/>
      <c r="V29" s="4"/>
      <c r="W29" s="4"/>
      <c r="X29" s="4"/>
      <c r="Y29" s="4"/>
      <c r="Z29" s="2">
        <v>42120.0</v>
      </c>
      <c r="AA29" s="4"/>
      <c r="AB29" s="4"/>
      <c r="AC29" s="4"/>
      <c r="AD29" s="4"/>
      <c r="AE29" s="4"/>
      <c r="AF29" s="4"/>
      <c r="AG29" s="4"/>
      <c r="AH29" s="4"/>
      <c r="AI29" s="1"/>
      <c r="AJ29" s="4"/>
      <c r="AK29" s="4"/>
      <c r="AL29" s="1"/>
      <c r="AR29" s="1"/>
      <c r="BC29" s="1"/>
      <c r="BD29" s="5"/>
      <c r="BE29" s="5"/>
      <c r="BF29" s="5"/>
      <c r="BG29" s="5"/>
      <c r="BH29" s="5"/>
      <c r="BI29" s="5"/>
      <c r="BJ29" s="5"/>
      <c r="BK29" s="5"/>
      <c r="BT29" s="6"/>
      <c r="BU29" s="6"/>
      <c r="BV29" s="6"/>
      <c r="BW29" s="5"/>
      <c r="BX29" s="5"/>
      <c r="BY29" s="1"/>
      <c r="BZ29" s="1"/>
      <c r="CA29" s="1"/>
      <c r="CE29" s="1"/>
      <c r="CF29" s="1"/>
      <c r="CG29" s="1"/>
      <c r="CH29" s="1"/>
      <c r="CI29" s="1"/>
      <c r="CJ29" s="1"/>
      <c r="CK29" s="5"/>
      <c r="CL29" s="5"/>
      <c r="CM29" s="5"/>
      <c r="CN29" s="5"/>
      <c r="CO29" s="5"/>
      <c r="CP29" s="5"/>
      <c r="CQ29" s="1"/>
      <c r="CR29" s="1"/>
      <c r="CS29" s="5"/>
      <c r="CT29" s="5"/>
      <c r="CU29" s="5"/>
      <c r="CV29" s="5"/>
      <c r="CW29" s="5"/>
      <c r="CX29" s="5"/>
      <c r="CY29" s="1"/>
      <c r="CZ29" s="1"/>
      <c r="DA29" s="1"/>
      <c r="DB29" s="1"/>
      <c r="DC29" s="1"/>
      <c r="DD29" s="1"/>
      <c r="DE29" s="1"/>
      <c r="DF29" s="1"/>
      <c r="DG29" s="1"/>
    </row>
    <row r="30">
      <c r="A30" s="1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5">
        <f>5.38-5.4</f>
        <v>-0.02</v>
      </c>
      <c r="BH30" s="4"/>
      <c r="BI30" s="4"/>
      <c r="BJ30" s="4"/>
      <c r="BK30" s="4"/>
      <c r="BL30" s="5"/>
      <c r="BM30" s="5"/>
      <c r="BN30" s="5"/>
      <c r="BO30" s="5"/>
      <c r="BP30" s="5"/>
      <c r="BQ30" s="5"/>
      <c r="BR30" s="5"/>
      <c r="BS30" s="5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>
      <c r="A31" s="1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f>5.25-4.3-1</f>
        <v>-0.05</v>
      </c>
      <c r="AA31" s="4"/>
      <c r="AB31" s="4"/>
      <c r="AC31" s="4"/>
      <c r="AD31" s="4"/>
      <c r="AE31" s="4"/>
      <c r="AF31" s="4"/>
      <c r="AG31" s="4"/>
      <c r="AH31" s="4"/>
      <c r="AI31" s="1"/>
      <c r="AJ31" s="4"/>
      <c r="AK31" s="4"/>
      <c r="AL31" s="4"/>
      <c r="AM31" s="4"/>
      <c r="AN31" s="4"/>
      <c r="AO31" s="4"/>
      <c r="AP31" s="4"/>
      <c r="AQ31" s="4"/>
      <c r="AR31" s="1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1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CE31" s="1"/>
      <c r="CF31" s="1"/>
      <c r="CG31" s="1"/>
      <c r="CH31" s="1"/>
      <c r="CI31" s="1"/>
      <c r="CJ31" s="1"/>
      <c r="CK31" s="5"/>
      <c r="CL31" s="5"/>
      <c r="CM31" s="5"/>
      <c r="CN31" s="5"/>
      <c r="CO31" s="5"/>
      <c r="CP31" s="5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>
      <c r="A32" s="1" t="s">
        <v>31</v>
      </c>
      <c r="B32" s="4"/>
      <c r="C32" s="4"/>
      <c r="D32" s="5"/>
      <c r="E32" s="4"/>
      <c r="F32" s="4"/>
      <c r="G32" s="2">
        <v>42032.0</v>
      </c>
      <c r="H32" s="4"/>
      <c r="I32" s="2">
        <v>42032.0</v>
      </c>
      <c r="J32" s="2">
        <v>42032.0</v>
      </c>
      <c r="K32" s="4"/>
      <c r="L32" s="4"/>
      <c r="M32" s="2">
        <v>42092.0</v>
      </c>
      <c r="N32" s="4"/>
      <c r="O32" s="2">
        <v>42092.0</v>
      </c>
      <c r="P32" s="1"/>
      <c r="Q32" s="2">
        <v>42092.0</v>
      </c>
      <c r="R32" s="2">
        <v>42092.0</v>
      </c>
      <c r="V32" s="1"/>
      <c r="W32" s="4"/>
      <c r="X32" s="5"/>
      <c r="Y32" s="4"/>
      <c r="Z32" s="4"/>
      <c r="AA32" s="4"/>
      <c r="AB32" s="4"/>
      <c r="AC32" s="4"/>
      <c r="AD32" s="5"/>
      <c r="AE32" s="5"/>
      <c r="AF32" s="4"/>
      <c r="AG32" s="5"/>
      <c r="AH32" s="5"/>
      <c r="AI32" s="1"/>
      <c r="AJ32" s="5"/>
      <c r="AK32" s="5"/>
      <c r="AL32" s="1"/>
      <c r="AO32" s="1"/>
      <c r="AP32" s="6"/>
      <c r="AQ32" s="6"/>
      <c r="AR32" s="1"/>
      <c r="AS32" s="1"/>
      <c r="AT32" s="6"/>
      <c r="BC32" s="1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1"/>
      <c r="BU32" s="2">
        <v>42502.0</v>
      </c>
      <c r="BV32" s="2">
        <v>42513.0</v>
      </c>
      <c r="BW32" s="1"/>
      <c r="BX32" s="7">
        <v>42523.0</v>
      </c>
      <c r="BY32" s="7">
        <v>42528.0</v>
      </c>
      <c r="CA32" s="7">
        <v>42530.0</v>
      </c>
      <c r="CB32" s="7">
        <v>42544.0</v>
      </c>
      <c r="CC32" s="7">
        <v>42551.0</v>
      </c>
      <c r="CD32" s="7">
        <v>42556.0</v>
      </c>
      <c r="CE32" s="7">
        <v>42572.0</v>
      </c>
      <c r="CH32" s="7">
        <v>42607.0</v>
      </c>
      <c r="CK32" s="1">
        <f>37.77-6+2</f>
        <v>33.77</v>
      </c>
      <c r="CL32" s="7">
        <v>42621.0</v>
      </c>
      <c r="CM32" s="7">
        <v>42628.0</v>
      </c>
      <c r="CN32" s="7">
        <v>42635.0</v>
      </c>
      <c r="CO32" s="7">
        <v>75520.0</v>
      </c>
      <c r="CP32" s="5"/>
      <c r="CQ32" s="7">
        <v>42656.0</v>
      </c>
      <c r="CR32" s="7">
        <v>42663.0</v>
      </c>
      <c r="CS32" s="7">
        <v>42677.0</v>
      </c>
      <c r="CT32" s="1"/>
      <c r="CU32" s="7">
        <v>42684.0</v>
      </c>
      <c r="CV32" s="7">
        <v>42707.0</v>
      </c>
      <c r="CW32" s="1"/>
      <c r="CX32" s="1"/>
      <c r="CY32" s="7">
        <v>42732.0</v>
      </c>
      <c r="CZ32" s="1"/>
      <c r="DA32" s="7">
        <v>42740.0</v>
      </c>
      <c r="DB32" s="7">
        <v>42768.0</v>
      </c>
      <c r="DC32" s="1"/>
      <c r="DD32" s="1"/>
      <c r="DE32" s="1"/>
      <c r="DF32" s="7">
        <v>42775.0</v>
      </c>
      <c r="DG32" s="1">
        <f>19.73+5.38</f>
        <v>25.11</v>
      </c>
    </row>
    <row r="33">
      <c r="A33" s="1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2">
        <v>42159.0</v>
      </c>
      <c r="AD33" s="2">
        <v>42173.0</v>
      </c>
      <c r="AE33" s="4"/>
      <c r="AF33" s="2">
        <v>42187.0</v>
      </c>
      <c r="AH33" s="2">
        <v>42222.0</v>
      </c>
      <c r="AJ33" s="2">
        <v>42236.0</v>
      </c>
      <c r="AK33" s="2">
        <v>42243.0</v>
      </c>
      <c r="AL33" s="2">
        <v>42264.0</v>
      </c>
      <c r="AN33" s="1"/>
      <c r="AO33" s="2">
        <v>42271.0</v>
      </c>
      <c r="AP33" s="2">
        <v>42278.0</v>
      </c>
      <c r="AQ33" s="2">
        <v>42310.0</v>
      </c>
      <c r="AT33" s="1"/>
      <c r="AW33" s="2">
        <v>42376.0</v>
      </c>
      <c r="BC33" s="2">
        <v>42460.0</v>
      </c>
      <c r="BD33" s="5"/>
      <c r="BE33" s="5"/>
      <c r="BF33" s="5"/>
      <c r="BG33" s="5"/>
      <c r="BH33" s="5"/>
      <c r="BI33" s="5"/>
      <c r="BJ33" s="5"/>
      <c r="BK33" s="5"/>
      <c r="BL33" s="1"/>
      <c r="BM33" s="1"/>
      <c r="BN33" s="1"/>
      <c r="BO33" s="2">
        <v>42509.0</v>
      </c>
      <c r="BP33" s="1"/>
      <c r="BQ33" s="1"/>
      <c r="BR33" s="1"/>
      <c r="BS33" s="1"/>
      <c r="BW33" s="2">
        <v>42513.0</v>
      </c>
      <c r="BX33" s="7">
        <v>42544.0</v>
      </c>
      <c r="CB33" s="1"/>
      <c r="CC33" s="7">
        <v>42558.0</v>
      </c>
      <c r="CF33" s="7">
        <v>42558.0</v>
      </c>
      <c r="CK33" s="5"/>
      <c r="CL33" s="7">
        <v>42702.0</v>
      </c>
      <c r="CM33" s="5"/>
      <c r="CN33" s="5"/>
      <c r="CO33" s="5"/>
      <c r="CP33" s="5"/>
      <c r="CW33" s="7">
        <v>42719.0</v>
      </c>
      <c r="CZ33" s="7">
        <v>42754.0</v>
      </c>
      <c r="DB33" s="1"/>
      <c r="DC33" s="1"/>
      <c r="DD33" s="1">
        <f>20.35+5.38-20</f>
        <v>5.73</v>
      </c>
      <c r="DE33" s="1"/>
      <c r="DF33" s="1"/>
      <c r="DG33" s="1"/>
    </row>
    <row r="34">
      <c r="A34" s="1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2">
        <v>42152.0</v>
      </c>
      <c r="AC34" s="2">
        <v>42159.0</v>
      </c>
      <c r="AD34" s="2">
        <v>42180.0</v>
      </c>
      <c r="AE34" s="4"/>
      <c r="AF34" s="5"/>
      <c r="AG34" s="2">
        <v>42187.0</v>
      </c>
      <c r="AH34" s="2">
        <v>42201.0</v>
      </c>
      <c r="AI34" s="2">
        <v>42257.0</v>
      </c>
      <c r="AN34" s="2">
        <v>42264.0</v>
      </c>
      <c r="AO34" s="2">
        <v>42271.0</v>
      </c>
      <c r="AP34" s="2">
        <v>42278.0</v>
      </c>
      <c r="AQ34" s="2">
        <v>42292.0</v>
      </c>
      <c r="AR34" s="2">
        <v>42313.0</v>
      </c>
      <c r="AT34" s="1"/>
      <c r="AV34" s="2">
        <v>42367.0</v>
      </c>
      <c r="AW34" s="1"/>
      <c r="AX34" s="1"/>
      <c r="BB34" s="2">
        <v>42376.0</v>
      </c>
      <c r="BC34" s="2">
        <v>42383.0</v>
      </c>
      <c r="BD34" s="2">
        <v>42390.0</v>
      </c>
      <c r="BE34" s="2">
        <v>42397.0</v>
      </c>
      <c r="BF34" s="2">
        <v>42428.0</v>
      </c>
      <c r="BL34" s="1"/>
      <c r="BM34" s="2">
        <v>42474.0</v>
      </c>
      <c r="BN34" s="1"/>
      <c r="BO34" s="1"/>
      <c r="BP34" s="1"/>
      <c r="BQ34" s="2">
        <v>42481.0</v>
      </c>
      <c r="BR34" s="2">
        <v>42481.0</v>
      </c>
      <c r="BS34" s="2">
        <v>42495.0</v>
      </c>
      <c r="BU34" s="2">
        <v>42513.0</v>
      </c>
      <c r="BX34" s="7">
        <v>42513.0</v>
      </c>
      <c r="BY34" s="7">
        <v>42527.0</v>
      </c>
      <c r="BZ34" s="7">
        <v>42544.0</v>
      </c>
      <c r="CB34" s="1"/>
      <c r="CC34" s="7">
        <v>42551.0</v>
      </c>
      <c r="CD34" s="7">
        <v>42572.0</v>
      </c>
      <c r="CH34" s="7">
        <v>42607.0</v>
      </c>
      <c r="CK34" s="7">
        <v>42614.0</v>
      </c>
      <c r="CL34" s="7">
        <v>6690041.0</v>
      </c>
      <c r="CM34" s="5"/>
      <c r="CN34" s="7">
        <v>42635.0</v>
      </c>
      <c r="CO34" s="7">
        <v>42652.0</v>
      </c>
      <c r="CP34" s="5"/>
      <c r="CQ34" s="1"/>
      <c r="CS34" s="7">
        <v>42677.0</v>
      </c>
      <c r="CU34" s="7">
        <v>42719.0</v>
      </c>
      <c r="CZ34" s="7">
        <v>42747.0</v>
      </c>
      <c r="DC34" s="7">
        <v>42754.0</v>
      </c>
      <c r="DD34" s="7">
        <v>42775.0</v>
      </c>
      <c r="DG34" s="1">
        <f>28.61+5.38</f>
        <v>33.99</v>
      </c>
    </row>
    <row r="35">
      <c r="A35" s="1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5"/>
      <c r="BM35" s="5"/>
      <c r="BN35" s="5"/>
      <c r="BO35" s="5"/>
      <c r="BP35" s="5"/>
      <c r="BQ35" s="5"/>
      <c r="BR35" s="5"/>
      <c r="BS35" s="5"/>
      <c r="BU35" s="2">
        <v>42496.0</v>
      </c>
      <c r="BW35" s="7">
        <v>42523.0</v>
      </c>
      <c r="BY35" s="7">
        <v>42528.0</v>
      </c>
      <c r="CA35" s="7">
        <v>42530.0</v>
      </c>
      <c r="CB35" s="7">
        <v>42551.0</v>
      </c>
      <c r="CD35" s="7">
        <v>42565.0</v>
      </c>
      <c r="CG35" s="1">
        <f>13.06+3.88</f>
        <v>16.94</v>
      </c>
      <c r="CJ35" s="7">
        <v>42594.0</v>
      </c>
      <c r="CN35" s="7">
        <v>42635.0</v>
      </c>
      <c r="CO35" s="7">
        <v>42705.0</v>
      </c>
      <c r="CQ35" s="5"/>
      <c r="CR35" s="5"/>
      <c r="CS35" s="5"/>
      <c r="CT35" s="5"/>
      <c r="CU35" s="5"/>
      <c r="CV35" s="5"/>
      <c r="CW35" s="5"/>
      <c r="CX35" s="7">
        <v>42712.0</v>
      </c>
      <c r="CY35" s="7">
        <v>42740.0</v>
      </c>
      <c r="DB35" s="7">
        <v>42747.0</v>
      </c>
      <c r="DC35" s="1">
        <f>9.31+5.38-14.63</f>
        <v>0.06</v>
      </c>
    </row>
    <row r="36">
      <c r="A36" s="1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5"/>
      <c r="AM36" s="4"/>
      <c r="AN36" s="4"/>
      <c r="AO36" s="4"/>
      <c r="AP36" s="2">
        <v>42272.0</v>
      </c>
      <c r="AQ36" s="2"/>
      <c r="AT36" s="5"/>
      <c r="AU36" s="5"/>
      <c r="AV36" s="5"/>
      <c r="AW36" s="5"/>
      <c r="AX36" s="5"/>
      <c r="AY36" s="5"/>
      <c r="AZ36" s="5"/>
      <c r="BA36" s="5"/>
      <c r="BB36" s="5"/>
      <c r="BL36" s="5"/>
      <c r="BM36" s="5"/>
      <c r="BN36" s="5"/>
      <c r="BO36" s="5"/>
      <c r="BP36" s="5"/>
      <c r="BQ36" s="5"/>
      <c r="BR36" s="5"/>
      <c r="BS36" s="5"/>
      <c r="CK36" s="5"/>
      <c r="CL36" s="5"/>
      <c r="CM36" s="5"/>
      <c r="CN36" s="5"/>
      <c r="CO36" s="5"/>
      <c r="CP36" s="5"/>
      <c r="CQ36" s="6"/>
      <c r="CR36" s="6"/>
      <c r="CS36" s="6"/>
      <c r="CT36" s="6"/>
      <c r="CU36" s="6"/>
      <c r="CV36" s="6"/>
      <c r="CW36" s="6"/>
      <c r="CX36" s="6"/>
    </row>
    <row r="37">
      <c r="A37" s="1" t="s">
        <v>36</v>
      </c>
      <c r="B37" s="4"/>
      <c r="C37" s="5"/>
      <c r="D37" s="2">
        <v>41970.0</v>
      </c>
      <c r="E37" s="4"/>
      <c r="F37" s="4"/>
      <c r="G37" s="4"/>
      <c r="H37" s="2">
        <v>41995.0</v>
      </c>
      <c r="I37" s="4"/>
      <c r="J37" s="5">
        <f>-6.5+5.25</f>
        <v>-1.25</v>
      </c>
      <c r="K37" s="4"/>
      <c r="L37" s="4"/>
      <c r="M37" s="4"/>
      <c r="N37" s="4"/>
      <c r="P37" s="1"/>
      <c r="Q37" s="4"/>
      <c r="R37" s="4"/>
      <c r="S37" s="1"/>
      <c r="U37" s="1"/>
      <c r="V37" s="1"/>
      <c r="W37" s="4"/>
      <c r="X37" s="5"/>
      <c r="Y37" s="4"/>
      <c r="Z37" s="4"/>
      <c r="AA37" s="4"/>
      <c r="AB37" s="4"/>
      <c r="AC37" s="5"/>
      <c r="AD37" s="5"/>
      <c r="AE37" s="9"/>
      <c r="AF37" s="5"/>
      <c r="AG37" s="5"/>
      <c r="AH37" s="5"/>
      <c r="AO37" s="5"/>
      <c r="AP37" s="5"/>
      <c r="AQ37" s="5"/>
      <c r="AR37" s="1"/>
      <c r="AS37" s="5"/>
      <c r="AT37" s="5"/>
      <c r="AU37" s="1"/>
      <c r="AV37" s="6"/>
      <c r="AW37" s="6"/>
      <c r="AX37" s="6"/>
      <c r="AY37" s="6"/>
      <c r="AZ37" s="6"/>
      <c r="BA37" s="6"/>
      <c r="BB37" s="6"/>
      <c r="BL37" s="1"/>
      <c r="BM37" s="1"/>
      <c r="BN37" s="1"/>
      <c r="BO37" s="1"/>
      <c r="BP37" s="1"/>
      <c r="BQ37" s="1"/>
      <c r="BR37" s="1"/>
      <c r="BS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</row>
    <row r="38">
      <c r="A38" s="1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2">
        <v>42243.0</v>
      </c>
      <c r="AJ38" s="4"/>
      <c r="AK38" s="4"/>
      <c r="AL38" s="2">
        <v>42264.0</v>
      </c>
      <c r="AN38" s="1"/>
      <c r="AO38" s="2">
        <v>42273.0</v>
      </c>
      <c r="AV38" s="2">
        <v>42336.0</v>
      </c>
      <c r="AW38" s="1"/>
      <c r="AX38" s="1"/>
      <c r="BB38" s="2">
        <v>42007.0</v>
      </c>
      <c r="BC38" s="2">
        <v>42418.0</v>
      </c>
      <c r="BI38" s="2">
        <v>42425.0</v>
      </c>
      <c r="BK38" s="2">
        <v>42432.0</v>
      </c>
      <c r="BL38" s="5"/>
      <c r="BM38" s="5"/>
      <c r="BN38" s="5"/>
      <c r="BO38" s="5"/>
      <c r="BP38" s="2">
        <v>42481.0</v>
      </c>
      <c r="BQ38" s="5"/>
      <c r="BR38" s="2">
        <v>42484.0</v>
      </c>
      <c r="BS38" s="5"/>
      <c r="BV38" s="7">
        <v>42523.0</v>
      </c>
      <c r="BY38" s="7">
        <v>42544.0</v>
      </c>
      <c r="CB38" s="1"/>
      <c r="CC38" s="7">
        <v>42545.0</v>
      </c>
      <c r="CH38" s="7">
        <v>42586.0</v>
      </c>
      <c r="CI38" s="7">
        <v>42593.0</v>
      </c>
      <c r="CJ38" s="7">
        <v>42596.0</v>
      </c>
      <c r="CK38" s="1"/>
      <c r="CL38" s="1"/>
      <c r="CM38" s="1"/>
      <c r="CN38" s="1"/>
      <c r="CO38" s="1"/>
      <c r="CP38" s="1"/>
      <c r="CQ38" s="5"/>
      <c r="CR38" s="5"/>
      <c r="CS38" s="5"/>
      <c r="CT38" s="5"/>
      <c r="CU38" s="7">
        <v>42712.0</v>
      </c>
      <c r="CV38" s="5"/>
      <c r="CW38" s="5"/>
      <c r="CX38" s="5"/>
      <c r="CY38" s="7">
        <v>42731.0</v>
      </c>
      <c r="DB38" s="7">
        <v>42747.0</v>
      </c>
      <c r="DC38" s="7">
        <v>42747.0</v>
      </c>
      <c r="DF38" s="7">
        <v>42768.0</v>
      </c>
    </row>
    <row r="39">
      <c r="A39" s="1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2">
        <v>42282.0</v>
      </c>
      <c r="AQ39" s="5"/>
      <c r="AT39" s="5"/>
      <c r="AU39" s="5"/>
      <c r="AV39" s="5"/>
      <c r="AW39" s="5"/>
      <c r="AX39" s="5"/>
      <c r="AY39" s="5"/>
      <c r="AZ39" s="5"/>
      <c r="BA39" s="5"/>
      <c r="BB39" s="5"/>
      <c r="BL39" s="6"/>
      <c r="BM39" s="6"/>
      <c r="BN39" s="6"/>
      <c r="BO39" s="6"/>
      <c r="BP39" s="6"/>
      <c r="BQ39" s="6"/>
      <c r="BR39" s="6"/>
      <c r="BS39" s="6"/>
      <c r="CK39" s="1"/>
      <c r="CL39" s="1"/>
      <c r="CM39" s="1"/>
      <c r="CN39" s="1"/>
      <c r="CO39" s="1"/>
      <c r="CP39" s="1"/>
      <c r="CQ39" s="5"/>
      <c r="CR39" s="5"/>
      <c r="CS39" s="5">
        <f>5.38-5.5</f>
        <v>-0.12</v>
      </c>
      <c r="CT39" s="5"/>
      <c r="CU39" s="5"/>
      <c r="CV39" s="5"/>
      <c r="CW39" s="5"/>
      <c r="CX39" s="5"/>
    </row>
    <row r="40">
      <c r="A40" s="1" t="s">
        <v>39</v>
      </c>
      <c r="B40" s="2">
        <v>41995.0</v>
      </c>
      <c r="C40" s="4"/>
      <c r="D40" s="4"/>
      <c r="E40" s="4"/>
      <c r="F40" s="4"/>
      <c r="G40" s="4"/>
      <c r="H40" s="2">
        <v>41995.0</v>
      </c>
      <c r="I40" s="4"/>
      <c r="J40" s="4"/>
      <c r="K40" s="2">
        <v>42068.0</v>
      </c>
      <c r="L40" s="4"/>
      <c r="M40" s="4"/>
      <c r="N40" s="4"/>
      <c r="P40" s="1"/>
      <c r="Q40" s="4"/>
      <c r="R40" s="2">
        <v>42166.0</v>
      </c>
      <c r="S40" s="1"/>
      <c r="X40" s="5"/>
      <c r="Y40" s="4"/>
      <c r="Z40" s="4"/>
      <c r="AA40" s="4"/>
      <c r="AB40" s="4"/>
      <c r="AC40" s="4"/>
      <c r="AD40" s="4"/>
      <c r="AE40" s="2">
        <v>42180.0</v>
      </c>
      <c r="AF40" s="4"/>
      <c r="AG40" s="2">
        <v>42187.0</v>
      </c>
      <c r="AH40" s="2">
        <v>42355.0</v>
      </c>
      <c r="AI40" s="1"/>
      <c r="AJ40" s="5"/>
      <c r="AK40" s="5"/>
      <c r="AR40" s="1"/>
      <c r="AS40" s="6"/>
      <c r="BA40" s="2">
        <v>42367.0</v>
      </c>
      <c r="BB40" s="2">
        <v>42383.0</v>
      </c>
      <c r="BD40" s="2">
        <v>42397.0</v>
      </c>
      <c r="BF40" s="2">
        <v>42466.0</v>
      </c>
      <c r="BL40" s="5"/>
      <c r="BM40" s="5"/>
      <c r="BN40" s="5"/>
      <c r="BO40" s="5"/>
      <c r="BP40" s="5"/>
      <c r="BQ40" s="5"/>
      <c r="BR40" s="5"/>
      <c r="BS40" s="5"/>
      <c r="CK40" s="5"/>
      <c r="CL40" s="5"/>
      <c r="CM40" s="5"/>
      <c r="CN40" s="5"/>
      <c r="CO40" s="5"/>
      <c r="CP40" s="5"/>
      <c r="CQ40" s="1"/>
      <c r="CR40" s="7">
        <v>42719.0</v>
      </c>
      <c r="CS40" s="1"/>
      <c r="CT40" s="1"/>
      <c r="CU40" s="1"/>
      <c r="CV40" s="1"/>
      <c r="CW40" s="1"/>
      <c r="CX40" s="1"/>
      <c r="CZ40" s="1">
        <f>3.26+4.64+1.45+1</f>
        <v>10.35</v>
      </c>
    </row>
    <row r="41">
      <c r="A41" s="1" t="s">
        <v>40</v>
      </c>
      <c r="B41" s="4"/>
      <c r="C41" s="2">
        <v>41977.0</v>
      </c>
      <c r="D41" s="5"/>
      <c r="E41" s="2">
        <v>41977.0</v>
      </c>
      <c r="F41" s="2">
        <v>42026.0</v>
      </c>
      <c r="G41" s="4"/>
      <c r="H41" s="4"/>
      <c r="I41" s="4"/>
      <c r="J41" s="5"/>
      <c r="K41" s="2">
        <v>42026.0</v>
      </c>
      <c r="L41" s="2">
        <v>42048.0</v>
      </c>
      <c r="M41" s="4"/>
      <c r="N41" s="2">
        <v>42048.0</v>
      </c>
      <c r="O41" s="2">
        <v>42082.0</v>
      </c>
      <c r="P41" s="1"/>
      <c r="Q41" s="4"/>
      <c r="R41" s="4"/>
      <c r="S41" s="1"/>
      <c r="T41" s="2">
        <v>42096.0</v>
      </c>
      <c r="U41" s="1"/>
      <c r="V41" s="2">
        <v>42117.0</v>
      </c>
      <c r="W41" s="4"/>
      <c r="X41" s="5"/>
      <c r="Y41" s="2">
        <v>42124.0</v>
      </c>
      <c r="Z41" s="4"/>
      <c r="AA41" s="2">
        <v>42131.0</v>
      </c>
      <c r="AB41" s="2">
        <v>42152.0</v>
      </c>
      <c r="AC41" s="2">
        <v>42159.0</v>
      </c>
      <c r="AD41" s="2">
        <v>42166.0</v>
      </c>
      <c r="AE41" s="2">
        <v>42180.0</v>
      </c>
      <c r="AF41" s="5"/>
      <c r="AG41" s="2">
        <v>42201.0</v>
      </c>
      <c r="AH41" s="5"/>
      <c r="AI41" s="2">
        <v>42236.0</v>
      </c>
      <c r="AJ41" s="5"/>
      <c r="AK41" s="2">
        <v>42250.0</v>
      </c>
      <c r="AL41" s="1"/>
      <c r="AM41" s="2">
        <v>42257.0</v>
      </c>
      <c r="AN41" s="2">
        <v>42264.0</v>
      </c>
      <c r="AO41" s="2">
        <v>42292.0</v>
      </c>
      <c r="AP41" s="6"/>
      <c r="AQ41" s="6"/>
      <c r="AR41" s="2">
        <v>42299.0</v>
      </c>
      <c r="AS41" s="2">
        <v>42325.0</v>
      </c>
      <c r="AT41" s="6"/>
      <c r="AU41" s="1"/>
      <c r="AV41" s="6"/>
      <c r="AW41" s="2">
        <v>42341.0</v>
      </c>
      <c r="AX41" s="6"/>
      <c r="AY41" s="2">
        <v>42355.0</v>
      </c>
      <c r="BA41" s="2">
        <v>42376.0</v>
      </c>
      <c r="BB41" s="6"/>
      <c r="BC41" s="2">
        <v>42390.0</v>
      </c>
      <c r="BE41" s="2">
        <v>42397.0</v>
      </c>
      <c r="BF41" s="2">
        <v>42404.0</v>
      </c>
      <c r="BG41" s="2">
        <v>42418.0</v>
      </c>
      <c r="BI41" s="2">
        <v>42425.0</v>
      </c>
      <c r="BJ41" s="2">
        <v>42432.0</v>
      </c>
      <c r="BK41" s="2">
        <v>42439.0</v>
      </c>
      <c r="BL41" s="2">
        <v>42446.0</v>
      </c>
      <c r="BM41" s="2">
        <v>42453.0</v>
      </c>
      <c r="BN41" s="2">
        <v>42467.0</v>
      </c>
      <c r="BO41" s="5"/>
      <c r="BP41" s="2">
        <v>42474.0</v>
      </c>
      <c r="BQ41" s="2">
        <v>42481.0</v>
      </c>
      <c r="BR41" s="2">
        <v>42495.0</v>
      </c>
      <c r="BS41" s="5"/>
      <c r="BU41" s="2">
        <v>42509.0</v>
      </c>
      <c r="BW41" s="1">
        <f>4.72+3.88</f>
        <v>8.6</v>
      </c>
      <c r="CB41" s="1"/>
      <c r="CC41" s="7">
        <v>42558.0</v>
      </c>
      <c r="CF41" s="7">
        <v>42572.0</v>
      </c>
      <c r="CH41" s="7">
        <v>42593.0</v>
      </c>
      <c r="CJ41" s="7">
        <v>42628.0</v>
      </c>
      <c r="CK41" s="1"/>
      <c r="CL41" s="1"/>
      <c r="CM41" s="1"/>
      <c r="CN41" s="7">
        <v>42670.0</v>
      </c>
      <c r="CO41" s="1"/>
      <c r="CP41" s="1"/>
      <c r="CQ41" s="1"/>
      <c r="CR41" s="1"/>
      <c r="CS41" s="1"/>
      <c r="CT41" s="7">
        <v>42702.0</v>
      </c>
      <c r="CU41" s="1"/>
      <c r="CV41" s="1"/>
      <c r="CW41" s="7">
        <v>42705.0</v>
      </c>
      <c r="CX41" s="7">
        <v>42719.0</v>
      </c>
      <c r="CZ41" s="7">
        <v>42740.0</v>
      </c>
      <c r="DB41" s="7">
        <v>42754.0</v>
      </c>
      <c r="DD41" s="7">
        <v>42761.0</v>
      </c>
      <c r="DE41" s="7">
        <v>42775.0</v>
      </c>
      <c r="DG41">
        <f>21.71+5.38</f>
        <v>27.09</v>
      </c>
    </row>
    <row r="42">
      <c r="A42" s="1" t="s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2">
        <v>42432.0</v>
      </c>
      <c r="BK42" s="4"/>
      <c r="BL42" s="5"/>
      <c r="BM42" s="2">
        <v>42466.0</v>
      </c>
      <c r="BN42" s="5"/>
      <c r="BO42" s="5"/>
      <c r="BP42" s="5"/>
      <c r="BQ42" s="5"/>
      <c r="BR42" s="1">
        <v>3.88</v>
      </c>
      <c r="BS42" s="5"/>
      <c r="CB42" s="1"/>
      <c r="CC42" s="1"/>
      <c r="CQ42" s="5"/>
      <c r="CR42" s="5"/>
      <c r="CS42" s="5"/>
      <c r="CT42" s="5"/>
      <c r="CU42" s="5"/>
      <c r="CV42" s="5"/>
      <c r="CW42" s="5"/>
      <c r="CX42" s="5"/>
    </row>
  </sheetData>
  <drawing r:id="rId2"/>
  <legacyDrawing r:id="rId3"/>
</worksheet>
</file>