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4226"/>
  <mc:AlternateContent xmlns:mc="http://schemas.openxmlformats.org/markup-compatibility/2006">
    <mc:Choice Requires="x15">
      <x15ac:absPath xmlns:x15ac="http://schemas.microsoft.com/office/spreadsheetml/2010/11/ac" url="C:\Users\Rdouglas\Downloads\"/>
    </mc:Choice>
  </mc:AlternateContent>
  <xr:revisionPtr revIDLastSave="0" documentId="13_ncr:1_{89E13D00-ECE7-449F-887D-25E90C16578B}" xr6:coauthVersionLast="47" xr6:coauthVersionMax="47" xr10:uidLastSave="{00000000-0000-0000-0000-000000000000}"/>
  <bookViews>
    <workbookView xWindow="-108" yWindow="-108" windowWidth="23256" windowHeight="12576" firstSheet="1" activeTab="6" xr2:uid="{00000000-000D-0000-FFFF-FFFF00000000}"/>
  </bookViews>
  <sheets>
    <sheet name="Instrucciones" sheetId="1" r:id="rId1"/>
    <sheet name="Prueba 1" sheetId="2" r:id="rId2"/>
    <sheet name="Prueba 2" sheetId="3" r:id="rId3"/>
    <sheet name="Prueba 3" sheetId="4" r:id="rId4"/>
    <sheet name="Tablas Dinamicas" sheetId="6" r:id="rId5"/>
    <sheet name="Prueba 4" sheetId="5" r:id="rId6"/>
    <sheet name="Dashboard" sheetId="12" r:id="rId7"/>
    <sheet name="TD1" sheetId="7" r:id="rId8"/>
    <sheet name="TD2" sheetId="9" r:id="rId9"/>
    <sheet name="TD3" sheetId="10" r:id="rId10"/>
    <sheet name="TD4" sheetId="11" r:id="rId11"/>
  </sheets>
  <definedNames>
    <definedName name="_xlnm._FilterDatabase" localSheetId="3" hidden="1">'Prueba 3'!$B$9:$G$129</definedName>
    <definedName name="_xlnm.Print_Area" localSheetId="1">'Prueba 1'!$A$1:$R$30</definedName>
    <definedName name="SegmentaciónDeDatos_Año">#N/A</definedName>
    <definedName name="SegmentaciónDeDatos_Mes">#N/A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 i="3" l="1"/>
  <c r="D22" i="3"/>
  <c r="F15" i="3"/>
  <c r="F16" i="3"/>
  <c r="F14" i="3"/>
  <c r="E8" i="3"/>
  <c r="C28" i="2" l="1"/>
  <c r="C27" i="2"/>
  <c r="C26" i="2"/>
  <c r="F20" i="2"/>
  <c r="E20" i="2"/>
  <c r="D20" i="2"/>
  <c r="C20" i="2"/>
  <c r="F16" i="2"/>
  <c r="F17" i="2"/>
  <c r="F18" i="2"/>
  <c r="F19" i="2"/>
  <c r="F15" i="2"/>
  <c r="E16" i="2"/>
  <c r="E17" i="2"/>
  <c r="E18" i="2"/>
  <c r="E19" i="2"/>
  <c r="E15" i="2"/>
  <c r="D16" i="2"/>
  <c r="D17" i="2"/>
  <c r="D18" i="2"/>
  <c r="D19" i="2"/>
  <c r="D15" i="2"/>
</calcChain>
</file>

<file path=xl/sharedStrings.xml><?xml version="1.0" encoding="utf-8"?>
<sst xmlns="http://schemas.openxmlformats.org/spreadsheetml/2006/main" count="497" uniqueCount="99">
  <si>
    <t>Esta es una prueba práctica de Excel preparada con el fin de medir tu nivel de conocimiento del programa. Por favor sigue las instrucciones que te indicamos en cada hoja y completa cada prueba sin ayuda y en el menor tiempo posible.</t>
  </si>
  <si>
    <t>Guarda este libro de Excel cambiandole el nombre y nombrandolo con tu Nombre y Apellido.</t>
  </si>
  <si>
    <t>Auto 1</t>
  </si>
  <si>
    <t>Auto 2</t>
  </si>
  <si>
    <t>Auto 3</t>
  </si>
  <si>
    <t>Auto 4</t>
  </si>
  <si>
    <t>Auto 5</t>
  </si>
  <si>
    <t>Impuestos</t>
  </si>
  <si>
    <t>Descuento</t>
  </si>
  <si>
    <t>Precio</t>
  </si>
  <si>
    <t>Precio con Descuento e Impuestos</t>
  </si>
  <si>
    <t>TOTAL</t>
  </si>
  <si>
    <t>Precio Máximo:</t>
  </si>
  <si>
    <t>Precio Mínimo:</t>
  </si>
  <si>
    <t>Precio Promedio:</t>
  </si>
  <si>
    <t>Impuestos:</t>
  </si>
  <si>
    <t>Descuento:</t>
  </si>
  <si>
    <t>Tipo de Auto</t>
  </si>
  <si>
    <t>En la columna llamada "Precio con Descuento e Impuestos" inserta una fórmula que al "Precio" del auto le sume los "Impuestos" y le reste el "Descuento".</t>
  </si>
  <si>
    <t xml:space="preserve">En la fila llamada "TOTAL" inserta una fórmula que sume todos los valores para cada columna de la tabla ("Precio", "Impuestos", "Descuento" y Precio con Descuento e Impuestos"). </t>
  </si>
  <si>
    <t>Combina las celdas B13, C13, D13, E13 y F13. Coloca en esta celda el texto "Precio por Tipo de Auto".</t>
  </si>
  <si>
    <t>Rellena todos los títulos de las columnas de la tabla con color azul y pinta el color del texto de blanco.</t>
  </si>
  <si>
    <t>En la columna llamada "Impuestos" inserta una fórmula que multiplique cada precio de auto por el porcentaje de Impuestos que se indique en la celda C22.</t>
  </si>
  <si>
    <t>En la columna llamada "Descuento" inserta una fórmula que multiplique cada precio de auto por el porcentaje de Descuento que se indique en la celda C23.</t>
  </si>
  <si>
    <t>Utilizando fórmulas de Excel, inserta en las celdas C26, C27 y C28 los precios Máximo, Mínimo y Promedio de la columna "Precio con Descuento e Impuestos".</t>
  </si>
  <si>
    <t>COLOCA TU GRÁFICO AQUÍ</t>
  </si>
  <si>
    <t>NOMBRE</t>
  </si>
  <si>
    <t>Juan Perez</t>
  </si>
  <si>
    <t>Calificación</t>
  </si>
  <si>
    <t>Estatus</t>
  </si>
  <si>
    <t>Mes</t>
  </si>
  <si>
    <t>Semana</t>
  </si>
  <si>
    <t>Vehículo</t>
  </si>
  <si>
    <t>Enero</t>
  </si>
  <si>
    <t>Auto</t>
  </si>
  <si>
    <t>Camión</t>
  </si>
  <si>
    <t>Ómnibus</t>
  </si>
  <si>
    <t>Camioneta</t>
  </si>
  <si>
    <t>Moto</t>
  </si>
  <si>
    <t>Febrero</t>
  </si>
  <si>
    <t>Marzo</t>
  </si>
  <si>
    <t>Abril</t>
  </si>
  <si>
    <t>Mayo</t>
  </si>
  <si>
    <t>Junio</t>
  </si>
  <si>
    <t>Monto Ventas</t>
  </si>
  <si>
    <t>Inserta un botón que al hacer clic en él te lleve hasta la Hoja llamada "Instrucciones" (como el botón mostrado en el ejemplo)</t>
  </si>
  <si>
    <t>INSERTA TU BOTÓN AQUÍ</t>
  </si>
  <si>
    <t>IMAGEN DE BOTÓN DE EJEMPLO</t>
  </si>
  <si>
    <t>Si hay alguna respuesta que no sabes, simplemente déjala en blanco ya que solo se trata de una prueba de diagnóstico.</t>
  </si>
  <si>
    <t>Las pruebas presentadas evaluan solo unos pocos de los temas que se estudiarán durante el curso. El curso incluye muchos temas más que serán de gran ayuda para diferentes aplicaciones.</t>
  </si>
  <si>
    <t>PRUEBA DE UBICACIÓN DE NIVEL DE EXCEL:</t>
  </si>
  <si>
    <t>País de Origen</t>
  </si>
  <si>
    <t>Alemania</t>
  </si>
  <si>
    <t>Japón</t>
  </si>
  <si>
    <t>USA</t>
  </si>
  <si>
    <t>Crea una fórmula que evalue si un auto tiene como País de Origen Estados Unidos (USA) y además tiene un precio mayor a 20000 dólares. En ese caso el resultado debe indicar que ese auto está "Exento" de impuestos; de lo contrario el monto de impuestos será el 13% del precio total del auto.</t>
  </si>
  <si>
    <t>Inserta una fórmula condicional en la celda E8 que te indique los diferentes Estatus de un alumno en un curso. Si el valor en la celda D8 es mayor a 70 entonces la celda E8 debe indicar "APROBADO". Cuando el valor en la celda D8 se encuentre entre 65 y 69, la celda E8 debe indicar "CONVOCATORIA". Y por último, cuando el valor de la celda D8 indique un valor menor a 65, la celda E8 debe indicar "REPROBADO".</t>
  </si>
  <si>
    <t>Marca del Auto</t>
  </si>
  <si>
    <t>Toyota</t>
  </si>
  <si>
    <t>Nissan</t>
  </si>
  <si>
    <t>Honda</t>
  </si>
  <si>
    <t>BMW</t>
  </si>
  <si>
    <t>Hyundai</t>
  </si>
  <si>
    <t>Marcas</t>
  </si>
  <si>
    <t>Cantidad Permitida</t>
  </si>
  <si>
    <t>Cambia el nombre de la tabla por "Precios_Tipo_Auto"</t>
  </si>
  <si>
    <t>Primera Parte
Formatos y Fórmulas Básicas</t>
  </si>
  <si>
    <t>Segunda Parte
Gráficos básicos</t>
  </si>
  <si>
    <r>
      <t xml:space="preserve">Para esta prueba continuaremos utilizando los datos creados en la </t>
    </r>
    <r>
      <rPr>
        <b/>
        <sz val="11"/>
        <color theme="1"/>
        <rFont val="Calibri"/>
        <family val="2"/>
        <scheme val="minor"/>
      </rPr>
      <t>Primera parte</t>
    </r>
  </si>
  <si>
    <t xml:space="preserve">Utiliza los datos de la tabla para crear un Gráfico de columnas de "Precio con Descuento e Impuestos" contra "Tipo de Auto". </t>
  </si>
  <si>
    <t>Dale formato de tabla utilizando un estilo medio a los datos del siguiente rango B14:F19, centra los textos y a los números aplícales el formato de Contabilidad y 
agregales el símbolo de dólares sin decimales.</t>
  </si>
  <si>
    <r>
      <t xml:space="preserve">El Gráfico debe quedar lo más parecido posible al </t>
    </r>
    <r>
      <rPr>
        <b/>
        <sz val="11"/>
        <color theme="1"/>
        <rFont val="Calibri"/>
        <family val="2"/>
        <scheme val="minor"/>
      </rPr>
      <t xml:space="preserve">Gráfico Ejemplo </t>
    </r>
    <r>
      <rPr>
        <sz val="11"/>
        <color theme="1"/>
        <rFont val="Calibri"/>
        <family val="2"/>
        <scheme val="minor"/>
      </rPr>
      <t xml:space="preserve">y lo debes colocar a la par (los valores mostrados serán los de tu tabla). </t>
    </r>
  </si>
  <si>
    <t>Gráfico Ejemplo:</t>
  </si>
  <si>
    <t>Agrega un Formato Condicional a la celda E8 para que cuando el Estatus indique "APROBADO" la celda se rellene automáticamente de color azul con letras en blanco, cuando esta celda indique "CONVOCATORIA" se debe rellenar automáticamente de color amarillo y por último cuando esta celda diga "REPROBADO" se debe rellenar de color rojo.</t>
  </si>
  <si>
    <t>Diseñe las fórmulas necesarias para que al cambiar el tipo de auto en la celda resaltada con verde, inmediatamente se rellenen los espacios de "Impuestos" y "Precio con Descuento e Impuestos" con los valores correctos correspondientes a cada Auto. Los datos necesarios se encuentran en la página llamada "Prueba 1".</t>
  </si>
  <si>
    <t>Diseñe en la celda resaltada en verde una Lista Desplegable que permita seleccionar únicamente los valores de marcas de auto mostrados en el rango H28:H32. Además, la celda de Cantidad Permitida se debe habilitar para que únicamente se puedan digitar números enteros entre 1 y 10.</t>
  </si>
  <si>
    <t>Tercera Parte
Funciones,Formatos Condicionales y Validaciones</t>
  </si>
  <si>
    <t>Tercera Parte
Tablas Dinámicas y Botones VBA Básicos</t>
  </si>
  <si>
    <t>Cuarta Parte
Dashboard o Cuadros de Indicadores vinculados</t>
  </si>
  <si>
    <t>TABLA DE DATOS</t>
  </si>
  <si>
    <t>Año</t>
  </si>
  <si>
    <t>Tipo</t>
  </si>
  <si>
    <t>Tipo A</t>
  </si>
  <si>
    <t>Tipo B</t>
  </si>
  <si>
    <t>Tipo C</t>
  </si>
  <si>
    <r>
      <t xml:space="preserve">Utilizando la tabla de datos de la </t>
    </r>
    <r>
      <rPr>
        <b/>
        <sz val="11"/>
        <color theme="1"/>
        <rFont val="Calibri"/>
        <family val="2"/>
        <scheme val="minor"/>
      </rPr>
      <t>Prueba 3</t>
    </r>
    <r>
      <rPr>
        <sz val="11"/>
        <color theme="1"/>
        <rFont val="Calibri"/>
        <family val="2"/>
        <scheme val="minor"/>
      </rPr>
      <t xml:space="preserve">, realizar </t>
    </r>
    <r>
      <rPr>
        <b/>
        <sz val="11"/>
        <color theme="1"/>
        <rFont val="Calibri"/>
        <family val="2"/>
        <scheme val="minor"/>
      </rPr>
      <t>EN UNA HOJA NUEVA</t>
    </r>
    <r>
      <rPr>
        <sz val="11"/>
        <color theme="1"/>
        <rFont val="Calibri"/>
        <family val="2"/>
        <scheme val="minor"/>
      </rPr>
      <t xml:space="preserve"> un Dashboard (Cuadro de Indicadores) similar al que se muestra en esta Hoja. Consiste en construir tablas dinámicas para cada Gráfico  y dos cajas de Segmentación de Datos. Al seleccionar algo en las cajas de Segmentación de Datos, se deben actualizar los gráficos para mostrar los datos filtrados de interés. </t>
    </r>
    <r>
      <rPr>
        <b/>
        <i/>
        <sz val="11"/>
        <color theme="1"/>
        <rFont val="Calibri"/>
        <family val="2"/>
        <scheme val="minor"/>
      </rPr>
      <t>Las tablas dinámicas pueden quedar en esta hoja</t>
    </r>
    <r>
      <rPr>
        <sz val="11"/>
        <color theme="1"/>
        <rFont val="Calibri"/>
        <family val="2"/>
        <scheme val="minor"/>
      </rPr>
      <t>.</t>
    </r>
  </si>
  <si>
    <t>TABLAS DINÁMICAS DE EJEMPLO</t>
  </si>
  <si>
    <t xml:space="preserve">Utilizando los datos de la siguiente tabla crea Tablas Dinámicas que se vea igual a las tablas mostradas en esta Hoja a la derecha en la "Tablas Dinámicas de Ejemplo". 
Tus Tabla Dinámicas debes ubicarlas en una Hoja nueva. </t>
  </si>
  <si>
    <t>Precio por Tipo de Auto</t>
  </si>
  <si>
    <t>Etiquetas de columna</t>
  </si>
  <si>
    <t>Total general</t>
  </si>
  <si>
    <t>Etiquetas de fila</t>
  </si>
  <si>
    <t>Suma de Monto Ventas</t>
  </si>
  <si>
    <t>Total Enero</t>
  </si>
  <si>
    <t>Total Febrero</t>
  </si>
  <si>
    <t>Total Marzo</t>
  </si>
  <si>
    <t>Total Abril</t>
  </si>
  <si>
    <t>Total Mayo</t>
  </si>
  <si>
    <t>Total Junio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</si>
</sst>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_);_(&quot;$&quot;* \(#,##0\);_(&quot;$&quot;* &quot;-&quot;_);_(@_)"/>
    <numFmt numFmtId="165" formatCode="_-[$$-540A]* #,##0_ ;_-[$$-540A]* \-#,##0\ ;_-[$$-540A]* &quot;-&quot;_ ;_-@_ "/>
    <numFmt numFmtId="166" formatCode="_-[$₡-140A]* #,##0_-;\-[$₡-140A]* #,##0_-;_-[$₡-140A]* &quot;-&quot;_-;_-@_-"/>
    <numFmt numFmtId="167" formatCode="_-[$₡-140A]* #\ ##0_-;\-[$₡-140A]* #,##0.00_-;_-[$₡-140A]* &quot;-&quot;??_-;_-@_-"/>
  </numFmts>
  <fonts count="12">
    <font>
      <sz val="11"/>
      <color theme="1"/>
      <name val="Calibri"/>
      <family val="2"/>
      <scheme val="minor"/>
    </font>
    <font>
      <b/>
      <sz val="10"/>
      <name val="Arial"/>
      <family val="2"/>
    </font>
    <font>
      <sz val="10"/>
      <name val="Arial"/>
      <family val="2"/>
    </font>
    <font>
      <b/>
      <sz val="14"/>
      <color theme="1"/>
      <name val="Calibri"/>
      <family val="2"/>
      <scheme val="minor"/>
    </font>
    <font>
      <sz val="11"/>
      <color theme="0" tint="-0.34998626667073579"/>
      <name val="Calibri"/>
      <family val="2"/>
      <scheme val="minor"/>
    </font>
    <font>
      <sz val="20"/>
      <color theme="1"/>
      <name val="Akzidenz-Grotesk BQ Light Conde"/>
      <family val="3"/>
    </font>
    <font>
      <b/>
      <sz val="11"/>
      <color theme="1"/>
      <name val="Calibri"/>
      <family val="2"/>
      <scheme val="minor"/>
    </font>
    <font>
      <sz val="12"/>
      <color theme="1"/>
      <name val="Calibri"/>
      <family val="2"/>
      <scheme val="minor"/>
    </font>
    <font>
      <b/>
      <i/>
      <sz val="11"/>
      <color theme="1"/>
      <name val="Calibri"/>
      <family val="2"/>
      <scheme val="minor"/>
    </font>
    <font>
      <sz val="20"/>
      <color rgb="FF15457A"/>
      <name val="Akzidenz-Grotesk BQ Condensed"/>
      <family val="3"/>
    </font>
    <font>
      <sz val="20"/>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
      <patternFill patternType="solid">
        <fgColor rgb="FF15457A"/>
        <bgColor indexed="64"/>
      </patternFill>
    </fill>
    <fill>
      <patternFill patternType="solid">
        <fgColor rgb="FF00206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87">
    <xf numFmtId="0" fontId="0" fillId="0" borderId="0" xfId="0"/>
    <xf numFmtId="0" fontId="1" fillId="0" borderId="1" xfId="0" applyFont="1" applyFill="1" applyBorder="1" applyAlignment="1">
      <alignment vertical="top"/>
    </xf>
    <xf numFmtId="0" fontId="2" fillId="0" borderId="1" xfId="0" applyFont="1" applyFill="1" applyBorder="1" applyAlignment="1">
      <alignment vertical="top"/>
    </xf>
    <xf numFmtId="3" fontId="2" fillId="0" borderId="1" xfId="0" applyNumberFormat="1" applyFont="1" applyFill="1" applyBorder="1" applyAlignment="1">
      <alignment vertical="top"/>
    </xf>
    <xf numFmtId="0" fontId="0" fillId="0" borderId="0" xfId="0" applyAlignment="1">
      <alignment vertical="center" wrapText="1"/>
    </xf>
    <xf numFmtId="0" fontId="3" fillId="0" borderId="0" xfId="0" applyFont="1"/>
    <xf numFmtId="0" fontId="0" fillId="0" borderId="0" xfId="0" applyAlignment="1">
      <alignment horizontal="left" vertical="center" wrapText="1"/>
    </xf>
    <xf numFmtId="0" fontId="0" fillId="0" borderId="0" xfId="0" applyFill="1"/>
    <xf numFmtId="0" fontId="5" fillId="0" borderId="0" xfId="0" applyFont="1"/>
    <xf numFmtId="0" fontId="5" fillId="0" borderId="0" xfId="0" applyFont="1" applyAlignment="1">
      <alignment vertical="center" wrapText="1"/>
    </xf>
    <xf numFmtId="0" fontId="0" fillId="2" borderId="0" xfId="0" applyFill="1"/>
    <xf numFmtId="0" fontId="7" fillId="2" borderId="6" xfId="0" applyFont="1" applyFill="1" applyBorder="1"/>
    <xf numFmtId="0" fontId="7" fillId="2" borderId="6" xfId="0" applyFont="1" applyFill="1" applyBorder="1" applyAlignment="1">
      <alignment horizontal="right" vertical="center"/>
    </xf>
    <xf numFmtId="0" fontId="7" fillId="2" borderId="6" xfId="0" applyFont="1" applyFill="1" applyBorder="1" applyAlignment="1">
      <alignment vertical="top"/>
    </xf>
    <xf numFmtId="0" fontId="0" fillId="2" borderId="0" xfId="0" applyFill="1" applyAlignment="1">
      <alignment vertical="top"/>
    </xf>
    <xf numFmtId="0" fontId="0" fillId="0" borderId="0" xfId="0" applyProtection="1">
      <protection locked="0"/>
    </xf>
    <xf numFmtId="9" fontId="0" fillId="0" borderId="0" xfId="0" applyNumberFormat="1" applyProtection="1">
      <protection locked="0"/>
    </xf>
    <xf numFmtId="0" fontId="6" fillId="0" borderId="0" xfId="0" applyFont="1"/>
    <xf numFmtId="0" fontId="0" fillId="0" borderId="0" xfId="0" applyBorder="1" applyAlignment="1">
      <alignment vertical="center" wrapText="1"/>
    </xf>
    <xf numFmtId="0" fontId="0" fillId="0" borderId="0" xfId="0" applyFill="1" applyBorder="1" applyAlignment="1">
      <alignment vertical="center" wrapText="1"/>
    </xf>
    <xf numFmtId="0" fontId="0" fillId="2" borderId="0" xfId="0" applyFill="1" applyProtection="1"/>
    <xf numFmtId="0" fontId="7" fillId="2" borderId="6" xfId="0" applyFont="1" applyFill="1" applyBorder="1" applyAlignment="1" applyProtection="1">
      <alignment horizontal="right" vertical="center"/>
    </xf>
    <xf numFmtId="0" fontId="0" fillId="2" borderId="0" xfId="0" applyFill="1" applyAlignment="1" applyProtection="1">
      <alignment vertical="center"/>
    </xf>
    <xf numFmtId="0" fontId="0" fillId="0" borderId="0" xfId="0" applyFill="1" applyAlignment="1">
      <alignment vertical="center"/>
    </xf>
    <xf numFmtId="0" fontId="3" fillId="0" borderId="0" xfId="0" applyFont="1" applyFill="1"/>
    <xf numFmtId="0" fontId="0" fillId="0" borderId="1" xfId="0" applyFill="1" applyBorder="1" applyAlignment="1">
      <alignment horizontal="center"/>
    </xf>
    <xf numFmtId="165" fontId="0" fillId="0" borderId="1" xfId="0" applyNumberFormat="1" applyFill="1" applyBorder="1" applyAlignment="1">
      <alignment horizontal="center"/>
    </xf>
    <xf numFmtId="0" fontId="0" fillId="0" borderId="1" xfId="0" applyFill="1" applyBorder="1" applyAlignment="1">
      <alignment horizontal="left"/>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xf numFmtId="0" fontId="0" fillId="0" borderId="12" xfId="0" applyFill="1" applyBorder="1" applyAlignment="1">
      <alignment horizontal="center"/>
    </xf>
    <xf numFmtId="0" fontId="3" fillId="2" borderId="0" xfId="0" applyFont="1" applyFill="1"/>
    <xf numFmtId="0" fontId="6" fillId="0" borderId="0" xfId="0" applyFont="1" applyFill="1" applyAlignment="1"/>
    <xf numFmtId="0" fontId="0" fillId="2" borderId="0" xfId="0" applyFill="1" applyAlignment="1">
      <alignment horizontal="left"/>
    </xf>
    <xf numFmtId="0" fontId="0" fillId="2" borderId="0" xfId="0" applyFill="1" applyAlignment="1">
      <alignment vertical="center" wrapText="1"/>
    </xf>
    <xf numFmtId="0" fontId="0" fillId="2" borderId="0" xfId="0" applyFill="1" applyAlignment="1">
      <alignment horizontal="left" vertical="center" wrapText="1"/>
    </xf>
    <xf numFmtId="0" fontId="0" fillId="4" borderId="0" xfId="0" applyFill="1"/>
    <xf numFmtId="0" fontId="9" fillId="0" borderId="0" xfId="0" applyFont="1"/>
    <xf numFmtId="0" fontId="10" fillId="0" borderId="0" xfId="0" applyFont="1"/>
    <xf numFmtId="0" fontId="0" fillId="0" borderId="0" xfId="0" applyAlignment="1" applyProtection="1">
      <alignment horizontal="center"/>
      <protection locked="0"/>
    </xf>
    <xf numFmtId="0" fontId="11" fillId="5" borderId="0" xfId="0" applyFont="1" applyFill="1" applyAlignment="1" applyProtection="1">
      <alignment horizontal="center" wrapText="1"/>
      <protection locked="0"/>
    </xf>
    <xf numFmtId="165" fontId="0" fillId="0" borderId="0" xfId="0" applyNumberFormat="1" applyProtection="1">
      <protection locked="0"/>
    </xf>
    <xf numFmtId="0" fontId="11" fillId="5" borderId="0" xfId="0" applyFont="1" applyFill="1" applyAlignment="1" applyProtection="1">
      <alignment horizontal="center" vertical="center"/>
      <protection locked="0"/>
    </xf>
    <xf numFmtId="164" fontId="0" fillId="0" borderId="0" xfId="0" applyNumberFormat="1" applyFill="1" applyBorder="1" applyAlignment="1">
      <alignment horizontal="center"/>
    </xf>
    <xf numFmtId="164" fontId="0" fillId="0" borderId="0" xfId="0" applyNumberFormat="1" applyAlignment="1" applyProtection="1">
      <alignment horizontal="center"/>
      <protection locked="0"/>
    </xf>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0" fontId="5" fillId="0" borderId="0" xfId="0" applyFont="1" applyAlignment="1">
      <alignment horizontal="left" vertical="center" wrapText="1"/>
    </xf>
    <xf numFmtId="0" fontId="9" fillId="0" borderId="0" xfId="0" applyFont="1" applyAlignment="1">
      <alignment horizontal="left" wrapText="1"/>
    </xf>
    <xf numFmtId="0" fontId="0" fillId="2" borderId="0" xfId="0" applyFill="1" applyAlignment="1">
      <alignment horizontal="left" vertical="top" wrapText="1"/>
    </xf>
    <xf numFmtId="0" fontId="3" fillId="2" borderId="0" xfId="0" applyFont="1" applyFill="1" applyAlignment="1">
      <alignment horizontal="left" vertical="top" wrapText="1"/>
    </xf>
    <xf numFmtId="0" fontId="3" fillId="2" borderId="0" xfId="0" applyFont="1" applyFill="1" applyAlignment="1" applyProtection="1">
      <alignment horizontal="left" vertical="top" wrapText="1"/>
    </xf>
    <xf numFmtId="0" fontId="0" fillId="0" borderId="2" xfId="0" applyBorder="1" applyAlignment="1" applyProtection="1">
      <alignment horizontal="center" vertical="center" wrapText="1"/>
      <protection locked="0"/>
    </xf>
    <xf numFmtId="0" fontId="0" fillId="0" borderId="3" xfId="0" applyBorder="1" applyAlignment="1" applyProtection="1">
      <alignment horizontal="center" vertical="center" wrapText="1"/>
      <protection locked="0"/>
    </xf>
    <xf numFmtId="0" fontId="0" fillId="0" borderId="4" xfId="0" applyBorder="1" applyAlignment="1" applyProtection="1">
      <alignment horizontal="center" vertical="center" wrapText="1"/>
      <protection locked="0"/>
    </xf>
    <xf numFmtId="0" fontId="0" fillId="0" borderId="5" xfId="0" applyBorder="1" applyAlignment="1" applyProtection="1">
      <alignment horizontal="center" vertical="center" wrapText="1"/>
      <protection locked="0"/>
    </xf>
    <xf numFmtId="0" fontId="0" fillId="0" borderId="0" xfId="0" applyBorder="1" applyAlignment="1" applyProtection="1">
      <alignment horizontal="center" vertical="center" wrapText="1"/>
      <protection locked="0"/>
    </xf>
    <xf numFmtId="0" fontId="0" fillId="0" borderId="6" xfId="0" applyBorder="1" applyAlignment="1" applyProtection="1">
      <alignment horizontal="center" vertical="center" wrapText="1"/>
      <protection locked="0"/>
    </xf>
    <xf numFmtId="0" fontId="0" fillId="0" borderId="7" xfId="0" applyBorder="1" applyAlignment="1" applyProtection="1">
      <alignment horizontal="center" vertical="center" wrapText="1"/>
      <protection locked="0"/>
    </xf>
    <xf numFmtId="0" fontId="0" fillId="0" borderId="8" xfId="0" applyBorder="1" applyAlignment="1" applyProtection="1">
      <alignment horizontal="center" vertical="center" wrapText="1"/>
      <protection locked="0"/>
    </xf>
    <xf numFmtId="0" fontId="0" fillId="0" borderId="9" xfId="0" applyBorder="1" applyAlignment="1" applyProtection="1">
      <alignment horizontal="center" vertical="center" wrapText="1"/>
      <protection locked="0"/>
    </xf>
    <xf numFmtId="0" fontId="0" fillId="0" borderId="0" xfId="0" applyAlignment="1" applyProtection="1">
      <alignment horizontal="center"/>
      <protection locked="0"/>
    </xf>
    <xf numFmtId="0" fontId="0" fillId="2" borderId="0" xfId="0" applyFill="1" applyAlignment="1">
      <alignment horizontal="left" vertical="center" wrapText="1"/>
    </xf>
    <xf numFmtId="0" fontId="0" fillId="3" borderId="1"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3" borderId="1" xfId="0" applyFill="1" applyBorder="1" applyAlignment="1">
      <alignment horizontal="center" vertical="center"/>
    </xf>
    <xf numFmtId="0" fontId="3" fillId="2" borderId="0" xfId="0" applyFont="1" applyFill="1" applyAlignment="1">
      <alignment horizontal="left" wrapText="1"/>
    </xf>
    <xf numFmtId="0" fontId="0" fillId="0" borderId="1" xfId="0" applyFill="1" applyBorder="1" applyAlignment="1">
      <alignment horizont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9" xfId="0" applyFont="1" applyFill="1" applyBorder="1" applyAlignment="1">
      <alignment horizontal="center" vertical="center"/>
    </xf>
    <xf numFmtId="0" fontId="6" fillId="0" borderId="0" xfId="0" applyFont="1" applyFill="1" applyAlignment="1">
      <alignment horizontal="center"/>
    </xf>
    <xf numFmtId="0" fontId="6" fillId="0" borderId="0" xfId="0" applyFont="1" applyFill="1" applyAlignment="1">
      <alignment horizontal="center" wrapText="1"/>
    </xf>
    <xf numFmtId="0" fontId="0" fillId="0" borderId="0" xfId="0" applyFill="1" applyAlignment="1">
      <alignment horizontal="center"/>
    </xf>
    <xf numFmtId="0" fontId="7" fillId="2" borderId="6" xfId="0" applyFont="1" applyFill="1" applyBorder="1" applyAlignment="1" applyProtection="1">
      <alignment horizontal="right" vertical="center"/>
    </xf>
  </cellXfs>
  <cellStyles count="1">
    <cellStyle name="Normal" xfId="0" builtinId="0"/>
  </cellStyles>
  <dxfs count="10">
    <dxf>
      <font>
        <color theme="0"/>
      </font>
      <fill>
        <patternFill>
          <bgColor theme="3"/>
        </patternFill>
      </fill>
    </dxf>
    <dxf>
      <fill>
        <patternFill>
          <bgColor rgb="FFFFFF00"/>
        </patternFill>
      </fill>
    </dxf>
    <dxf>
      <fill>
        <patternFill>
          <bgColor rgb="FFFF0000"/>
        </patternFill>
      </fill>
    </dxf>
    <dxf>
      <numFmt numFmtId="164" formatCode="_(&quot;$&quot;* #,##0_);_(&quot;$&quot;* \(#,##0\);_(&quot;$&quot;* &quot;-&quot;_);_(@_)"/>
      <alignment horizontal="center" vertical="bottom" textRotation="0" wrapText="0" indent="0" justifyLastLine="0" shrinkToFit="0" readingOrder="0"/>
      <protection locked="0" hidden="0"/>
    </dxf>
    <dxf>
      <numFmt numFmtId="164" formatCode="_(&quot;$&quot;* #,##0_);_(&quot;$&quot;* \(#,##0\);_(&quot;$&quot;* &quot;-&quot;_);_(@_)"/>
      <alignment horizontal="center" vertical="bottom" textRotation="0" wrapText="0" indent="0" justifyLastLine="0" shrinkToFit="0" readingOrder="0"/>
      <protection locked="0" hidden="0"/>
    </dxf>
    <dxf>
      <numFmt numFmtId="164" formatCode="_(&quot;$&quot;* #,##0_);_(&quot;$&quot;* \(#,##0\);_(&quot;$&quot;* &quot;-&quot;_);_(@_)"/>
      <alignment horizontal="center" vertical="bottom" textRotation="0" wrapText="0" indent="0" justifyLastLine="0" shrinkToFit="0" readingOrder="0"/>
      <protection locked="0" hidden="0"/>
    </dxf>
    <dxf>
      <numFmt numFmtId="164" formatCode="_(&quot;$&quot;* #,##0_);_(&quot;$&quot;* \(#,##0\);_(&quot;$&quot;* &quot;-&quot;_);_(@_)"/>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protection locked="0" hidden="0"/>
    </dxf>
    <dxf>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alignment horizontal="center" vertical="center" textRotation="0" wrapText="0" indent="0" justifyLastLine="0" shrinkToFit="0" readingOrder="0"/>
      <protection locked="0" hidden="0"/>
    </dxf>
  </dxfs>
  <tableStyles count="0" defaultTableStyle="TableStyleMedium2" defaultPivotStyle="PivotStyleLight16"/>
  <colors>
    <mruColors>
      <color rgb="FF15457A"/>
      <color rgb="FF008A00"/>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CR"/>
              <a:t>Precio Final por</a:t>
            </a:r>
            <a:r>
              <a:rPr lang="es-CR" baseline="0"/>
              <a:t> Tipo de Auto</a:t>
            </a:r>
            <a:endParaRPr lang="es-C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R"/>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lt1">
                        <a:lumMod val="85000"/>
                      </a:schemeClr>
                    </a:solidFill>
                    <a:latin typeface="+mn-lt"/>
                    <a:ea typeface="+mn-ea"/>
                    <a:cs typeface="+mn-cs"/>
                  </a:defRPr>
                </a:pPr>
                <a:endParaRPr lang="es-C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'Prueba 1'!$B$15:$B$19</c:f>
              <c:strCache>
                <c:ptCount val="5"/>
                <c:pt idx="0">
                  <c:v>Auto 1</c:v>
                </c:pt>
                <c:pt idx="1">
                  <c:v>Auto 2</c:v>
                </c:pt>
                <c:pt idx="2">
                  <c:v>Auto 3</c:v>
                </c:pt>
                <c:pt idx="3">
                  <c:v>Auto 4</c:v>
                </c:pt>
                <c:pt idx="4">
                  <c:v>Auto 5</c:v>
                </c:pt>
              </c:strCache>
            </c:strRef>
          </c:cat>
          <c:val>
            <c:numRef>
              <c:f>'Prueba 1'!$F$15:$F$19</c:f>
              <c:numCache>
                <c:formatCode>_("$"* #\ ##0_);_("$"* \(#\ ##0\);_("$"* "-"_);_(@_)</c:formatCode>
                <c:ptCount val="5"/>
                <c:pt idx="0">
                  <c:v>19440</c:v>
                </c:pt>
                <c:pt idx="1">
                  <c:v>21060</c:v>
                </c:pt>
                <c:pt idx="2">
                  <c:v>28080</c:v>
                </c:pt>
                <c:pt idx="3">
                  <c:v>24840</c:v>
                </c:pt>
                <c:pt idx="4">
                  <c:v>16740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551F-4151-90E8-E8AF85261D78}"/>
            </c:ext>
          </c:extLst>
        </c:ser>
        <c:dLbls>
          <c:showLegendKey val="0"/>
          <c:showVal val="1"/>
          <c:showCatName val="0"/>
          <c:showSerName val="0"/>
          <c:showPercent val="0"/>
          <c:showBubbleSize val="0"/>
        </c:dLbls>
        <c:gapWidth val="150"/>
        <c:shape val="box"/>
        <c:axId val="2066542191"/>
        <c:axId val="2066539279"/>
        <c:axId val="0"/>
      </c:bar3DChart>
      <c:catAx>
        <c:axId val="206654219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R"/>
                  <a:t>TIPO DE AUTO</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s-C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2066539279"/>
        <c:crosses val="autoZero"/>
        <c:auto val="1"/>
        <c:lblAlgn val="ctr"/>
        <c:lblOffset val="100"/>
        <c:noMultiLvlLbl val="0"/>
      </c:catAx>
      <c:valAx>
        <c:axId val="2066539279"/>
        <c:scaling>
          <c:orientation val="minMax"/>
        </c:scaling>
        <c:delete val="1"/>
        <c:axPos val="l"/>
        <c:numFmt formatCode="_(&quot;$&quot;* #\ ##0_);_(&quot;$&quot;* \(#\ ##0\);_(&quot;$&quot;* &quot;-&quot;_);_(@_)" sourceLinked="1"/>
        <c:majorTickMark val="none"/>
        <c:minorTickMark val="none"/>
        <c:tickLblPos val="nextTo"/>
        <c:crossAx val="206654219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[Richard Douglas Grijalba.xlsx]TD1!TablaDinámica6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Ventas Totales</a:t>
            </a:r>
            <a:r>
              <a:rPr lang="en-US" baseline="0"/>
              <a:t> por Mes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R"/>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'TD1'!$B$1</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'TD1'!$A$2:$A$8</c:f>
              <c:strCache>
                <c:ptCount val="6"/>
                <c:pt idx="0">
                  <c:v>Enero</c:v>
                </c:pt>
                <c:pt idx="1">
                  <c:v>Febrero</c:v>
                </c:pt>
                <c:pt idx="2">
                  <c:v>Marzo</c:v>
                </c:pt>
                <c:pt idx="3">
                  <c:v>Abril</c:v>
                </c:pt>
                <c:pt idx="4">
                  <c:v>Mayo</c:v>
                </c:pt>
                <c:pt idx="5">
                  <c:v>Junio</c:v>
                </c:pt>
              </c:strCache>
            </c:strRef>
          </c:cat>
          <c:val>
            <c:numRef>
              <c:f>'TD1'!$B$2:$B$8</c:f>
              <c:numCache>
                <c:formatCode>_-[$₡-140A]* #\ ##0_-;\-[$₡-140A]* #\ ##0_-;_-[$₡-140A]* "-"_-;_-@_-</c:formatCode>
                <c:ptCount val="6"/>
                <c:pt idx="0">
                  <c:v>356461</c:v>
                </c:pt>
                <c:pt idx="1">
                  <c:v>299112</c:v>
                </c:pt>
                <c:pt idx="2">
                  <c:v>396341</c:v>
                </c:pt>
                <c:pt idx="3">
                  <c:v>371562</c:v>
                </c:pt>
                <c:pt idx="4">
                  <c:v>360112</c:v>
                </c:pt>
                <c:pt idx="5">
                  <c:v>315621</c:v>
                </c:pt>
              </c:numCache>
            </c:numRef>
          </c:val>
          <c:smooth val="0"/>
          <c:extLst>
            <c:ext xmlns:c16="http://schemas.microsoft.com/office/drawing/2014/chart" uri="{C3380CC4-5D6E-409C-BE32-E72D297353CC}">
              <c16:uniqueId val="{00000000-780D-4E73-A345-EA4BF7E48088}"/>
            </c:ext>
          </c:extLst>
        </c:ser>
        <c:dLbls>
          <c:showLegendKey val="0"/>
          <c:showVal val="0"/>
          <c:showCatName val="0"/>
          <c:showSerName val="0"/>
          <c:showPercent val="0"/>
          <c:showBubbleSize val="0"/>
        </c:dLbls>
        <c:marker val="1"/>
        <c:smooth val="0"/>
        <c:axId val="96822111"/>
        <c:axId val="96820863"/>
      </c:lineChart>
      <c:catAx>
        <c:axId val="968221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96820863"/>
        <c:crosses val="autoZero"/>
        <c:auto val="1"/>
        <c:lblAlgn val="ctr"/>
        <c:lblOffset val="100"/>
        <c:noMultiLvlLbl val="0"/>
      </c:catAx>
      <c:valAx>
        <c:axId val="96820863"/>
        <c:scaling>
          <c:orientation val="minMax"/>
        </c:scaling>
        <c:delete val="0"/>
        <c:axPos val="l"/>
        <c:majorGridlines>
          <c:spPr>
            <a:ln w="9525" cap="flat" cmpd="sng" algn="ctr">
              <a:solidFill>
                <a:schemeClr val="lt1">
                  <a:lumMod val="95000"/>
                  <a:alpha val="10000"/>
                </a:schemeClr>
              </a:solidFill>
              <a:round/>
            </a:ln>
            <a:effectLst/>
          </c:spPr>
        </c:majorGridlines>
        <c:numFmt formatCode="_-[$₡-140A]* #\ ##0_-;\-[$₡-140A]* #\ ##0_-;_-[$₡-140A]*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9682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[Richard Douglas Grijalba.xlsx]TD2!TablaDinámica7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CR"/>
              <a:t>Ventas por Tipo de Vehículo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R"/>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'TD2'!$B$3:$B$4</c:f>
              <c:strCache>
                <c:ptCount val="1"/>
                <c:pt idx="0">
                  <c:v>2020</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'TD2'!$A$5:$A$8</c:f>
              <c:strCache>
                <c:ptCount val="3"/>
                <c:pt idx="0">
                  <c:v>Tipo A</c:v>
                </c:pt>
                <c:pt idx="1">
                  <c:v>Tipo B</c:v>
                </c:pt>
                <c:pt idx="2">
                  <c:v>Tipo C</c:v>
                </c:pt>
              </c:strCache>
            </c:strRef>
          </c:cat>
          <c:val>
            <c:numRef>
              <c:f>'TD2'!$B$5:$B$8</c:f>
              <c:numCache>
                <c:formatCode>_-[$₡-140A]* #\ ##0_-;\-[$₡-140A]* #\ ##0_-;_-[$₡-140A]* "-"_-;_-@_-</c:formatCode>
                <c:ptCount val="3"/>
                <c:pt idx="0">
                  <c:v>771180</c:v>
                </c:pt>
                <c:pt idx="1">
                  <c:v>73731</c:v>
                </c:pt>
                <c:pt idx="2">
                  <c:v>15798</c:v>
                </c:pt>
              </c:numCache>
            </c:numRef>
          </c:val>
          <c:extLst>
            <c:ext xmlns:c16="http://schemas.microsoft.com/office/drawing/2014/chart" uri="{C3380CC4-5D6E-409C-BE32-E72D297353CC}">
              <c16:uniqueId val="{00000000-0EC9-45CB-84F9-69A8CF62E7D2}"/>
            </c:ext>
          </c:extLst>
        </c:ser>
        <c:ser>
          <c:idx val="1"/>
          <c:order val="1"/>
          <c:tx>
            <c:strRef>
              <c:f>'TD2'!$C$3:$C$4</c:f>
              <c:strCache>
                <c:ptCount val="1"/>
                <c:pt idx="0">
                  <c:v>2021</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'TD2'!$A$5:$A$8</c:f>
              <c:strCache>
                <c:ptCount val="3"/>
                <c:pt idx="0">
                  <c:v>Tipo A</c:v>
                </c:pt>
                <c:pt idx="1">
                  <c:v>Tipo B</c:v>
                </c:pt>
                <c:pt idx="2">
                  <c:v>Tipo C</c:v>
                </c:pt>
              </c:strCache>
            </c:strRef>
          </c:cat>
          <c:val>
            <c:numRef>
              <c:f>'TD2'!$C$5:$C$8</c:f>
              <c:numCache>
                <c:formatCode>_-[$₡-140A]* #\ ##0_-;\-[$₡-140A]* #\ ##0_-;_-[$₡-140A]* "-"_-;_-@_-</c:formatCode>
                <c:ptCount val="3"/>
                <c:pt idx="0">
                  <c:v>1120622</c:v>
                </c:pt>
                <c:pt idx="1">
                  <c:v>100169</c:v>
                </c:pt>
                <c:pt idx="2">
                  <c:v>17709</c:v>
                </c:pt>
              </c:numCache>
            </c:numRef>
          </c:val>
          <c:extLst>
            <c:ext xmlns:c16="http://schemas.microsoft.com/office/drawing/2014/chart" uri="{C3380CC4-5D6E-409C-BE32-E72D297353CC}">
              <c16:uniqueId val="{00000006-0EC9-45CB-84F9-69A8CF62E7D2}"/>
            </c:ext>
          </c:extLst>
        </c:ser>
        <c:dLbls>
          <c:dLblPos val="outEnd"/>
          <c:showLegendKey val="0"/>
          <c:showVal val="1"/>
          <c:showCatName val="0"/>
          <c:showSerName val="0"/>
          <c:showPercent val="0"/>
          <c:showBubbleSize val="0"/>
        </c:dLbls>
        <c:gapWidth val="100"/>
        <c:overlap val="-24"/>
        <c:axId val="2056389407"/>
        <c:axId val="2056401887"/>
      </c:barChart>
      <c:catAx>
        <c:axId val="20563894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2056401887"/>
        <c:crosses val="autoZero"/>
        <c:auto val="1"/>
        <c:lblAlgn val="ctr"/>
        <c:lblOffset val="100"/>
        <c:noMultiLvlLbl val="0"/>
      </c:catAx>
      <c:valAx>
        <c:axId val="2056401887"/>
        <c:scaling>
          <c:orientation val="minMax"/>
        </c:scaling>
        <c:delete val="0"/>
        <c:axPos val="l"/>
        <c:majorGridlines>
          <c:spPr>
            <a:ln w="9525" cap="flat" cmpd="sng" algn="ctr">
              <a:solidFill>
                <a:schemeClr val="lt1">
                  <a:lumMod val="95000"/>
                  <a:alpha val="10000"/>
                </a:schemeClr>
              </a:solidFill>
              <a:round/>
            </a:ln>
            <a:effectLst/>
          </c:spPr>
        </c:majorGridlines>
        <c:numFmt formatCode="_-[$₡-140A]* #\ ##0_-;\-[$₡-140A]* #\ ##0_-;_-[$₡-140A]*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2056389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[Richard Douglas Grijalba.xlsx]TD3!TablaDinámica22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Ventas Totales por Vehículo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R"/>
        </a:p>
      </c:txPr>
    </c:title>
    <c:autoTitleDeleted val="0"/>
    <c:pivotFmts>
      <c:pivotFmt>
        <c:idx val="0"/>
        <c:spPr>
          <a:solidFill>
            <a:srgbClr val="92D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'TD3'!$B$3</c:f>
              <c:strCache>
                <c:ptCount val="1"/>
                <c:pt idx="0">
                  <c:v>Total</c:v>
                </c:pt>
              </c:strCache>
            </c:strRef>
          </c:tx>
          <c:spPr>
            <a:solidFill>
              <a:srgbClr val="92D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'TD3'!$A$4:$A$9</c:f>
              <c:strCache>
                <c:ptCount val="5"/>
                <c:pt idx="0">
                  <c:v>Auto</c:v>
                </c:pt>
                <c:pt idx="1">
                  <c:v>Camión</c:v>
                </c:pt>
                <c:pt idx="2">
                  <c:v>Camioneta</c:v>
                </c:pt>
                <c:pt idx="3">
                  <c:v>Moto</c:v>
                </c:pt>
                <c:pt idx="4">
                  <c:v>Ómnibus</c:v>
                </c:pt>
              </c:strCache>
            </c:strRef>
          </c:cat>
          <c:val>
            <c:numRef>
              <c:f>'TD3'!$B$4:$B$9</c:f>
              <c:numCache>
                <c:formatCode>_-[$₡-140A]* #\ ##0_-;\-[$₡-140A]* #\ ##0_-;_-[$₡-140A]* "-"_-;_-@_-</c:formatCode>
                <c:ptCount val="5"/>
                <c:pt idx="0">
                  <c:v>1841750</c:v>
                </c:pt>
                <c:pt idx="1">
                  <c:v>26232</c:v>
                </c:pt>
                <c:pt idx="2">
                  <c:v>50052</c:v>
                </c:pt>
                <c:pt idx="3">
                  <c:v>33507</c:v>
                </c:pt>
                <c:pt idx="4">
                  <c:v>147668</c:v>
                </c:pt>
              </c:numCache>
            </c:numRef>
          </c:val>
          <c:extLst>
            <c:ext xmlns:c16="http://schemas.microsoft.com/office/drawing/2014/chart" uri="{C3380CC4-5D6E-409C-BE32-E72D297353CC}">
              <c16:uniqueId val="{00000000-DDC0-489D-895B-CC491A0264C9}"/>
            </c:ext>
          </c:extLst>
        </c:ser>
        <c:dLbls>
          <c:dLblPos val="outEnd"/>
          <c:showLegendKey val="0"/>
          <c:showVal val="1"/>
          <c:showCatName val="0"/>
          <c:showSerName val="0"/>
          <c:showPercent val="0"/>
          <c:showBubbleSize val="0"/>
        </c:dLbls>
        <c:gapWidth val="115"/>
        <c:overlap val="-20"/>
        <c:axId val="91052239"/>
        <c:axId val="91050159"/>
      </c:barChart>
      <c:catAx>
        <c:axId val="9105223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91050159"/>
        <c:crosses val="autoZero"/>
        <c:auto val="1"/>
        <c:lblAlgn val="ctr"/>
        <c:lblOffset val="100"/>
        <c:noMultiLvlLbl val="0"/>
      </c:catAx>
      <c:valAx>
        <c:axId val="91050159"/>
        <c:scaling>
          <c:orientation val="minMax"/>
        </c:scaling>
        <c:delete val="0"/>
        <c:axPos val="b"/>
        <c:majorGridlines>
          <c:spPr>
            <a:ln w="9525" cap="flat" cmpd="sng" algn="ctr">
              <a:solidFill>
                <a:schemeClr val="lt1">
                  <a:lumMod val="95000"/>
                  <a:alpha val="10000"/>
                </a:schemeClr>
              </a:solidFill>
              <a:round/>
            </a:ln>
            <a:effectLst/>
          </c:spPr>
        </c:majorGridlines>
        <c:numFmt formatCode="_-[$₡-140A]* #\ ##0_-;\-[$₡-140A]* #\ ##0_-;_-[$₡-140A]*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9105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[Richard Douglas Grijalba.xlsx]TD4!TablaDinámica23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Ventas por Año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solidFill>
            <a:srgbClr val="92D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solidFill>
            <a:srgbClr val="92D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'TD4'!$B$3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429A-4464-AF7D-8FC96881D709}"/>
              </c:ext>
            </c:extLst>
          </c:dPt>
          <c:dPt>
            <c:idx val="1"/>
            <c:bubble3D val="0"/>
            <c:spPr>
              <a:solidFill>
                <a:srgbClr val="92D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429A-4464-AF7D-8FC96881D7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R"/>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'TD4'!$A$4:$A$6</c:f>
              <c:strCache>
                <c:ptCount val="2"/>
                <c:pt idx="0">
                  <c:v>2020</c:v>
                </c:pt>
                <c:pt idx="1">
                  <c:v>2021</c:v>
                </c:pt>
              </c:strCache>
            </c:strRef>
          </c:cat>
          <c:val>
            <c:numRef>
              <c:f>'TD4'!$B$4:$B$6</c:f>
              <c:numCache>
                <c:formatCode>_-[$₡-140A]* #\ ##0_-;\-[$₡-140A]* #\ ##0_-;_-[$₡-140A]* "-"_-;_-@_-</c:formatCode>
                <c:ptCount val="2"/>
                <c:pt idx="0">
                  <c:v>860709</c:v>
                </c:pt>
                <c:pt idx="1">
                  <c:v>1238500</c:v>
                </c:pt>
              </c:numCache>
            </c:numRef>
          </c:val>
          <c:extLst>
            <c:ext xmlns:c16="http://schemas.microsoft.com/office/drawing/2014/chart" uri="{C3380CC4-5D6E-409C-BE32-E72D297353CC}">
              <c16:uniqueId val="{00000004-429A-4464-AF7D-8FC96881D70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16</xdr:col>
      <xdr:colOff>119505</xdr:colOff>
      <xdr:row>11</xdr:row>
      <xdr:rowOff>0</xdr:rowOff>
    </xdr:to>
    <xdr:pic>
      <xdr:nvPicPr>
        <xdr:cNvPr id="5" name="Imagen 4">
          <a:extLst>
            <a:ext uri="{FF2B5EF4-FFF2-40B4-BE49-F238E27FC236}">
              <a16:creationId xmlns:a16="http://schemas.microsoft.com/office/drawing/2014/main" id="{8C6DA6A2-2A5A-4256-AC63-D86C6FBD125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0524" b="17421"/>
        <a:stretch/>
      </xdr:blipFill>
      <xdr:spPr>
        <a:xfrm>
          <a:off x="5464969" y="0"/>
          <a:ext cx="4370036" cy="2095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91888</xdr:colOff>
      <xdr:row>36</xdr:row>
      <xdr:rowOff>35858</xdr:rowOff>
    </xdr:from>
    <xdr:to>
      <xdr:col>5</xdr:col>
      <xdr:colOff>1803808</xdr:colOff>
      <xdr:row>50</xdr:row>
      <xdr:rowOff>232203</xdr:rowOff>
    </xdr:to>
    <xdr:pic>
      <xdr:nvPicPr>
        <xdr:cNvPr id="4" name="Imagen 3">
          <a:extLst>
            <a:ext uri="{FF2B5EF4-FFF2-40B4-BE49-F238E27FC236}">
              <a16:creationId xmlns:a16="http://schemas.microsoft.com/office/drawing/2014/main" id="{651C7706-CD00-4C45-BE3B-B87F4CA712EE}"/>
            </a:ext>
          </a:extLst>
        </xdr:cNvPr>
        <xdr:cNvPicPr>
          <a:picLocks noChangeAspect="1"/>
        </xdr:cNvPicPr>
      </xdr:nvPicPr>
      <xdr:blipFill>
        <a:blip xmlns:r="http://schemas.openxmlformats.org/officeDocument/2006/relationships" r:embed="rId1"/>
        <a:stretch>
          <a:fillRect/>
        </a:stretch>
      </xdr:blipFill>
      <xdr:spPr>
        <a:xfrm>
          <a:off x="432547" y="8633011"/>
          <a:ext cx="5530885" cy="3988416"/>
        </a:xfrm>
        <a:prstGeom prst="rect">
          <a:avLst/>
        </a:prstGeom>
      </xdr:spPr>
    </xdr:pic>
    <xdr:clientData/>
  </xdr:twoCellAnchor>
  <xdr:twoCellAnchor>
    <xdr:from>
      <xdr:col>8</xdr:col>
      <xdr:colOff>3586</xdr:colOff>
      <xdr:row>35</xdr:row>
      <xdr:rowOff>232410</xdr:rowOff>
    </xdr:from>
    <xdr:to>
      <xdr:col>15</xdr:col>
      <xdr:colOff>609599</xdr:colOff>
      <xdr:row>50</xdr:row>
      <xdr:rowOff>224117</xdr:rowOff>
    </xdr:to>
    <xdr:graphicFrame macro="">
      <xdr:nvGraphicFramePr>
        <xdr:cNvPr id="2" name="Gráfico 1">
          <a:extLst>
            <a:ext uri="{FF2B5EF4-FFF2-40B4-BE49-F238E27FC236}">
              <a16:creationId xmlns:a16="http://schemas.microsoft.com/office/drawing/2014/main" id="{791C76DF-A203-4FAB-A168-E8BAFF786C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469107</xdr:colOff>
      <xdr:row>135</xdr:row>
      <xdr:rowOff>92869</xdr:rowOff>
    </xdr:from>
    <xdr:to>
      <xdr:col>11</xdr:col>
      <xdr:colOff>326232</xdr:colOff>
      <xdr:row>139</xdr:row>
      <xdr:rowOff>16669</xdr:rowOff>
    </xdr:to>
    <xdr:sp macro="" textlink="">
      <xdr:nvSpPr>
        <xdr:cNvPr id="2" name="Diagrama de flujo: terminador 1">
          <a:extLst>
            <a:ext uri="{FF2B5EF4-FFF2-40B4-BE49-F238E27FC236}">
              <a16:creationId xmlns:a16="http://schemas.microsoft.com/office/drawing/2014/main" id="{17FA3F3D-3962-4F2D-A046-1E61A169EE66}"/>
            </a:ext>
          </a:extLst>
        </xdr:cNvPr>
        <xdr:cNvSpPr/>
      </xdr:nvSpPr>
      <xdr:spPr>
        <a:xfrm>
          <a:off x="5374482" y="26179463"/>
          <a:ext cx="2738438" cy="685800"/>
        </a:xfrm>
        <a:prstGeom prst="flowChartTerminator">
          <a:avLst/>
        </a:prstGeom>
        <a:solidFill>
          <a:schemeClr val="accent1">
            <a:lumMod val="60000"/>
            <a:lumOff val="40000"/>
          </a:schemeClr>
        </a:solidFill>
        <a:effectLst>
          <a:glow rad="101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R" sz="1200" b="1"/>
            <a:t>INSTRUCCIONES</a:t>
          </a:r>
          <a:endParaRPr lang="es-CR" sz="1100" b="1"/>
        </a:p>
      </xdr:txBody>
    </xdr:sp>
    <xdr:clientData/>
  </xdr:twoCellAnchor>
  <xdr:twoCellAnchor editAs="oneCell">
    <xdr:from>
      <xdr:col>9</xdr:col>
      <xdr:colOff>107155</xdr:colOff>
      <xdr:row>8</xdr:row>
      <xdr:rowOff>83344</xdr:rowOff>
    </xdr:from>
    <xdr:to>
      <xdr:col>14</xdr:col>
      <xdr:colOff>325993</xdr:colOff>
      <xdr:row>43</xdr:row>
      <xdr:rowOff>95249</xdr:rowOff>
    </xdr:to>
    <xdr:pic>
      <xdr:nvPicPr>
        <xdr:cNvPr id="6" name="Imagen 5">
          <a:extLst>
            <a:ext uri="{FF2B5EF4-FFF2-40B4-BE49-F238E27FC236}">
              <a16:creationId xmlns:a16="http://schemas.microsoft.com/office/drawing/2014/main" id="{D62A3978-3E15-4EC7-9A33-2559DAC14F66}"/>
            </a:ext>
          </a:extLst>
        </xdr:cNvPr>
        <xdr:cNvPicPr>
          <a:picLocks noChangeAspect="1"/>
        </xdr:cNvPicPr>
      </xdr:nvPicPr>
      <xdr:blipFill>
        <a:blip xmlns:r="http://schemas.openxmlformats.org/officeDocument/2006/relationships" r:embed="rId1"/>
        <a:stretch>
          <a:fillRect/>
        </a:stretch>
      </xdr:blipFill>
      <xdr:spPr>
        <a:xfrm>
          <a:off x="6339226" y="1974737"/>
          <a:ext cx="7063231" cy="6679405"/>
        </a:xfrm>
        <a:prstGeom prst="rect">
          <a:avLst/>
        </a:prstGeom>
      </xdr:spPr>
    </xdr:pic>
    <xdr:clientData/>
  </xdr:twoCellAnchor>
  <xdr:twoCellAnchor editAs="oneCell">
    <xdr:from>
      <xdr:col>9</xdr:col>
      <xdr:colOff>40820</xdr:colOff>
      <xdr:row>47</xdr:row>
      <xdr:rowOff>19078</xdr:rowOff>
    </xdr:from>
    <xdr:to>
      <xdr:col>14</xdr:col>
      <xdr:colOff>204107</xdr:colOff>
      <xdr:row>70</xdr:row>
      <xdr:rowOff>74540</xdr:rowOff>
    </xdr:to>
    <xdr:pic>
      <xdr:nvPicPr>
        <xdr:cNvPr id="7" name="Imagen 6">
          <a:extLst>
            <a:ext uri="{FF2B5EF4-FFF2-40B4-BE49-F238E27FC236}">
              <a16:creationId xmlns:a16="http://schemas.microsoft.com/office/drawing/2014/main" id="{CDC5BB19-2607-4D9B-B207-C6A399E153BA}"/>
            </a:ext>
          </a:extLst>
        </xdr:cNvPr>
        <xdr:cNvPicPr>
          <a:picLocks noChangeAspect="1"/>
        </xdr:cNvPicPr>
      </xdr:nvPicPr>
      <xdr:blipFill>
        <a:blip xmlns:r="http://schemas.openxmlformats.org/officeDocument/2006/relationships" r:embed="rId2"/>
        <a:stretch>
          <a:fillRect/>
        </a:stretch>
      </xdr:blipFill>
      <xdr:spPr>
        <a:xfrm>
          <a:off x="6272891" y="9339971"/>
          <a:ext cx="7007680" cy="44369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88907</xdr:colOff>
      <xdr:row>6</xdr:row>
      <xdr:rowOff>44824</xdr:rowOff>
    </xdr:from>
    <xdr:to>
      <xdr:col>14</xdr:col>
      <xdr:colOff>78441</xdr:colOff>
      <xdr:row>37</xdr:row>
      <xdr:rowOff>145677</xdr:rowOff>
    </xdr:to>
    <xdr:pic>
      <xdr:nvPicPr>
        <xdr:cNvPr id="17" name="Imagen 16">
          <a:extLst>
            <a:ext uri="{FF2B5EF4-FFF2-40B4-BE49-F238E27FC236}">
              <a16:creationId xmlns:a16="http://schemas.microsoft.com/office/drawing/2014/main" id="{C2D73FB4-08F3-417D-8B83-A5EFFFC0D631}"/>
            </a:ext>
          </a:extLst>
        </xdr:cNvPr>
        <xdr:cNvPicPr>
          <a:picLocks noChangeAspect="1"/>
        </xdr:cNvPicPr>
      </xdr:nvPicPr>
      <xdr:blipFill>
        <a:blip xmlns:r="http://schemas.openxmlformats.org/officeDocument/2006/relationships" r:embed="rId1"/>
        <a:stretch>
          <a:fillRect/>
        </a:stretch>
      </xdr:blipFill>
      <xdr:spPr>
        <a:xfrm>
          <a:off x="88907" y="1389530"/>
          <a:ext cx="13660710" cy="56589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79786</xdr:colOff>
      <xdr:row>1</xdr:row>
      <xdr:rowOff>137160</xdr:rowOff>
    </xdr:from>
    <xdr:to>
      <xdr:col>10</xdr:col>
      <xdr:colOff>285526</xdr:colOff>
      <xdr:row>16</xdr:row>
      <xdr:rowOff>137160</xdr:rowOff>
    </xdr:to>
    <xdr:graphicFrame macro="">
      <xdr:nvGraphicFramePr>
        <xdr:cNvPr id="2" name="Gráfico 1">
          <a:extLst>
            <a:ext uri="{FF2B5EF4-FFF2-40B4-BE49-F238E27FC236}">
              <a16:creationId xmlns:a16="http://schemas.microsoft.com/office/drawing/2014/main" id="{841509D3-D8B5-4645-809E-511E0A9F8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404499</xdr:colOff>
      <xdr:row>1</xdr:row>
      <xdr:rowOff>163287</xdr:rowOff>
    </xdr:from>
    <xdr:to>
      <xdr:col>17</xdr:col>
      <xdr:colOff>606384</xdr:colOff>
      <xdr:row>16</xdr:row>
      <xdr:rowOff>156448</xdr:rowOff>
    </xdr:to>
    <xdr:graphicFrame macro="">
      <xdr:nvGraphicFramePr>
        <xdr:cNvPr id="3" name="Gráfico 2">
          <a:extLst>
            <a:ext uri="{FF2B5EF4-FFF2-40B4-BE49-F238E27FC236}">
              <a16:creationId xmlns:a16="http://schemas.microsoft.com/office/drawing/2014/main" id="{3E9915CF-E66A-4401-B959-C5AEA76038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71718</xdr:colOff>
      <xdr:row>17</xdr:row>
      <xdr:rowOff>44823</xdr:rowOff>
    </xdr:from>
    <xdr:to>
      <xdr:col>10</xdr:col>
      <xdr:colOff>268942</xdr:colOff>
      <xdr:row>32</xdr:row>
      <xdr:rowOff>44823</xdr:rowOff>
    </xdr:to>
    <xdr:graphicFrame macro="">
      <xdr:nvGraphicFramePr>
        <xdr:cNvPr id="4" name="Gráfico 3">
          <a:extLst>
            <a:ext uri="{FF2B5EF4-FFF2-40B4-BE49-F238E27FC236}">
              <a16:creationId xmlns:a16="http://schemas.microsoft.com/office/drawing/2014/main" id="{EE684F74-8681-4B7D-A243-8D520475DB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395087</xdr:colOff>
      <xdr:row>17</xdr:row>
      <xdr:rowOff>35858</xdr:rowOff>
    </xdr:from>
    <xdr:to>
      <xdr:col>17</xdr:col>
      <xdr:colOff>592310</xdr:colOff>
      <xdr:row>32</xdr:row>
      <xdr:rowOff>35858</xdr:rowOff>
    </xdr:to>
    <xdr:graphicFrame macro="">
      <xdr:nvGraphicFramePr>
        <xdr:cNvPr id="5" name="Gráfico 4">
          <a:extLst>
            <a:ext uri="{FF2B5EF4-FFF2-40B4-BE49-F238E27FC236}">
              <a16:creationId xmlns:a16="http://schemas.microsoft.com/office/drawing/2014/main" id="{8DBFB5C6-8B4E-4F26-AC07-05845D19F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130629</xdr:colOff>
      <xdr:row>3</xdr:row>
      <xdr:rowOff>32656</xdr:rowOff>
    </xdr:from>
    <xdr:to>
      <xdr:col>2</xdr:col>
      <xdr:colOff>489857</xdr:colOff>
      <xdr:row>6</xdr:row>
      <xdr:rowOff>174171</xdr:rowOff>
    </xdr:to>
    <mc:AlternateContent xmlns:mc="http://schemas.openxmlformats.org/markup-compatibility/2006" xmlns:a14="http://schemas.microsoft.com/office/drawing/2010/main">
      <mc:Choice Requires="a14">
        <xdr:graphicFrame macro="">
          <xdr:nvGraphicFramePr>
            <xdr:cNvPr id="6" name="Año">
              <a:extLst>
                <a:ext uri="{FF2B5EF4-FFF2-40B4-BE49-F238E27FC236}">
                  <a16:creationId xmlns:a16="http://schemas.microsoft.com/office/drawing/2014/main" id="{E482A60A-263A-4B80-B0E0-F5AA1357EC6F}"/>
                </a:ext>
              </a:extLst>
            </xdr:cNvPr>
            <xdr:cNvGraphicFramePr/>
          </xdr:nvGraphicFramePr>
          <xdr:xfrm>
            <a:off x="0" y="0"/>
            <a:ext cx="0" cy="0"/>
          </xdr:xfrm>
          <a:graphic>
            <a:graphicData uri="http://schemas.microsoft.com/office/drawing/2010/slicer">
              <sle:slicer xmlns:sle="http://schemas.microsoft.com/office/drawing/2010/slicer" name="Año"/>
            </a:graphicData>
          </a:graphic>
        </xdr:graphicFrame>
      </mc:Choice>
      <mc:Fallback xmlns="">
        <xdr:sp macro="" textlink="">
          <xdr:nvSpPr>
            <xdr:cNvPr id="0" name=""/>
            <xdr:cNvSpPr>
              <a:spLocks noTextEdit="1"/>
            </xdr:cNvSpPr>
          </xdr:nvSpPr>
          <xdr:spPr>
            <a:xfrm>
              <a:off x="130629" y="587827"/>
              <a:ext cx="1948542" cy="696687"/>
            </a:xfrm>
            <a:prstGeom prst="rect">
              <a:avLst/>
            </a:prstGeom>
            <a:solidFill>
              <a:prstClr val="white"/>
            </a:solidFill>
            <a:ln w="1">
              <a:solidFill>
                <a:prstClr val="green"/>
              </a:solidFill>
            </a:ln>
          </xdr:spPr>
          <xdr:txBody>
            <a:bodyPr vertOverflow="clip" horzOverflow="clip"/>
            <a:lstStyle/>
            <a:p>
              <a:r>
                <a:rPr lang="es-CR"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119743</xdr:colOff>
      <xdr:row>8</xdr:row>
      <xdr:rowOff>21772</xdr:rowOff>
    </xdr:from>
    <xdr:to>
      <xdr:col>2</xdr:col>
      <xdr:colOff>489857</xdr:colOff>
      <xdr:row>19</xdr:row>
      <xdr:rowOff>163285</xdr:rowOff>
    </xdr:to>
    <mc:AlternateContent xmlns:mc="http://schemas.openxmlformats.org/markup-compatibility/2006" xmlns:a14="http://schemas.microsoft.com/office/drawing/2010/main">
      <mc:Choice Requires="a14">
        <xdr:graphicFrame macro="">
          <xdr:nvGraphicFramePr>
            <xdr:cNvPr id="7" name="Mes">
              <a:extLst>
                <a:ext uri="{FF2B5EF4-FFF2-40B4-BE49-F238E27FC236}">
                  <a16:creationId xmlns:a16="http://schemas.microsoft.com/office/drawing/2014/main" id="{CA3939BF-1B54-494D-8AAF-C66705534DC9}"/>
                </a:ext>
              </a:extLst>
            </xdr:cNvPr>
            <xdr:cNvGraphicFramePr/>
          </xdr:nvGraphicFramePr>
          <xdr:xfrm>
            <a:off x="0" y="0"/>
            <a:ext cx="0" cy="0"/>
          </xdr:xfrm>
          <a:graphic>
            <a:graphicData uri="http://schemas.microsoft.com/office/drawing/2010/slicer">
              <sle:slicer xmlns:sle="http://schemas.microsoft.com/office/drawing/2010/slicer" name="Mes"/>
            </a:graphicData>
          </a:graphic>
        </xdr:graphicFrame>
      </mc:Choice>
      <mc:Fallback xmlns="">
        <xdr:sp macro="" textlink="">
          <xdr:nvSpPr>
            <xdr:cNvPr id="0" name=""/>
            <xdr:cNvSpPr>
              <a:spLocks noTextEdit="1"/>
            </xdr:cNvSpPr>
          </xdr:nvSpPr>
          <xdr:spPr>
            <a:xfrm>
              <a:off x="119743" y="1502229"/>
              <a:ext cx="1959428" cy="2177142"/>
            </a:xfrm>
            <a:prstGeom prst="rect">
              <a:avLst/>
            </a:prstGeom>
            <a:solidFill>
              <a:prstClr val="white"/>
            </a:solidFill>
            <a:ln w="1">
              <a:solidFill>
                <a:prstClr val="green"/>
              </a:solidFill>
            </a:ln>
          </xdr:spPr>
          <xdr:txBody>
            <a:bodyPr vertOverflow="clip" horzOverflow="clip"/>
            <a:lstStyle/>
            <a:p>
              <a:r>
                <a:rPr lang="es-CR"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douglas" refreshedDate="44455.776752893522" createdVersion="7" refreshedVersion="7" minRefreshableVersion="3" recordCount="120" xr:uid="{44504B67-58E4-4BCA-8FA0-AACF889062B1}">
  <cacheSource type="worksheet">
    <worksheetSource ref="B9:G129" sheet="Prueba 3"/>
  </cacheSource>
  <cacheFields count="6">
    <cacheField name="Mes" numFmtId="0">
      <sharedItems count="6">
        <s v="Enero"/>
        <s v="Febrero"/>
        <s v="Marzo"/>
        <s v="Abril"/>
        <s v="Mayo"/>
        <s v="Junio"/>
      </sharedItems>
    </cacheField>
    <cacheField name="Año" numFmtId="0">
      <sharedItems containsSemiMixedTypes="0" containsString="0" containsNumber="1" containsInteger="1" minValue="2020" maxValue="2021" count="2">
        <n v="2020"/>
        <n v="2021"/>
      </sharedItems>
    </cacheField>
    <cacheField name="Semana" numFmtId="0">
      <sharedItems containsSemiMixedTypes="0" containsString="0" containsNumber="1" containsInteger="1" minValue="1" maxValue="4" count="4">
        <n v="1"/>
        <n v="2"/>
        <n v="3"/>
        <n v="4"/>
      </sharedItems>
    </cacheField>
    <cacheField name="Vehículo" numFmtId="0">
      <sharedItems count="5">
        <s v="Auto"/>
        <s v="Camión"/>
        <s v="Ómnibus"/>
        <s v="Camioneta"/>
        <s v="Moto"/>
      </sharedItems>
    </cacheField>
    <cacheField name="Monto Ventas" numFmtId="0">
      <sharedItems containsSemiMixedTypes="0" containsString="0" containsNumber="1" containsInteger="1" minValue="485" maxValue="120750"/>
    </cacheField>
    <cacheField name="Tipo" numFmtId="0">
      <sharedItems count="3">
        <s v="Tipo A"/>
        <s v="Tipo B"/>
        <s v="Tipo C"/>
      </sharedItems>
    </cacheField>
  </cacheFields>
  <extLst>
    <ext xmlns:x14="http://schemas.microsoft.com/office/spreadsheetml/2009/9/main" uri="{725AE2AE-9491-48be-B2B4-4EB974FC3084}">
      <x14:pivotCacheDefinition pivotCacheId="1110370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x v="0"/>
    <x v="0"/>
    <x v="0"/>
    <n v="50000"/>
    <x v="0"/>
  </r>
  <r>
    <x v="0"/>
    <x v="0"/>
    <x v="0"/>
    <x v="1"/>
    <n v="1050"/>
    <x v="1"/>
  </r>
  <r>
    <x v="0"/>
    <x v="0"/>
    <x v="0"/>
    <x v="2"/>
    <n v="15750"/>
    <x v="1"/>
  </r>
  <r>
    <x v="0"/>
    <x v="0"/>
    <x v="0"/>
    <x v="3"/>
    <n v="2100"/>
    <x v="0"/>
  </r>
  <r>
    <x v="0"/>
    <x v="0"/>
    <x v="0"/>
    <x v="4"/>
    <n v="583"/>
    <x v="2"/>
  </r>
  <r>
    <x v="0"/>
    <x v="0"/>
    <x v="1"/>
    <x v="0"/>
    <n v="72000"/>
    <x v="0"/>
  </r>
  <r>
    <x v="0"/>
    <x v="0"/>
    <x v="1"/>
    <x v="1"/>
    <n v="1208"/>
    <x v="1"/>
  </r>
  <r>
    <x v="0"/>
    <x v="0"/>
    <x v="1"/>
    <x v="2"/>
    <n v="5200"/>
    <x v="1"/>
  </r>
  <r>
    <x v="0"/>
    <x v="0"/>
    <x v="1"/>
    <x v="3"/>
    <n v="2015"/>
    <x v="0"/>
  </r>
  <r>
    <x v="0"/>
    <x v="0"/>
    <x v="1"/>
    <x v="4"/>
    <n v="12300"/>
    <x v="2"/>
  </r>
  <r>
    <x v="0"/>
    <x v="1"/>
    <x v="2"/>
    <x v="0"/>
    <n v="82000"/>
    <x v="0"/>
  </r>
  <r>
    <x v="0"/>
    <x v="1"/>
    <x v="2"/>
    <x v="1"/>
    <n v="1124"/>
    <x v="1"/>
  </r>
  <r>
    <x v="0"/>
    <x v="1"/>
    <x v="2"/>
    <x v="2"/>
    <n v="1685"/>
    <x v="1"/>
  </r>
  <r>
    <x v="0"/>
    <x v="1"/>
    <x v="2"/>
    <x v="3"/>
    <n v="2247"/>
    <x v="0"/>
  </r>
  <r>
    <x v="0"/>
    <x v="1"/>
    <x v="2"/>
    <x v="4"/>
    <n v="3200"/>
    <x v="2"/>
  </r>
  <r>
    <x v="0"/>
    <x v="1"/>
    <x v="3"/>
    <x v="0"/>
    <n v="99000"/>
    <x v="0"/>
  </r>
  <r>
    <x v="0"/>
    <x v="1"/>
    <x v="3"/>
    <x v="1"/>
    <n v="990"/>
    <x v="1"/>
  </r>
  <r>
    <x v="0"/>
    <x v="1"/>
    <x v="3"/>
    <x v="2"/>
    <n v="1485"/>
    <x v="1"/>
  </r>
  <r>
    <x v="0"/>
    <x v="1"/>
    <x v="3"/>
    <x v="3"/>
    <n v="1980"/>
    <x v="0"/>
  </r>
  <r>
    <x v="0"/>
    <x v="1"/>
    <x v="3"/>
    <x v="4"/>
    <n v="544"/>
    <x v="2"/>
  </r>
  <r>
    <x v="1"/>
    <x v="0"/>
    <x v="0"/>
    <x v="0"/>
    <n v="85000"/>
    <x v="0"/>
  </r>
  <r>
    <x v="1"/>
    <x v="0"/>
    <x v="0"/>
    <x v="1"/>
    <n v="1050"/>
    <x v="1"/>
  </r>
  <r>
    <x v="1"/>
    <x v="0"/>
    <x v="0"/>
    <x v="2"/>
    <n v="1575"/>
    <x v="1"/>
  </r>
  <r>
    <x v="1"/>
    <x v="0"/>
    <x v="0"/>
    <x v="3"/>
    <n v="2100"/>
    <x v="0"/>
  </r>
  <r>
    <x v="1"/>
    <x v="0"/>
    <x v="0"/>
    <x v="4"/>
    <n v="583"/>
    <x v="2"/>
  </r>
  <r>
    <x v="1"/>
    <x v="0"/>
    <x v="1"/>
    <x v="0"/>
    <n v="52000"/>
    <x v="0"/>
  </r>
  <r>
    <x v="1"/>
    <x v="0"/>
    <x v="1"/>
    <x v="1"/>
    <n v="1208"/>
    <x v="1"/>
  </r>
  <r>
    <x v="1"/>
    <x v="0"/>
    <x v="1"/>
    <x v="2"/>
    <n v="1411"/>
    <x v="1"/>
  </r>
  <r>
    <x v="1"/>
    <x v="1"/>
    <x v="1"/>
    <x v="3"/>
    <n v="2015"/>
    <x v="0"/>
  </r>
  <r>
    <x v="1"/>
    <x v="1"/>
    <x v="1"/>
    <x v="4"/>
    <n v="485"/>
    <x v="2"/>
  </r>
  <r>
    <x v="1"/>
    <x v="1"/>
    <x v="2"/>
    <x v="0"/>
    <n v="42000"/>
    <x v="0"/>
  </r>
  <r>
    <x v="1"/>
    <x v="1"/>
    <x v="2"/>
    <x v="1"/>
    <n v="1124"/>
    <x v="1"/>
  </r>
  <r>
    <x v="1"/>
    <x v="1"/>
    <x v="2"/>
    <x v="2"/>
    <n v="1685"/>
    <x v="1"/>
  </r>
  <r>
    <x v="1"/>
    <x v="1"/>
    <x v="2"/>
    <x v="3"/>
    <n v="2247"/>
    <x v="0"/>
  </r>
  <r>
    <x v="1"/>
    <x v="1"/>
    <x v="2"/>
    <x v="4"/>
    <n v="630"/>
    <x v="2"/>
  </r>
  <r>
    <x v="1"/>
    <x v="1"/>
    <x v="3"/>
    <x v="0"/>
    <n v="99000"/>
    <x v="0"/>
  </r>
  <r>
    <x v="1"/>
    <x v="1"/>
    <x v="3"/>
    <x v="1"/>
    <n v="990"/>
    <x v="1"/>
  </r>
  <r>
    <x v="1"/>
    <x v="1"/>
    <x v="3"/>
    <x v="2"/>
    <n v="1485"/>
    <x v="1"/>
  </r>
  <r>
    <x v="1"/>
    <x v="1"/>
    <x v="3"/>
    <x v="3"/>
    <n v="1980"/>
    <x v="0"/>
  </r>
  <r>
    <x v="1"/>
    <x v="1"/>
    <x v="3"/>
    <x v="4"/>
    <n v="544"/>
    <x v="2"/>
  </r>
  <r>
    <x v="2"/>
    <x v="1"/>
    <x v="0"/>
    <x v="0"/>
    <n v="45000"/>
    <x v="0"/>
  </r>
  <r>
    <x v="2"/>
    <x v="0"/>
    <x v="0"/>
    <x v="1"/>
    <n v="1050"/>
    <x v="1"/>
  </r>
  <r>
    <x v="2"/>
    <x v="0"/>
    <x v="0"/>
    <x v="2"/>
    <n v="15700"/>
    <x v="1"/>
  </r>
  <r>
    <x v="2"/>
    <x v="0"/>
    <x v="0"/>
    <x v="3"/>
    <n v="2100"/>
    <x v="0"/>
  </r>
  <r>
    <x v="2"/>
    <x v="0"/>
    <x v="0"/>
    <x v="4"/>
    <n v="583"/>
    <x v="2"/>
  </r>
  <r>
    <x v="2"/>
    <x v="0"/>
    <x v="1"/>
    <x v="0"/>
    <n v="80100"/>
    <x v="0"/>
  </r>
  <r>
    <x v="2"/>
    <x v="0"/>
    <x v="1"/>
    <x v="1"/>
    <n v="1208"/>
    <x v="1"/>
  </r>
  <r>
    <x v="2"/>
    <x v="1"/>
    <x v="1"/>
    <x v="2"/>
    <n v="24300"/>
    <x v="1"/>
  </r>
  <r>
    <x v="2"/>
    <x v="1"/>
    <x v="1"/>
    <x v="3"/>
    <n v="2015"/>
    <x v="0"/>
  </r>
  <r>
    <x v="2"/>
    <x v="1"/>
    <x v="1"/>
    <x v="4"/>
    <n v="485"/>
    <x v="2"/>
  </r>
  <r>
    <x v="2"/>
    <x v="1"/>
    <x v="2"/>
    <x v="0"/>
    <n v="71000"/>
    <x v="0"/>
  </r>
  <r>
    <x v="2"/>
    <x v="1"/>
    <x v="2"/>
    <x v="1"/>
    <n v="1124"/>
    <x v="1"/>
  </r>
  <r>
    <x v="2"/>
    <x v="1"/>
    <x v="2"/>
    <x v="2"/>
    <n v="1685"/>
    <x v="1"/>
  </r>
  <r>
    <x v="2"/>
    <x v="1"/>
    <x v="2"/>
    <x v="3"/>
    <n v="2247"/>
    <x v="0"/>
  </r>
  <r>
    <x v="2"/>
    <x v="1"/>
    <x v="2"/>
    <x v="4"/>
    <n v="630"/>
    <x v="2"/>
  </r>
  <r>
    <x v="2"/>
    <x v="1"/>
    <x v="3"/>
    <x v="0"/>
    <n v="99000"/>
    <x v="0"/>
  </r>
  <r>
    <x v="2"/>
    <x v="1"/>
    <x v="3"/>
    <x v="1"/>
    <n v="990"/>
    <x v="1"/>
  </r>
  <r>
    <x v="2"/>
    <x v="1"/>
    <x v="3"/>
    <x v="2"/>
    <n v="44600"/>
    <x v="1"/>
  </r>
  <r>
    <x v="2"/>
    <x v="1"/>
    <x v="3"/>
    <x v="3"/>
    <n v="1980"/>
    <x v="0"/>
  </r>
  <r>
    <x v="2"/>
    <x v="1"/>
    <x v="3"/>
    <x v="4"/>
    <n v="544"/>
    <x v="2"/>
  </r>
  <r>
    <x v="3"/>
    <x v="1"/>
    <x v="0"/>
    <x v="0"/>
    <n v="55400"/>
    <x v="0"/>
  </r>
  <r>
    <x v="3"/>
    <x v="1"/>
    <x v="0"/>
    <x v="1"/>
    <n v="1050"/>
    <x v="1"/>
  </r>
  <r>
    <x v="3"/>
    <x v="0"/>
    <x v="0"/>
    <x v="2"/>
    <n v="1575"/>
    <x v="1"/>
  </r>
  <r>
    <x v="3"/>
    <x v="0"/>
    <x v="0"/>
    <x v="3"/>
    <n v="2100"/>
    <x v="0"/>
  </r>
  <r>
    <x v="3"/>
    <x v="0"/>
    <x v="0"/>
    <x v="4"/>
    <n v="583"/>
    <x v="2"/>
  </r>
  <r>
    <x v="3"/>
    <x v="0"/>
    <x v="1"/>
    <x v="0"/>
    <n v="120750"/>
    <x v="0"/>
  </r>
  <r>
    <x v="3"/>
    <x v="0"/>
    <x v="1"/>
    <x v="1"/>
    <n v="1208"/>
    <x v="1"/>
  </r>
  <r>
    <x v="3"/>
    <x v="0"/>
    <x v="1"/>
    <x v="2"/>
    <n v="1411"/>
    <x v="1"/>
  </r>
  <r>
    <x v="3"/>
    <x v="1"/>
    <x v="1"/>
    <x v="3"/>
    <n v="2015"/>
    <x v="0"/>
  </r>
  <r>
    <x v="3"/>
    <x v="1"/>
    <x v="1"/>
    <x v="4"/>
    <n v="485"/>
    <x v="2"/>
  </r>
  <r>
    <x v="3"/>
    <x v="1"/>
    <x v="2"/>
    <x v="0"/>
    <n v="75300"/>
    <x v="0"/>
  </r>
  <r>
    <x v="3"/>
    <x v="1"/>
    <x v="2"/>
    <x v="1"/>
    <n v="1124"/>
    <x v="1"/>
  </r>
  <r>
    <x v="3"/>
    <x v="1"/>
    <x v="2"/>
    <x v="2"/>
    <n v="1685"/>
    <x v="1"/>
  </r>
  <r>
    <x v="3"/>
    <x v="1"/>
    <x v="2"/>
    <x v="3"/>
    <n v="2247"/>
    <x v="0"/>
  </r>
  <r>
    <x v="3"/>
    <x v="1"/>
    <x v="2"/>
    <x v="4"/>
    <n v="630"/>
    <x v="2"/>
  </r>
  <r>
    <x v="3"/>
    <x v="1"/>
    <x v="3"/>
    <x v="0"/>
    <n v="99000"/>
    <x v="0"/>
  </r>
  <r>
    <x v="3"/>
    <x v="1"/>
    <x v="3"/>
    <x v="1"/>
    <n v="990"/>
    <x v="1"/>
  </r>
  <r>
    <x v="3"/>
    <x v="1"/>
    <x v="3"/>
    <x v="2"/>
    <n v="1485"/>
    <x v="1"/>
  </r>
  <r>
    <x v="3"/>
    <x v="1"/>
    <x v="3"/>
    <x v="3"/>
    <n v="1980"/>
    <x v="0"/>
  </r>
  <r>
    <x v="3"/>
    <x v="1"/>
    <x v="3"/>
    <x v="4"/>
    <n v="544"/>
    <x v="2"/>
  </r>
  <r>
    <x v="4"/>
    <x v="0"/>
    <x v="0"/>
    <x v="0"/>
    <n v="105000"/>
    <x v="0"/>
  </r>
  <r>
    <x v="4"/>
    <x v="0"/>
    <x v="0"/>
    <x v="1"/>
    <n v="1050"/>
    <x v="1"/>
  </r>
  <r>
    <x v="4"/>
    <x v="0"/>
    <x v="0"/>
    <x v="2"/>
    <n v="1575"/>
    <x v="1"/>
  </r>
  <r>
    <x v="4"/>
    <x v="0"/>
    <x v="0"/>
    <x v="3"/>
    <n v="2100"/>
    <x v="0"/>
  </r>
  <r>
    <x v="4"/>
    <x v="0"/>
    <x v="0"/>
    <x v="4"/>
    <n v="583"/>
    <x v="2"/>
  </r>
  <r>
    <x v="4"/>
    <x v="0"/>
    <x v="1"/>
    <x v="0"/>
    <n v="61000"/>
    <x v="0"/>
  </r>
  <r>
    <x v="4"/>
    <x v="0"/>
    <x v="1"/>
    <x v="1"/>
    <n v="1208"/>
    <x v="1"/>
  </r>
  <r>
    <x v="4"/>
    <x v="0"/>
    <x v="1"/>
    <x v="2"/>
    <n v="1411"/>
    <x v="1"/>
  </r>
  <r>
    <x v="4"/>
    <x v="1"/>
    <x v="1"/>
    <x v="3"/>
    <n v="2015"/>
    <x v="0"/>
  </r>
  <r>
    <x v="4"/>
    <x v="1"/>
    <x v="1"/>
    <x v="4"/>
    <n v="485"/>
    <x v="2"/>
  </r>
  <r>
    <x v="4"/>
    <x v="1"/>
    <x v="2"/>
    <x v="0"/>
    <n v="74000"/>
    <x v="0"/>
  </r>
  <r>
    <x v="4"/>
    <x v="1"/>
    <x v="2"/>
    <x v="1"/>
    <n v="1124"/>
    <x v="1"/>
  </r>
  <r>
    <x v="4"/>
    <x v="1"/>
    <x v="2"/>
    <x v="2"/>
    <n v="1685"/>
    <x v="1"/>
  </r>
  <r>
    <x v="4"/>
    <x v="1"/>
    <x v="2"/>
    <x v="3"/>
    <n v="2247"/>
    <x v="0"/>
  </r>
  <r>
    <x v="4"/>
    <x v="1"/>
    <x v="2"/>
    <x v="4"/>
    <n v="630"/>
    <x v="2"/>
  </r>
  <r>
    <x v="4"/>
    <x v="1"/>
    <x v="3"/>
    <x v="0"/>
    <n v="99000"/>
    <x v="0"/>
  </r>
  <r>
    <x v="4"/>
    <x v="1"/>
    <x v="3"/>
    <x v="1"/>
    <n v="990"/>
    <x v="1"/>
  </r>
  <r>
    <x v="4"/>
    <x v="1"/>
    <x v="3"/>
    <x v="2"/>
    <n v="1485"/>
    <x v="1"/>
  </r>
  <r>
    <x v="4"/>
    <x v="1"/>
    <x v="3"/>
    <x v="3"/>
    <n v="1980"/>
    <x v="0"/>
  </r>
  <r>
    <x v="4"/>
    <x v="1"/>
    <x v="3"/>
    <x v="4"/>
    <n v="544"/>
    <x v="2"/>
  </r>
  <r>
    <x v="5"/>
    <x v="0"/>
    <x v="0"/>
    <x v="0"/>
    <n v="49500"/>
    <x v="0"/>
  </r>
  <r>
    <x v="5"/>
    <x v="0"/>
    <x v="0"/>
    <x v="1"/>
    <n v="1050"/>
    <x v="1"/>
  </r>
  <r>
    <x v="5"/>
    <x v="0"/>
    <x v="0"/>
    <x v="2"/>
    <n v="1575"/>
    <x v="1"/>
  </r>
  <r>
    <x v="5"/>
    <x v="0"/>
    <x v="0"/>
    <x v="3"/>
    <n v="2100"/>
    <x v="0"/>
  </r>
  <r>
    <x v="5"/>
    <x v="0"/>
    <x v="0"/>
    <x v="4"/>
    <n v="583"/>
    <x v="2"/>
  </r>
  <r>
    <x v="5"/>
    <x v="0"/>
    <x v="1"/>
    <x v="0"/>
    <n v="79200"/>
    <x v="0"/>
  </r>
  <r>
    <x v="5"/>
    <x v="0"/>
    <x v="1"/>
    <x v="1"/>
    <n v="1208"/>
    <x v="1"/>
  </r>
  <r>
    <x v="5"/>
    <x v="0"/>
    <x v="1"/>
    <x v="2"/>
    <n v="14050"/>
    <x v="1"/>
  </r>
  <r>
    <x v="5"/>
    <x v="0"/>
    <x v="1"/>
    <x v="3"/>
    <n v="2015"/>
    <x v="0"/>
  </r>
  <r>
    <x v="5"/>
    <x v="1"/>
    <x v="1"/>
    <x v="4"/>
    <n v="485"/>
    <x v="2"/>
  </r>
  <r>
    <x v="5"/>
    <x v="1"/>
    <x v="2"/>
    <x v="0"/>
    <n v="48500"/>
    <x v="0"/>
  </r>
  <r>
    <x v="5"/>
    <x v="1"/>
    <x v="2"/>
    <x v="1"/>
    <n v="1124"/>
    <x v="1"/>
  </r>
  <r>
    <x v="5"/>
    <x v="1"/>
    <x v="2"/>
    <x v="2"/>
    <n v="1685"/>
    <x v="1"/>
  </r>
  <r>
    <x v="5"/>
    <x v="1"/>
    <x v="2"/>
    <x v="3"/>
    <n v="2247"/>
    <x v="0"/>
  </r>
  <r>
    <x v="5"/>
    <x v="1"/>
    <x v="2"/>
    <x v="4"/>
    <n v="6300"/>
    <x v="2"/>
  </r>
  <r>
    <x v="5"/>
    <x v="1"/>
    <x v="3"/>
    <x v="0"/>
    <n v="99000"/>
    <x v="0"/>
  </r>
  <r>
    <x v="5"/>
    <x v="1"/>
    <x v="3"/>
    <x v="1"/>
    <n v="990"/>
    <x v="1"/>
  </r>
  <r>
    <x v="5"/>
    <x v="1"/>
    <x v="3"/>
    <x v="2"/>
    <n v="1485"/>
    <x v="1"/>
  </r>
  <r>
    <x v="5"/>
    <x v="1"/>
    <x v="3"/>
    <x v="3"/>
    <n v="1980"/>
    <x v="0"/>
  </r>
  <r>
    <x v="5"/>
    <x v="1"/>
    <x v="3"/>
    <x v="4"/>
    <n v="54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A48C98-A273-405C-B648-788557A18A11}" name="TablaDinámica5" cacheId="0" applyNumberFormats="0" applyBorderFormats="0" applyFontFormats="0" applyPatternFormats="0" applyAlignmentFormats="0" applyWidthHeightFormats="1" dataCaption="Valores" updatedVersion="7" minRefreshableVersion="3" useAutoFormatting="1" colGrandTotals="0" itemPrintTitles="1" createdVersion="7" indent="0" compact="0" compactData="0" gridDropZones="1" multipleFieldFilters="0">
  <location ref="A3:G36" firstHeaderRow="1" firstDataRow="2" firstDataCol="2" rowPageCount="1" colPageCount="1"/>
  <pivotFields count="6">
    <pivotField axis="axisRow" compact="0" outline="0" subtotalTop="0" showAll="0" insertBlankRow="1">
      <items count="7">
        <item x="0"/>
        <item x="1"/>
        <item x="2"/>
        <item x="3"/>
        <item x="4"/>
        <item x="5"/>
        <item t="default"/>
      </items>
    </pivotField>
    <pivotField axis="axisPage" compact="0" outline="0" subtotalTop="0" showAll="0" insertBlankRow="1">
      <items count="3">
        <item x="0"/>
        <item x="1"/>
        <item t="default"/>
      </items>
    </pivotField>
    <pivotField axis="axisRow" compact="0" outline="0" subtotalTop="0" showAll="0" insertBlankRow="1">
      <items count="5">
        <item x="0"/>
        <item x="1"/>
        <item x="2"/>
        <item x="3"/>
        <item t="default"/>
      </items>
    </pivotField>
    <pivotField axis="axisCol" compact="0" outline="0" subtotalTop="0" showAll="0" insertBlankRow="1">
      <items count="6">
        <item x="0"/>
        <item x="1"/>
        <item x="3"/>
        <item x="4"/>
        <item x="2"/>
        <item t="default"/>
      </items>
    </pivotField>
    <pivotField dataField="1" compact="0" outline="0" subtotalTop="0" showAll="0" insertBlankRow="1"/>
    <pivotField compact="0" outline="0" subtotalTop="0" showAll="0" insertBlankRow="1"/>
  </pivotFields>
  <rowFields count="2">
    <field x="0"/>
    <field x="2"/>
  </rowFields>
  <rowItems count="32">
    <i>
      <x/>
      <x v="2"/>
    </i>
    <i r="1">
      <x v="3"/>
    </i>
    <i t="default">
      <x/>
    </i>
    <i t="blank">
      <x/>
    </i>
    <i>
      <x v="1"/>
      <x v="1"/>
    </i>
    <i r="1">
      <x v="2"/>
    </i>
    <i r="1">
      <x v="3"/>
    </i>
    <i t="default">
      <x v="1"/>
    </i>
    <i t="blank">
      <x v="1"/>
    </i>
    <i>
      <x v="2"/>
      <x/>
    </i>
    <i r="1">
      <x v="1"/>
    </i>
    <i r="1">
      <x v="2"/>
    </i>
    <i r="1">
      <x v="3"/>
    </i>
    <i t="default">
      <x v="2"/>
    </i>
    <i t="blank">
      <x v="2"/>
    </i>
    <i>
      <x v="3"/>
      <x/>
    </i>
    <i r="1">
      <x v="1"/>
    </i>
    <i r="1">
      <x v="2"/>
    </i>
    <i r="1">
      <x v="3"/>
    </i>
    <i t="default">
      <x v="3"/>
    </i>
    <i t="blank">
      <x v="3"/>
    </i>
    <i>
      <x v="4"/>
      <x v="1"/>
    </i>
    <i r="1">
      <x v="2"/>
    </i>
    <i r="1">
      <x v="3"/>
    </i>
    <i t="default">
      <x v="4"/>
    </i>
    <i t="blank">
      <x v="4"/>
    </i>
    <i>
      <x v="5"/>
      <x v="1"/>
    </i>
    <i r="1">
      <x v="2"/>
    </i>
    <i r="1">
      <x v="3"/>
    </i>
    <i t="default">
      <x v="5"/>
    </i>
    <i t="blank">
      <x v="5"/>
    </i>
    <i t="grand">
      <x/>
    </i>
  </rowItems>
  <colFields count="1">
    <field x="3"/>
  </colFields>
  <colItems count="5">
    <i>
      <x/>
    </i>
    <i>
      <x v="1"/>
    </i>
    <i>
      <x v="2"/>
    </i>
    <i>
      <x v="3"/>
    </i>
    <i>
      <x v="4"/>
    </i>
  </colItems>
  <pageFields count="1">
    <pageField fld="1" item="1" hier="-1"/>
  </pageFields>
  <dataFields count="1">
    <dataField name="Suma de Monto Ventas" fld="4" baseField="2" baseItem="2" numFmtId="167"/>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CBF0E1-582D-42BC-ABBA-0F8879E71CD0}" name="TablaDinámica6"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6">
  <location ref="A1:B8" firstHeaderRow="1" firstDataRow="1" firstDataCol="1"/>
  <pivotFields count="6">
    <pivotField axis="axisRow" showAll="0">
      <items count="7">
        <item x="0"/>
        <item x="1"/>
        <item x="2"/>
        <item x="3"/>
        <item x="4"/>
        <item x="5"/>
        <item t="default"/>
      </items>
    </pivotField>
    <pivotField showAll="0">
      <items count="3">
        <item x="0"/>
        <item x="1"/>
        <item t="default"/>
      </items>
    </pivotField>
    <pivotField showAll="0"/>
    <pivotField showAll="0"/>
    <pivotField dataField="1" showAll="0"/>
    <pivotField showAll="0">
      <items count="4">
        <item x="0"/>
        <item x="1"/>
        <item x="2"/>
        <item t="default"/>
      </items>
    </pivotField>
  </pivotFields>
  <rowFields count="1">
    <field x="0"/>
  </rowFields>
  <rowItems count="7">
    <i>
      <x/>
    </i>
    <i>
      <x v="1"/>
    </i>
    <i>
      <x v="2"/>
    </i>
    <i>
      <x v="3"/>
    </i>
    <i>
      <x v="4"/>
    </i>
    <i>
      <x v="5"/>
    </i>
    <i t="grand">
      <x/>
    </i>
  </rowItems>
  <colItems count="1">
    <i/>
  </colItems>
  <dataFields count="1">
    <dataField name="Suma de Monto Ventas" fld="4" baseField="0" baseItem="9" numFmtId="166"/>
  </dataField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BF8C7E-B841-4A6E-8B81-23345BF0EAF3}" name="TablaDinámica7"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4">
  <location ref="A3:D8" firstHeaderRow="1" firstDataRow="2" firstDataCol="1"/>
  <pivotFields count="6">
    <pivotField showAll="0">
      <items count="7">
        <item x="0"/>
        <item x="1"/>
        <item x="2"/>
        <item x="3"/>
        <item x="4"/>
        <item x="5"/>
        <item t="default"/>
      </items>
    </pivotField>
    <pivotField axis="axisCol" showAll="0">
      <items count="3">
        <item x="0"/>
        <item x="1"/>
        <item t="default"/>
      </items>
    </pivotField>
    <pivotField showAll="0"/>
    <pivotField showAll="0"/>
    <pivotField dataField="1" showAll="0"/>
    <pivotField axis="axisRow" showAll="0">
      <items count="4">
        <item x="0"/>
        <item x="1"/>
        <item x="2"/>
        <item t="default"/>
      </items>
    </pivotField>
  </pivotFields>
  <rowFields count="1">
    <field x="5"/>
  </rowFields>
  <rowItems count="4">
    <i>
      <x/>
    </i>
    <i>
      <x v="1"/>
    </i>
    <i>
      <x v="2"/>
    </i>
    <i t="grand">
      <x/>
    </i>
  </rowItems>
  <colFields count="1">
    <field x="1"/>
  </colFields>
  <colItems count="3">
    <i>
      <x/>
    </i>
    <i>
      <x v="1"/>
    </i>
    <i t="grand">
      <x/>
    </i>
  </colItems>
  <dataFields count="1">
    <dataField name="Suma de Monto Ventas" fld="4" baseField="0" baseItem="9" numFmtId="166"/>
  </dataFields>
  <chartFormats count="2">
    <chartFormat chart="3" format="6" series="1">
      <pivotArea type="data" outline="0" fieldPosition="0">
        <references count="1">
          <reference field="4294967294" count="1" selected="0">
            <x v="0"/>
          </reference>
        </references>
      </pivotArea>
    </chartFormat>
    <chartFormat chart="3" format="8"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F070F0-0C24-4A73-93A0-E5A204882D99}" name="TablaDinámica22"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4">
  <location ref="A3:B9" firstHeaderRow="1" firstDataRow="1" firstDataCol="1"/>
  <pivotFields count="6">
    <pivotField showAll="0">
      <items count="7">
        <item x="0"/>
        <item x="1"/>
        <item x="2"/>
        <item x="3"/>
        <item x="4"/>
        <item x="5"/>
        <item t="default"/>
      </items>
    </pivotField>
    <pivotField showAll="0">
      <items count="3">
        <item x="0"/>
        <item x="1"/>
        <item t="default"/>
      </items>
    </pivotField>
    <pivotField showAll="0"/>
    <pivotField axis="axisRow" showAll="0">
      <items count="6">
        <item x="0"/>
        <item x="1"/>
        <item x="3"/>
        <item x="4"/>
        <item x="2"/>
        <item t="default"/>
      </items>
    </pivotField>
    <pivotField dataField="1" showAll="0"/>
    <pivotField showAll="0"/>
  </pivotFields>
  <rowFields count="1">
    <field x="3"/>
  </rowFields>
  <rowItems count="6">
    <i>
      <x/>
    </i>
    <i>
      <x v="1"/>
    </i>
    <i>
      <x v="2"/>
    </i>
    <i>
      <x v="3"/>
    </i>
    <i>
      <x v="4"/>
    </i>
    <i t="grand">
      <x/>
    </i>
  </rowItems>
  <colItems count="1">
    <i/>
  </colItems>
  <dataFields count="1">
    <dataField name="Suma de Monto Ventas" fld="4" baseField="0" baseItem="9" numFmtId="166"/>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A929D7-F460-452C-A8D7-123634D75814}" name="TablaDinámica23"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5">
  <location ref="A3:B6" firstHeaderRow="1" firstDataRow="1" firstDataCol="1"/>
  <pivotFields count="6">
    <pivotField showAll="0">
      <items count="7">
        <item x="0"/>
        <item x="1"/>
        <item x="2"/>
        <item x="3"/>
        <item x="4"/>
        <item x="5"/>
        <item t="default"/>
      </items>
    </pivotField>
    <pivotField axis="axisRow" showAll="0">
      <items count="3">
        <item x="0"/>
        <item x="1"/>
        <item t="default"/>
      </items>
    </pivotField>
    <pivotField showAll="0"/>
    <pivotField showAll="0"/>
    <pivotField dataField="1" showAll="0"/>
    <pivotField showAll="0"/>
  </pivotFields>
  <rowFields count="1">
    <field x="1"/>
  </rowFields>
  <rowItems count="3">
    <i>
      <x/>
    </i>
    <i>
      <x v="1"/>
    </i>
    <i t="grand">
      <x/>
    </i>
  </rowItems>
  <colItems count="1">
    <i/>
  </colItems>
  <dataFields count="1">
    <dataField name="Suma de Monto Ventas" fld="4" baseField="1" baseItem="0" numFmtId="166"/>
  </dataFields>
  <chartFormats count="3">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 count="1" selected="0">
            <x v="0"/>
          </reference>
        </references>
      </pivotArea>
    </chartFormat>
    <chartFormat chart="4"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 xr10:uid="{88C67363-2492-4BCA-8EC9-DF46AE254C47}" sourceName="Año">
  <pivotTables>
    <pivotTable tabId="7" name="TablaDinámica6"/>
    <pivotTable tabId="9" name="TablaDinámica7"/>
    <pivotTable tabId="10" name="TablaDinámica22"/>
    <pivotTable tabId="11" name="TablaDinámica23"/>
  </pivotTables>
  <data>
    <tabular pivotCacheId="1110370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 xr10:uid="{30AD050F-C9B2-487C-AD5B-D18D22587DF6}" sourceName="Mes">
  <pivotTables>
    <pivotTable tabId="7" name="TablaDinámica6"/>
    <pivotTable tabId="9" name="TablaDinámica7"/>
    <pivotTable tabId="10" name="TablaDinámica22"/>
    <pivotTable tabId="11" name="TablaDinámica23"/>
  </pivotTables>
  <data>
    <tabular pivotCacheId="111037042">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ño" xr10:uid="{4D214BD1-177A-4BA8-811A-C778127200BC}" cache="SegmentaciónDeDatos_Año" caption="Año" columnCount="2" style="SlicerStyleDark3" rowHeight="234950"/>
  <slicer name="Mes" xr10:uid="{DB975718-CF4F-4E42-B34D-F942F0F3B33E}" cache="SegmentaciónDeDatos_Mes" caption="Mes"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E3025-173D-4D30-AD43-DB024341CC99}" name="Precios_Tipo_Auto" displayName="Precios_Tipo_Auto" ref="B14:F20" totalsRowShown="0" headerRowDxfId="9" dataDxfId="8">
  <autoFilter ref="B14:F20" xr:uid="{754E3025-173D-4D30-AD43-DB024341CC99}"/>
  <tableColumns count="5">
    <tableColumn id="1" xr3:uid="{8BBA1AA6-4CC6-48A9-ADF1-E2A9FFA1F563}" name="Tipo de Auto" dataDxfId="7"/>
    <tableColumn id="2" xr3:uid="{424C58CE-F8C8-471F-9EDD-4CA478F3BC5A}" name="Precio" dataDxfId="6"/>
    <tableColumn id="3" xr3:uid="{52A4A6BD-B1B3-4831-A02F-FDBFC91D3773}" name="Impuestos" dataDxfId="5"/>
    <tableColumn id="4" xr3:uid="{DFCAA36E-4F38-438C-8D5A-03917B8BC5A9}" name="Descuento" dataDxfId="4"/>
    <tableColumn id="5" xr3:uid="{F0B8CE55-5379-4968-BD62-5BC1CB386FCF}" name="Precio con Descuento e Impuestos" data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5457A"/>
    <pageSetUpPr fitToPage="1"/>
  </sheetPr>
  <dimension ref="A13:W31"/>
  <sheetViews>
    <sheetView showGridLines="0" showRowColHeaders="0" showRuler="0" topLeftCell="A2" zoomScale="70" zoomScaleNormal="70" zoomScaleSheetLayoutView="100" zoomScalePageLayoutView="90" workbookViewId="0">
      <selection activeCell="T20" sqref="T20"/>
    </sheetView>
  </sheetViews>
  <sheetFormatPr defaultColWidth="9.109375" defaultRowHeight="14.4"/>
  <cols>
    <col min="9" max="9" width="9.109375" customWidth="1"/>
  </cols>
  <sheetData>
    <row r="13" spans="8:18" ht="25.8">
      <c r="H13" s="38" t="s">
        <v>50</v>
      </c>
      <c r="I13" s="39"/>
      <c r="J13" s="8"/>
      <c r="K13" s="8"/>
      <c r="L13" s="8"/>
      <c r="M13" s="8"/>
      <c r="N13" s="8"/>
      <c r="O13" s="8"/>
      <c r="P13" s="8"/>
      <c r="Q13" s="8"/>
      <c r="R13" s="39"/>
    </row>
    <row r="14" spans="8:18" ht="25.8">
      <c r="H14" s="39"/>
      <c r="I14" s="8"/>
      <c r="J14" s="8"/>
      <c r="K14" s="8"/>
      <c r="L14" s="8"/>
      <c r="M14" s="8"/>
      <c r="N14" s="8"/>
      <c r="O14" s="8"/>
      <c r="P14" s="8"/>
      <c r="Q14" s="8"/>
      <c r="R14" s="39"/>
    </row>
    <row r="15" spans="8:18" ht="15" customHeight="1">
      <c r="H15" s="50" t="s">
        <v>0</v>
      </c>
      <c r="I15" s="50"/>
      <c r="J15" s="50"/>
      <c r="K15" s="50"/>
      <c r="L15" s="50"/>
      <c r="M15" s="50"/>
      <c r="N15" s="50"/>
      <c r="O15" s="50"/>
      <c r="P15" s="50"/>
      <c r="Q15" s="50"/>
      <c r="R15" s="50"/>
    </row>
    <row r="16" spans="8:18" ht="15" customHeight="1">
      <c r="H16" s="50"/>
      <c r="I16" s="50"/>
      <c r="J16" s="50"/>
      <c r="K16" s="50"/>
      <c r="L16" s="50"/>
      <c r="M16" s="50"/>
      <c r="N16" s="50"/>
      <c r="O16" s="50"/>
      <c r="P16" s="50"/>
      <c r="Q16" s="50"/>
      <c r="R16" s="50"/>
    </row>
    <row r="17" spans="1:23" ht="60.75" customHeight="1">
      <c r="H17" s="50"/>
      <c r="I17" s="50"/>
      <c r="J17" s="50"/>
      <c r="K17" s="50"/>
      <c r="L17" s="50"/>
      <c r="M17" s="50"/>
      <c r="N17" s="50"/>
      <c r="O17" s="50"/>
      <c r="P17" s="50"/>
      <c r="Q17" s="50"/>
      <c r="R17" s="50"/>
    </row>
    <row r="18" spans="1:23" ht="25.8">
      <c r="H18" s="39"/>
      <c r="I18" s="9"/>
      <c r="J18" s="9"/>
      <c r="K18" s="9"/>
      <c r="L18" s="9"/>
      <c r="M18" s="9"/>
      <c r="N18" s="9"/>
      <c r="O18" s="9"/>
      <c r="P18" s="9"/>
      <c r="Q18" s="9"/>
      <c r="R18" s="39"/>
    </row>
    <row r="19" spans="1:23" ht="15" customHeight="1">
      <c r="H19" s="51" t="s">
        <v>48</v>
      </c>
      <c r="I19" s="51"/>
      <c r="J19" s="51"/>
      <c r="K19" s="51"/>
      <c r="L19" s="51"/>
      <c r="M19" s="51"/>
      <c r="N19" s="51"/>
      <c r="O19" s="51"/>
      <c r="P19" s="51"/>
      <c r="Q19" s="51"/>
      <c r="R19" s="51"/>
    </row>
    <row r="20" spans="1:23" ht="40.5" customHeight="1">
      <c r="H20" s="51"/>
      <c r="I20" s="51"/>
      <c r="J20" s="51"/>
      <c r="K20" s="51"/>
      <c r="L20" s="51"/>
      <c r="M20" s="51"/>
      <c r="N20" s="51"/>
      <c r="O20" s="51"/>
      <c r="P20" s="51"/>
      <c r="Q20" s="51"/>
      <c r="R20" s="51"/>
    </row>
    <row r="21" spans="1:23" ht="30" customHeight="1">
      <c r="H21" s="39"/>
      <c r="I21" s="8"/>
      <c r="J21" s="8"/>
      <c r="K21" s="8"/>
      <c r="L21" s="8"/>
      <c r="M21" s="8"/>
      <c r="N21" s="8"/>
      <c r="O21" s="8"/>
      <c r="P21" s="8"/>
      <c r="Q21" s="8"/>
      <c r="R21" s="39"/>
    </row>
    <row r="22" spans="1:23" ht="15" customHeight="1">
      <c r="H22" s="50" t="s">
        <v>49</v>
      </c>
      <c r="I22" s="50"/>
      <c r="J22" s="50"/>
      <c r="K22" s="50"/>
      <c r="L22" s="50"/>
      <c r="M22" s="50"/>
      <c r="N22" s="50"/>
      <c r="O22" s="50"/>
      <c r="P22" s="50"/>
      <c r="Q22" s="50"/>
      <c r="R22" s="50"/>
    </row>
    <row r="23" spans="1:23" ht="15" customHeight="1">
      <c r="H23" s="50"/>
      <c r="I23" s="50"/>
      <c r="J23" s="50"/>
      <c r="K23" s="50"/>
      <c r="L23" s="50"/>
      <c r="M23" s="50"/>
      <c r="N23" s="50"/>
      <c r="O23" s="50"/>
      <c r="P23" s="50"/>
      <c r="Q23" s="50"/>
      <c r="R23" s="50"/>
    </row>
    <row r="24" spans="1:23" ht="15" customHeight="1">
      <c r="H24" s="50"/>
      <c r="I24" s="50"/>
      <c r="J24" s="50"/>
      <c r="K24" s="50"/>
      <c r="L24" s="50"/>
      <c r="M24" s="50"/>
      <c r="N24" s="50"/>
      <c r="O24" s="50"/>
      <c r="P24" s="50"/>
      <c r="Q24" s="50"/>
      <c r="R24" s="50"/>
    </row>
    <row r="25" spans="1:23" ht="23.25" customHeight="1">
      <c r="H25" s="50"/>
      <c r="I25" s="50"/>
      <c r="J25" s="50"/>
      <c r="K25" s="50"/>
      <c r="L25" s="50"/>
      <c r="M25" s="50"/>
      <c r="N25" s="50"/>
      <c r="O25" s="50"/>
      <c r="P25" s="50"/>
      <c r="Q25" s="50"/>
      <c r="R25" s="50"/>
    </row>
    <row r="26" spans="1:23">
      <c r="H26" s="50"/>
      <c r="I26" s="50"/>
      <c r="J26" s="50"/>
      <c r="K26" s="50"/>
      <c r="L26" s="50"/>
      <c r="M26" s="50"/>
      <c r="N26" s="50"/>
      <c r="O26" s="50"/>
      <c r="P26" s="50"/>
      <c r="Q26" s="50"/>
      <c r="R26" s="50"/>
    </row>
    <row r="31" spans="1:23">
      <c r="A31" s="37"/>
      <c r="B31" s="37"/>
      <c r="C31" s="37"/>
      <c r="D31" s="37"/>
      <c r="E31" s="37"/>
      <c r="F31" s="37"/>
      <c r="G31" s="37"/>
      <c r="H31" s="37"/>
      <c r="I31" s="37"/>
      <c r="J31" s="37"/>
      <c r="K31" s="37"/>
      <c r="L31" s="37"/>
      <c r="M31" s="37"/>
      <c r="N31" s="37"/>
      <c r="O31" s="37"/>
      <c r="P31" s="37"/>
      <c r="Q31" s="37"/>
      <c r="R31" s="37"/>
      <c r="S31" s="37"/>
      <c r="T31" s="37"/>
      <c r="U31" s="37"/>
      <c r="V31" s="37"/>
      <c r="W31" s="37"/>
    </row>
  </sheetData>
  <sheetProtection algorithmName="SHA-512" hashValue="T49p/fG1v3sV7VORjnzneJGM/QKdiwqysQ6KrdmyIjgJTqW39FoHQFzuLUy8SDwp3bDNlwLt1DSR9GtZtBsJXw==" saltValue="sU+42hIRl42maBMIbXlQ4Q==" spinCount="100000" sheet="1" objects="1" scenarios="1" selectLockedCells="1" selectUnlockedCells="1"/>
  <mergeCells count="3">
    <mergeCell ref="H15:R17"/>
    <mergeCell ref="H19:R20"/>
    <mergeCell ref="H22:R26"/>
  </mergeCells>
  <pageMargins left="0.70866141732283472" right="0.70866141732283472" top="0.74803149606299213" bottom="0.74803149606299213" header="0.31496062992125984" footer="0.31496062992125984"/>
  <pageSetup scale="54" orientation="portrait" r:id="rId1"/>
  <headerFooter>
    <oddHeader>&amp;CPrueba de Ubicación Excel</oddHeader>
    <oddFooter>&amp;CGrow Up 2019</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6600"/>
  </sheetPr>
  <dimension ref="A1:U54"/>
  <sheetViews>
    <sheetView showGridLines="0" zoomScale="85" zoomScaleNormal="85" workbookViewId="0">
      <selection activeCell="G37" sqref="G37"/>
    </sheetView>
  </sheetViews>
  <sheetFormatPr defaultColWidth="9.109375" defaultRowHeight="14.4"/>
  <cols>
    <col min="1" max="1" width="5" bestFit="1" customWidth="1"/>
    <col min="2" max="2" width="21.44140625" customWidth="1"/>
    <col min="3" max="3" width="11.33203125" bestFit="1" customWidth="1"/>
    <col min="4" max="4" width="11.33203125" customWidth="1"/>
    <col min="5" max="5" width="11.5546875" customWidth="1"/>
    <col min="6" max="6" width="30.88671875" customWidth="1"/>
    <col min="17" max="17" width="14.109375" customWidth="1"/>
    <col min="18" max="16384" width="9.109375" style="7"/>
  </cols>
  <sheetData>
    <row r="1" spans="1:17" ht="40.5" customHeight="1">
      <c r="A1" s="10"/>
      <c r="B1" s="53" t="s">
        <v>66</v>
      </c>
      <c r="C1" s="53"/>
      <c r="D1" s="53"/>
      <c r="E1" s="53"/>
      <c r="F1" s="10"/>
      <c r="G1" s="10"/>
      <c r="H1" s="10"/>
      <c r="I1" s="10"/>
      <c r="J1" s="10"/>
      <c r="K1" s="10"/>
      <c r="L1" s="10"/>
      <c r="M1" s="10"/>
      <c r="N1" s="10"/>
      <c r="O1" s="10"/>
      <c r="P1" s="10"/>
      <c r="Q1" s="10"/>
    </row>
    <row r="2" spans="1:17">
      <c r="A2" s="10"/>
      <c r="B2" s="10"/>
      <c r="C2" s="10"/>
      <c r="D2" s="10"/>
      <c r="E2" s="10"/>
      <c r="F2" s="10"/>
      <c r="G2" s="10"/>
      <c r="H2" s="10"/>
      <c r="I2" s="10"/>
      <c r="J2" s="10"/>
      <c r="K2" s="10"/>
      <c r="L2" s="10"/>
      <c r="M2" s="10"/>
      <c r="N2" s="10"/>
      <c r="O2" s="10"/>
      <c r="P2" s="10"/>
      <c r="Q2" s="10"/>
    </row>
    <row r="3" spans="1:17" ht="20.100000000000001" customHeight="1">
      <c r="A3" s="11">
        <v>1</v>
      </c>
      <c r="B3" s="10" t="s">
        <v>1</v>
      </c>
      <c r="C3" s="10"/>
      <c r="D3" s="10"/>
      <c r="E3" s="10"/>
      <c r="F3" s="10"/>
      <c r="G3" s="10"/>
      <c r="H3" s="10"/>
      <c r="I3" s="10"/>
      <c r="J3" s="10"/>
      <c r="K3" s="10"/>
      <c r="L3" s="10"/>
      <c r="M3" s="10"/>
      <c r="N3" s="10"/>
      <c r="O3" s="10"/>
      <c r="P3" s="10"/>
      <c r="Q3" s="10"/>
    </row>
    <row r="4" spans="1:17" ht="20.100000000000001" customHeight="1">
      <c r="A4" s="11">
        <v>2</v>
      </c>
      <c r="B4" s="10" t="s">
        <v>20</v>
      </c>
      <c r="C4" s="10"/>
      <c r="D4" s="10"/>
      <c r="E4" s="10"/>
      <c r="F4" s="10"/>
      <c r="G4" s="10"/>
      <c r="H4" s="10"/>
      <c r="I4" s="10"/>
      <c r="J4" s="10"/>
      <c r="K4" s="10"/>
      <c r="L4" s="10"/>
      <c r="M4" s="10"/>
      <c r="N4" s="10"/>
      <c r="O4" s="10"/>
      <c r="P4" s="10"/>
      <c r="Q4" s="10"/>
    </row>
    <row r="5" spans="1:17" ht="20.100000000000001" customHeight="1">
      <c r="A5" s="11">
        <v>3</v>
      </c>
      <c r="B5" s="10" t="s">
        <v>21</v>
      </c>
      <c r="C5" s="10"/>
      <c r="D5" s="10"/>
      <c r="E5" s="10"/>
      <c r="F5" s="10"/>
      <c r="G5" s="10"/>
      <c r="H5" s="10"/>
      <c r="I5" s="10"/>
      <c r="J5" s="10"/>
      <c r="K5" s="10"/>
      <c r="L5" s="10"/>
      <c r="M5" s="10"/>
      <c r="N5" s="10"/>
      <c r="O5" s="10"/>
      <c r="P5" s="10"/>
      <c r="Q5" s="10"/>
    </row>
    <row r="6" spans="1:17" ht="20.100000000000001" customHeight="1">
      <c r="A6" s="11">
        <v>4</v>
      </c>
      <c r="B6" s="10" t="s">
        <v>22</v>
      </c>
      <c r="C6" s="10"/>
      <c r="D6" s="10"/>
      <c r="E6" s="10"/>
      <c r="F6" s="10"/>
      <c r="G6" s="10"/>
      <c r="H6" s="10"/>
      <c r="I6" s="10"/>
      <c r="J6" s="10"/>
      <c r="K6" s="10"/>
      <c r="L6" s="10"/>
      <c r="M6" s="10"/>
      <c r="N6" s="10"/>
      <c r="O6" s="10"/>
      <c r="P6" s="10"/>
      <c r="Q6" s="10"/>
    </row>
    <row r="7" spans="1:17" ht="20.100000000000001" customHeight="1">
      <c r="A7" s="11">
        <v>5</v>
      </c>
      <c r="B7" s="10" t="s">
        <v>23</v>
      </c>
      <c r="C7" s="10"/>
      <c r="D7" s="10"/>
      <c r="E7" s="10"/>
      <c r="F7" s="10"/>
      <c r="G7" s="10"/>
      <c r="H7" s="10"/>
      <c r="I7" s="10"/>
      <c r="J7" s="10"/>
      <c r="K7" s="10"/>
      <c r="L7" s="10"/>
      <c r="M7" s="10"/>
      <c r="N7" s="10"/>
      <c r="O7" s="10"/>
      <c r="P7" s="10"/>
      <c r="Q7" s="10"/>
    </row>
    <row r="8" spans="1:17" ht="20.100000000000001" customHeight="1">
      <c r="A8" s="11">
        <v>6</v>
      </c>
      <c r="B8" s="10" t="s">
        <v>18</v>
      </c>
      <c r="C8" s="10"/>
      <c r="D8" s="10"/>
      <c r="E8" s="10"/>
      <c r="F8" s="10"/>
      <c r="G8" s="10"/>
      <c r="H8" s="10"/>
      <c r="I8" s="10"/>
      <c r="J8" s="10"/>
      <c r="K8" s="10"/>
      <c r="L8" s="10"/>
      <c r="M8" s="10"/>
      <c r="N8" s="10"/>
      <c r="O8" s="10"/>
      <c r="P8" s="10"/>
      <c r="Q8" s="10"/>
    </row>
    <row r="9" spans="1:17" ht="20.100000000000001" customHeight="1">
      <c r="A9" s="11">
        <v>7</v>
      </c>
      <c r="B9" s="10" t="s">
        <v>19</v>
      </c>
      <c r="C9" s="10"/>
      <c r="D9" s="10"/>
      <c r="E9" s="10"/>
      <c r="F9" s="10"/>
      <c r="G9" s="10"/>
      <c r="H9" s="10"/>
      <c r="I9" s="10"/>
      <c r="J9" s="10"/>
      <c r="K9" s="10"/>
      <c r="L9" s="10"/>
      <c r="M9" s="10"/>
      <c r="N9" s="10"/>
      <c r="O9" s="10"/>
      <c r="P9" s="10"/>
      <c r="Q9" s="10"/>
    </row>
    <row r="10" spans="1:17" ht="20.100000000000001" customHeight="1">
      <c r="A10" s="11">
        <v>8</v>
      </c>
      <c r="B10" s="10" t="s">
        <v>24</v>
      </c>
      <c r="C10" s="10"/>
      <c r="D10" s="10"/>
      <c r="E10" s="10"/>
      <c r="F10" s="10"/>
      <c r="G10" s="10"/>
      <c r="H10" s="10"/>
      <c r="I10" s="10"/>
      <c r="J10" s="10"/>
      <c r="K10" s="10"/>
      <c r="L10" s="10"/>
      <c r="M10" s="10"/>
      <c r="N10" s="10"/>
      <c r="O10" s="10"/>
      <c r="P10" s="10"/>
      <c r="Q10" s="10"/>
    </row>
    <row r="11" spans="1:17" ht="36.75" customHeight="1">
      <c r="A11" s="12">
        <v>9</v>
      </c>
      <c r="B11" s="52" t="s">
        <v>70</v>
      </c>
      <c r="C11" s="52"/>
      <c r="D11" s="52"/>
      <c r="E11" s="52"/>
      <c r="F11" s="52"/>
      <c r="G11" s="52"/>
      <c r="H11" s="52"/>
      <c r="I11" s="52"/>
      <c r="J11" s="52"/>
      <c r="K11" s="52"/>
      <c r="L11" s="52"/>
      <c r="M11" s="52"/>
      <c r="N11" s="52"/>
      <c r="O11" s="52"/>
      <c r="P11" s="52"/>
      <c r="Q11" s="10"/>
    </row>
    <row r="12" spans="1:17" ht="21.75" customHeight="1">
      <c r="A12" s="13">
        <v>10</v>
      </c>
      <c r="B12" s="14" t="s">
        <v>65</v>
      </c>
      <c r="C12" s="14"/>
      <c r="D12" s="14"/>
      <c r="E12" s="14"/>
      <c r="F12" s="10"/>
      <c r="G12" s="10"/>
      <c r="H12" s="10"/>
      <c r="I12" s="10"/>
      <c r="J12" s="10"/>
      <c r="K12" s="10"/>
      <c r="L12" s="10"/>
      <c r="M12" s="10"/>
      <c r="N12" s="10"/>
      <c r="O12" s="10"/>
      <c r="P12" s="10"/>
      <c r="Q12" s="10"/>
    </row>
    <row r="13" spans="1:17">
      <c r="A13" s="15"/>
      <c r="B13" s="64" t="s">
        <v>88</v>
      </c>
      <c r="C13" s="64"/>
      <c r="D13" s="64"/>
      <c r="E13" s="64"/>
      <c r="F13" s="64"/>
      <c r="G13" s="15"/>
      <c r="H13" s="15"/>
      <c r="I13" s="15"/>
      <c r="J13" s="15"/>
      <c r="K13" s="15"/>
      <c r="L13" s="15"/>
      <c r="M13" s="15"/>
      <c r="N13" s="15"/>
      <c r="O13" s="15"/>
      <c r="P13" s="15"/>
    </row>
    <row r="14" spans="1:17">
      <c r="A14" s="15"/>
      <c r="B14" s="43" t="s">
        <v>17</v>
      </c>
      <c r="C14" s="43" t="s">
        <v>9</v>
      </c>
      <c r="D14" s="43" t="s">
        <v>7</v>
      </c>
      <c r="E14" s="43" t="s">
        <v>8</v>
      </c>
      <c r="F14" s="41" t="s">
        <v>10</v>
      </c>
      <c r="G14" s="15"/>
      <c r="H14" s="15"/>
      <c r="I14" s="15"/>
      <c r="J14" s="15"/>
      <c r="K14" s="15"/>
      <c r="L14" s="15"/>
      <c r="M14" s="15"/>
      <c r="N14" s="15"/>
      <c r="O14" s="15"/>
      <c r="P14" s="15"/>
    </row>
    <row r="15" spans="1:17">
      <c r="A15" s="15"/>
      <c r="B15" s="40" t="s">
        <v>2</v>
      </c>
      <c r="C15" s="44">
        <v>18000</v>
      </c>
      <c r="D15" s="45">
        <f>+C15*$C$22</f>
        <v>2340</v>
      </c>
      <c r="E15" s="45">
        <f>+C15*$C$23</f>
        <v>900</v>
      </c>
      <c r="F15" s="45">
        <f>+C15+D15-E15</f>
        <v>19440</v>
      </c>
      <c r="G15" s="15"/>
      <c r="H15" s="15"/>
      <c r="I15" s="15"/>
      <c r="J15" s="15"/>
      <c r="K15" s="15"/>
      <c r="L15" s="15"/>
      <c r="M15" s="15"/>
      <c r="N15" s="15"/>
      <c r="O15" s="15"/>
      <c r="P15" s="15"/>
    </row>
    <row r="16" spans="1:17">
      <c r="A16" s="15"/>
      <c r="B16" s="40" t="s">
        <v>3</v>
      </c>
      <c r="C16" s="44">
        <v>19500</v>
      </c>
      <c r="D16" s="45">
        <f t="shared" ref="D16:D19" si="0">+C16*$C$22</f>
        <v>2535</v>
      </c>
      <c r="E16" s="45">
        <f t="shared" ref="E16:E19" si="1">+C16*$C$23</f>
        <v>975</v>
      </c>
      <c r="F16" s="45">
        <f t="shared" ref="F16:F19" si="2">+C16+D16-E16</f>
        <v>21060</v>
      </c>
      <c r="G16" s="15"/>
      <c r="H16" s="15"/>
      <c r="I16" s="15"/>
      <c r="J16" s="15"/>
      <c r="K16" s="15"/>
      <c r="L16" s="15"/>
      <c r="M16" s="15"/>
      <c r="N16" s="15"/>
      <c r="O16" s="15"/>
      <c r="P16" s="15"/>
    </row>
    <row r="17" spans="1:17">
      <c r="A17" s="15"/>
      <c r="B17" s="40" t="s">
        <v>4</v>
      </c>
      <c r="C17" s="44">
        <v>26000</v>
      </c>
      <c r="D17" s="45">
        <f t="shared" si="0"/>
        <v>3380</v>
      </c>
      <c r="E17" s="45">
        <f t="shared" si="1"/>
        <v>1300</v>
      </c>
      <c r="F17" s="45">
        <f t="shared" si="2"/>
        <v>28080</v>
      </c>
      <c r="G17" s="15"/>
      <c r="H17" s="15"/>
      <c r="I17" s="15"/>
      <c r="J17" s="15"/>
      <c r="K17" s="15"/>
      <c r="L17" s="15"/>
      <c r="M17" s="15"/>
      <c r="N17" s="15"/>
      <c r="O17" s="15"/>
      <c r="P17" s="15"/>
    </row>
    <row r="18" spans="1:17">
      <c r="A18" s="15"/>
      <c r="B18" s="40" t="s">
        <v>5</v>
      </c>
      <c r="C18" s="44">
        <v>23000</v>
      </c>
      <c r="D18" s="45">
        <f t="shared" si="0"/>
        <v>2990</v>
      </c>
      <c r="E18" s="45">
        <f t="shared" si="1"/>
        <v>1150</v>
      </c>
      <c r="F18" s="45">
        <f t="shared" si="2"/>
        <v>24840</v>
      </c>
      <c r="G18" s="15"/>
      <c r="H18" s="15"/>
      <c r="I18" s="15"/>
      <c r="J18" s="15"/>
      <c r="K18" s="15"/>
      <c r="L18" s="15"/>
      <c r="M18" s="15"/>
      <c r="N18" s="15"/>
      <c r="O18" s="15"/>
      <c r="P18" s="15"/>
    </row>
    <row r="19" spans="1:17">
      <c r="A19" s="15"/>
      <c r="B19" s="40" t="s">
        <v>6</v>
      </c>
      <c r="C19" s="44">
        <v>15500</v>
      </c>
      <c r="D19" s="45">
        <f t="shared" si="0"/>
        <v>2015</v>
      </c>
      <c r="E19" s="45">
        <f t="shared" si="1"/>
        <v>775</v>
      </c>
      <c r="F19" s="45">
        <f t="shared" si="2"/>
        <v>16740</v>
      </c>
      <c r="G19" s="15"/>
      <c r="H19" s="15"/>
      <c r="I19" s="15"/>
      <c r="J19" s="15"/>
      <c r="K19" s="15"/>
      <c r="L19" s="15"/>
      <c r="M19" s="15"/>
      <c r="N19" s="15"/>
      <c r="O19" s="15"/>
      <c r="P19" s="15"/>
    </row>
    <row r="20" spans="1:17">
      <c r="A20" s="15"/>
      <c r="B20" s="15" t="s">
        <v>11</v>
      </c>
      <c r="C20" s="42">
        <f>SUM(C15:C19)</f>
        <v>102000</v>
      </c>
      <c r="D20" s="42">
        <f t="shared" ref="D20:F20" si="3">SUM(D15:D19)</f>
        <v>13260</v>
      </c>
      <c r="E20" s="42">
        <f t="shared" si="3"/>
        <v>5100</v>
      </c>
      <c r="F20" s="42">
        <f t="shared" si="3"/>
        <v>110160</v>
      </c>
      <c r="G20" s="15"/>
      <c r="H20" s="15"/>
      <c r="I20" s="15"/>
      <c r="J20" s="15"/>
      <c r="K20" s="15"/>
      <c r="L20" s="15"/>
      <c r="M20" s="15"/>
      <c r="N20" s="15"/>
      <c r="O20" s="15"/>
      <c r="P20" s="15"/>
    </row>
    <row r="21" spans="1:17">
      <c r="A21" s="15"/>
      <c r="B21" s="15"/>
      <c r="C21" s="15"/>
      <c r="D21" s="15"/>
      <c r="E21" s="15"/>
      <c r="F21" s="15"/>
      <c r="G21" s="15"/>
      <c r="H21" s="15"/>
      <c r="I21" s="15"/>
      <c r="J21" s="15"/>
      <c r="K21" s="15"/>
      <c r="L21" s="15"/>
      <c r="M21" s="15"/>
      <c r="N21" s="15"/>
      <c r="O21" s="15"/>
      <c r="P21" s="15"/>
    </row>
    <row r="22" spans="1:17">
      <c r="A22" s="15"/>
      <c r="B22" s="15" t="s">
        <v>15</v>
      </c>
      <c r="C22" s="16">
        <v>0.13</v>
      </c>
      <c r="D22" s="15"/>
      <c r="E22" s="15"/>
      <c r="F22" s="15"/>
      <c r="G22" s="15"/>
      <c r="H22" s="15"/>
      <c r="I22" s="15"/>
      <c r="J22" s="15"/>
      <c r="K22" s="15"/>
      <c r="L22" s="15"/>
      <c r="M22" s="15"/>
      <c r="N22" s="15"/>
      <c r="O22" s="15"/>
      <c r="P22" s="15"/>
    </row>
    <row r="23" spans="1:17">
      <c r="A23" s="15"/>
      <c r="B23" s="15" t="s">
        <v>16</v>
      </c>
      <c r="C23" s="16">
        <v>0.05</v>
      </c>
      <c r="D23" s="15"/>
      <c r="E23" s="15"/>
      <c r="F23" s="15"/>
      <c r="G23" s="15"/>
      <c r="H23" s="15"/>
      <c r="I23" s="15"/>
      <c r="J23" s="15"/>
      <c r="K23" s="15"/>
      <c r="L23" s="15"/>
      <c r="M23" s="15"/>
      <c r="N23" s="15"/>
      <c r="O23" s="15"/>
      <c r="P23" s="15"/>
    </row>
    <row r="24" spans="1:17">
      <c r="A24" s="15"/>
      <c r="B24" s="15"/>
      <c r="C24" s="15"/>
      <c r="D24" s="15"/>
      <c r="E24" s="15"/>
      <c r="F24" s="15"/>
      <c r="G24" s="15"/>
      <c r="H24" s="15"/>
      <c r="I24" s="15"/>
      <c r="J24" s="15"/>
      <c r="K24" s="15"/>
      <c r="L24" s="15"/>
      <c r="M24" s="15"/>
      <c r="N24" s="15"/>
      <c r="O24" s="15"/>
      <c r="P24" s="15"/>
    </row>
    <row r="25" spans="1:17">
      <c r="A25" s="15"/>
      <c r="B25" s="15"/>
      <c r="C25" s="15"/>
      <c r="D25" s="15"/>
      <c r="E25" s="15"/>
      <c r="F25" s="15"/>
      <c r="G25" s="15"/>
      <c r="H25" s="15"/>
      <c r="I25" s="15"/>
      <c r="J25" s="15"/>
      <c r="K25" s="15"/>
      <c r="L25" s="15"/>
      <c r="M25" s="15"/>
      <c r="N25" s="15"/>
      <c r="O25" s="15"/>
      <c r="P25" s="15"/>
    </row>
    <row r="26" spans="1:17">
      <c r="A26" s="15"/>
      <c r="B26" s="15" t="s">
        <v>12</v>
      </c>
      <c r="C26" s="42">
        <f>MAX(F15:F20)</f>
        <v>110160</v>
      </c>
      <c r="D26" s="15"/>
      <c r="E26" s="15"/>
      <c r="F26" s="15"/>
      <c r="G26" s="15"/>
      <c r="H26" s="15"/>
      <c r="I26" s="15"/>
      <c r="J26" s="15"/>
      <c r="K26" s="15"/>
      <c r="L26" s="15"/>
      <c r="M26" s="15"/>
      <c r="N26" s="15"/>
      <c r="O26" s="15"/>
      <c r="P26" s="15"/>
    </row>
    <row r="27" spans="1:17">
      <c r="A27" s="15"/>
      <c r="B27" s="15" t="s">
        <v>13</v>
      </c>
      <c r="C27" s="42">
        <f>MIN(F15:F20)</f>
        <v>16740</v>
      </c>
      <c r="D27" s="15"/>
      <c r="E27" s="15"/>
      <c r="F27" s="15"/>
      <c r="G27" s="15"/>
      <c r="H27" s="15"/>
      <c r="I27" s="15"/>
      <c r="J27" s="15"/>
      <c r="K27" s="15"/>
      <c r="L27" s="15"/>
      <c r="M27" s="15"/>
      <c r="N27" s="15"/>
      <c r="O27" s="15"/>
      <c r="P27" s="15"/>
    </row>
    <row r="28" spans="1:17">
      <c r="A28" s="15"/>
      <c r="B28" s="15" t="s">
        <v>14</v>
      </c>
      <c r="C28" s="42">
        <f>AVERAGE(F15:F20)</f>
        <v>36720</v>
      </c>
      <c r="D28" s="15"/>
      <c r="E28" s="15"/>
      <c r="F28" s="15"/>
      <c r="G28" s="15"/>
      <c r="H28" s="15"/>
      <c r="I28" s="15"/>
      <c r="J28" s="15"/>
      <c r="K28" s="15"/>
      <c r="L28" s="15"/>
      <c r="M28" s="15"/>
      <c r="N28" s="15"/>
      <c r="O28" s="15"/>
      <c r="P28" s="15"/>
    </row>
    <row r="29" spans="1:17">
      <c r="A29" s="15"/>
      <c r="B29" s="15"/>
      <c r="C29" s="15"/>
      <c r="D29" s="15"/>
      <c r="E29" s="15"/>
      <c r="F29" s="15"/>
      <c r="G29" s="15"/>
      <c r="H29" s="15"/>
      <c r="I29" s="15"/>
      <c r="J29" s="15"/>
      <c r="K29" s="15"/>
      <c r="L29" s="15"/>
      <c r="M29" s="15"/>
      <c r="N29" s="15"/>
      <c r="O29" s="15"/>
      <c r="P29" s="15"/>
    </row>
    <row r="30" spans="1:17">
      <c r="A30" s="15"/>
      <c r="B30" s="15"/>
      <c r="C30" s="15"/>
      <c r="D30" s="15"/>
      <c r="E30" s="15"/>
      <c r="F30" s="15"/>
      <c r="G30" s="15"/>
      <c r="H30" s="15"/>
      <c r="I30" s="15"/>
      <c r="J30" s="15"/>
      <c r="K30" s="15"/>
      <c r="L30" s="15"/>
      <c r="M30" s="15"/>
      <c r="N30" s="15"/>
      <c r="O30" s="15"/>
      <c r="P30" s="15"/>
    </row>
    <row r="31" spans="1:17" ht="39" customHeight="1">
      <c r="A31" s="20"/>
      <c r="B31" s="54" t="s">
        <v>67</v>
      </c>
      <c r="C31" s="54"/>
      <c r="D31" s="54"/>
      <c r="E31" s="54"/>
      <c r="F31" s="20"/>
      <c r="G31" s="20"/>
      <c r="H31" s="20"/>
      <c r="I31" s="20"/>
      <c r="J31" s="20"/>
      <c r="K31" s="20"/>
      <c r="L31" s="20"/>
      <c r="M31" s="20"/>
      <c r="N31" s="20"/>
      <c r="O31" s="20"/>
      <c r="P31" s="20"/>
      <c r="Q31" s="20"/>
    </row>
    <row r="32" spans="1:17" ht="20.100000000000001" customHeight="1">
      <c r="A32" s="21">
        <v>1</v>
      </c>
      <c r="B32" s="20" t="s">
        <v>68</v>
      </c>
      <c r="C32" s="20"/>
      <c r="D32" s="20"/>
      <c r="E32" s="20"/>
      <c r="F32" s="20"/>
      <c r="G32" s="20"/>
      <c r="H32" s="20"/>
      <c r="I32" s="20"/>
      <c r="J32" s="20"/>
      <c r="K32" s="20"/>
      <c r="L32" s="20"/>
      <c r="M32" s="20"/>
      <c r="N32" s="20"/>
      <c r="O32" s="20"/>
      <c r="P32" s="20"/>
      <c r="Q32" s="20"/>
    </row>
    <row r="33" spans="1:21" ht="20.100000000000001" customHeight="1">
      <c r="A33" s="21">
        <v>2</v>
      </c>
      <c r="B33" s="20" t="s">
        <v>69</v>
      </c>
      <c r="C33" s="20"/>
      <c r="D33" s="20"/>
      <c r="E33" s="20"/>
      <c r="F33" s="20"/>
      <c r="G33" s="20"/>
      <c r="H33" s="20"/>
      <c r="I33" s="20"/>
      <c r="J33" s="20"/>
      <c r="K33" s="20"/>
      <c r="L33" s="20"/>
      <c r="M33" s="20"/>
      <c r="N33" s="20"/>
      <c r="O33" s="20"/>
      <c r="P33" s="20"/>
      <c r="Q33" s="20"/>
    </row>
    <row r="34" spans="1:21" s="23" customFormat="1" ht="22.5" customHeight="1">
      <c r="A34" s="21">
        <v>3</v>
      </c>
      <c r="B34" s="22" t="s">
        <v>71</v>
      </c>
      <c r="C34" s="22"/>
      <c r="D34" s="22"/>
      <c r="E34" s="22"/>
      <c r="F34" s="22"/>
      <c r="G34" s="22"/>
      <c r="H34" s="22"/>
      <c r="I34" s="22"/>
      <c r="J34" s="22"/>
      <c r="K34" s="22"/>
      <c r="L34" s="22"/>
      <c r="M34" s="22"/>
      <c r="N34" s="22"/>
      <c r="O34" s="22"/>
      <c r="P34" s="22"/>
      <c r="Q34" s="22"/>
    </row>
    <row r="35" spans="1:21" ht="18">
      <c r="A35" s="5"/>
    </row>
    <row r="36" spans="1:21" ht="18.75" customHeight="1">
      <c r="A36" s="5"/>
      <c r="B36" s="17" t="s">
        <v>72</v>
      </c>
      <c r="M36" s="18"/>
      <c r="N36" s="18"/>
      <c r="O36" s="18"/>
      <c r="P36" s="18"/>
      <c r="Q36" s="18"/>
      <c r="R36" s="19"/>
      <c r="S36" s="19"/>
      <c r="T36" s="19"/>
      <c r="U36" s="19"/>
    </row>
    <row r="37" spans="1:21" ht="60" customHeight="1">
      <c r="A37" s="5"/>
      <c r="I37" s="55" t="s">
        <v>25</v>
      </c>
      <c r="J37" s="56"/>
      <c r="K37" s="56"/>
      <c r="L37" s="56"/>
      <c r="M37" s="56"/>
      <c r="N37" s="56"/>
      <c r="O37" s="56"/>
      <c r="P37" s="57"/>
      <c r="Q37" s="7"/>
      <c r="R37" s="19"/>
      <c r="S37" s="19"/>
      <c r="T37" s="19"/>
      <c r="U37" s="19"/>
    </row>
    <row r="38" spans="1:21" ht="18">
      <c r="A38" s="5"/>
      <c r="I38" s="58"/>
      <c r="J38" s="59"/>
      <c r="K38" s="59"/>
      <c r="L38" s="59"/>
      <c r="M38" s="59"/>
      <c r="N38" s="59"/>
      <c r="O38" s="59"/>
      <c r="P38" s="60"/>
      <c r="Q38" s="7"/>
      <c r="R38" s="19"/>
      <c r="S38" s="19"/>
      <c r="T38" s="19"/>
      <c r="U38" s="19"/>
    </row>
    <row r="39" spans="1:21" ht="18">
      <c r="A39" s="5"/>
      <c r="I39" s="58"/>
      <c r="J39" s="59"/>
      <c r="K39" s="59"/>
      <c r="L39" s="59"/>
      <c r="M39" s="59"/>
      <c r="N39" s="59"/>
      <c r="O39" s="59"/>
      <c r="P39" s="60"/>
      <c r="Q39" s="7"/>
      <c r="R39" s="19"/>
      <c r="S39" s="19"/>
      <c r="T39" s="19"/>
      <c r="U39" s="19"/>
    </row>
    <row r="40" spans="1:21" ht="18">
      <c r="A40" s="5"/>
      <c r="I40" s="58"/>
      <c r="J40" s="59"/>
      <c r="K40" s="59"/>
      <c r="L40" s="59"/>
      <c r="M40" s="59"/>
      <c r="N40" s="59"/>
      <c r="O40" s="59"/>
      <c r="P40" s="60"/>
      <c r="Q40" s="7"/>
      <c r="R40" s="19"/>
      <c r="S40" s="19"/>
      <c r="T40" s="19"/>
      <c r="U40" s="19"/>
    </row>
    <row r="41" spans="1:21" ht="18">
      <c r="A41" s="5"/>
      <c r="I41" s="58"/>
      <c r="J41" s="59"/>
      <c r="K41" s="59"/>
      <c r="L41" s="59"/>
      <c r="M41" s="59"/>
      <c r="N41" s="59"/>
      <c r="O41" s="59"/>
      <c r="P41" s="60"/>
      <c r="Q41" s="7"/>
      <c r="R41" s="19"/>
      <c r="S41" s="19"/>
      <c r="T41" s="19"/>
      <c r="U41" s="19"/>
    </row>
    <row r="42" spans="1:21" ht="18">
      <c r="A42" s="5"/>
      <c r="I42" s="58"/>
      <c r="J42" s="59"/>
      <c r="K42" s="59"/>
      <c r="L42" s="59"/>
      <c r="M42" s="59"/>
      <c r="N42" s="59"/>
      <c r="O42" s="59"/>
      <c r="P42" s="60"/>
      <c r="Q42" s="7"/>
      <c r="R42" s="19"/>
      <c r="S42" s="19"/>
      <c r="T42" s="19"/>
      <c r="U42" s="19"/>
    </row>
    <row r="43" spans="1:21" ht="18">
      <c r="A43" s="5"/>
      <c r="I43" s="58"/>
      <c r="J43" s="59"/>
      <c r="K43" s="59"/>
      <c r="L43" s="59"/>
      <c r="M43" s="59"/>
      <c r="N43" s="59"/>
      <c r="O43" s="59"/>
      <c r="P43" s="60"/>
      <c r="Q43" s="7"/>
      <c r="R43" s="19"/>
      <c r="S43" s="19"/>
      <c r="T43" s="19"/>
      <c r="U43" s="19"/>
    </row>
    <row r="44" spans="1:21" ht="18">
      <c r="A44" s="5"/>
      <c r="I44" s="58"/>
      <c r="J44" s="59"/>
      <c r="K44" s="59"/>
      <c r="L44" s="59"/>
      <c r="M44" s="59"/>
      <c r="N44" s="59"/>
      <c r="O44" s="59"/>
      <c r="P44" s="60"/>
      <c r="Q44" s="7"/>
      <c r="R44" s="19"/>
      <c r="S44" s="19"/>
      <c r="T44" s="19"/>
      <c r="U44" s="19"/>
    </row>
    <row r="45" spans="1:21" ht="18">
      <c r="A45" s="5"/>
      <c r="I45" s="58"/>
      <c r="J45" s="59"/>
      <c r="K45" s="59"/>
      <c r="L45" s="59"/>
      <c r="M45" s="59"/>
      <c r="N45" s="59"/>
      <c r="O45" s="59"/>
      <c r="P45" s="60"/>
      <c r="Q45" s="7"/>
      <c r="R45" s="19"/>
      <c r="S45" s="19"/>
      <c r="T45" s="19"/>
      <c r="U45" s="19"/>
    </row>
    <row r="46" spans="1:21" ht="18">
      <c r="A46" s="5"/>
      <c r="I46" s="58"/>
      <c r="J46" s="59"/>
      <c r="K46" s="59"/>
      <c r="L46" s="59"/>
      <c r="M46" s="59"/>
      <c r="N46" s="59"/>
      <c r="O46" s="59"/>
      <c r="P46" s="60"/>
      <c r="Q46" s="7"/>
      <c r="R46" s="19"/>
      <c r="S46" s="19"/>
      <c r="T46" s="19"/>
      <c r="U46" s="19"/>
    </row>
    <row r="47" spans="1:21" ht="18">
      <c r="A47" s="5"/>
      <c r="I47" s="58"/>
      <c r="J47" s="59"/>
      <c r="K47" s="59"/>
      <c r="L47" s="59"/>
      <c r="M47" s="59"/>
      <c r="N47" s="59"/>
      <c r="O47" s="59"/>
      <c r="P47" s="60"/>
      <c r="Q47" s="7"/>
      <c r="R47" s="19"/>
      <c r="S47" s="19"/>
      <c r="T47" s="19"/>
      <c r="U47" s="19"/>
    </row>
    <row r="48" spans="1:21" ht="18">
      <c r="A48" s="5"/>
      <c r="I48" s="58"/>
      <c r="J48" s="59"/>
      <c r="K48" s="59"/>
      <c r="L48" s="59"/>
      <c r="M48" s="59"/>
      <c r="N48" s="59"/>
      <c r="O48" s="59"/>
      <c r="P48" s="60"/>
      <c r="Q48" s="7"/>
      <c r="R48" s="19"/>
      <c r="S48" s="19"/>
      <c r="T48" s="19"/>
      <c r="U48" s="19"/>
    </row>
    <row r="49" spans="1:21" ht="18">
      <c r="A49" s="5"/>
      <c r="I49" s="58"/>
      <c r="J49" s="59"/>
      <c r="K49" s="59"/>
      <c r="L49" s="59"/>
      <c r="M49" s="59"/>
      <c r="N49" s="59"/>
      <c r="O49" s="59"/>
      <c r="P49" s="60"/>
      <c r="Q49" s="7"/>
      <c r="R49" s="19"/>
      <c r="S49" s="19"/>
      <c r="T49" s="19"/>
      <c r="U49" s="19"/>
    </row>
    <row r="50" spans="1:21" ht="18">
      <c r="A50" s="5"/>
      <c r="I50" s="58"/>
      <c r="J50" s="59"/>
      <c r="K50" s="59"/>
      <c r="L50" s="59"/>
      <c r="M50" s="59"/>
      <c r="N50" s="59"/>
      <c r="O50" s="59"/>
      <c r="P50" s="60"/>
      <c r="Q50" s="7"/>
      <c r="R50" s="19"/>
      <c r="S50" s="19"/>
      <c r="T50" s="19"/>
      <c r="U50" s="19"/>
    </row>
    <row r="51" spans="1:21" ht="18">
      <c r="A51" s="5"/>
      <c r="I51" s="61"/>
      <c r="J51" s="62"/>
      <c r="K51" s="62"/>
      <c r="L51" s="62"/>
      <c r="M51" s="62"/>
      <c r="N51" s="62"/>
      <c r="O51" s="62"/>
      <c r="P51" s="63"/>
      <c r="Q51" s="7"/>
      <c r="R51" s="19"/>
      <c r="S51" s="19"/>
      <c r="T51" s="19"/>
      <c r="U51" s="19"/>
    </row>
    <row r="52" spans="1:21" ht="18">
      <c r="A52" s="5"/>
      <c r="L52" s="18"/>
      <c r="M52" s="18"/>
      <c r="N52" s="18"/>
      <c r="O52" s="18"/>
      <c r="P52" s="18"/>
      <c r="Q52" s="18"/>
      <c r="R52" s="19"/>
      <c r="S52" s="19"/>
      <c r="T52" s="19"/>
      <c r="U52" s="19"/>
    </row>
    <row r="53" spans="1:21" ht="18">
      <c r="A53" s="5"/>
      <c r="L53" s="18"/>
      <c r="M53" s="18"/>
      <c r="N53" s="18"/>
      <c r="O53" s="18"/>
      <c r="P53" s="18"/>
      <c r="Q53" s="18"/>
      <c r="R53" s="19"/>
      <c r="S53" s="19"/>
      <c r="T53" s="19"/>
      <c r="U53" s="19"/>
    </row>
    <row r="54" spans="1:21" ht="18">
      <c r="A54" s="5"/>
    </row>
  </sheetData>
  <mergeCells count="5">
    <mergeCell ref="B11:P11"/>
    <mergeCell ref="B1:E1"/>
    <mergeCell ref="B31:E31"/>
    <mergeCell ref="I37:P51"/>
    <mergeCell ref="B13:F13"/>
  </mergeCells>
  <pageMargins left="0.7" right="0.7" top="0.75" bottom="0.75" header="0.3" footer="0.3"/>
  <pageSetup scale="4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32"/>
  <sheetViews>
    <sheetView showGridLines="0" topLeftCell="A37" workbookViewId="0">
      <selection activeCell="E31" sqref="E31"/>
    </sheetView>
  </sheetViews>
  <sheetFormatPr defaultColWidth="9.109375" defaultRowHeight="18"/>
  <cols>
    <col min="1" max="1" width="5.5546875" style="24" bestFit="1" customWidth="1"/>
    <col min="2" max="3" width="9.109375" style="7"/>
    <col min="4" max="4" width="18.109375" style="7" bestFit="1" customWidth="1"/>
    <col min="5" max="5" width="17" style="7" customWidth="1"/>
    <col min="6" max="6" width="17.6640625" style="7" customWidth="1"/>
    <col min="7" max="7" width="9.109375" style="7"/>
    <col min="8" max="8" width="12.33203125" style="7" bestFit="1" customWidth="1"/>
    <col min="9" max="9" width="9.109375" style="7"/>
    <col min="10" max="10" width="8.33203125" style="7" bestFit="1" customWidth="1"/>
    <col min="11" max="11" width="6.88671875" style="7" bestFit="1" customWidth="1"/>
    <col min="12" max="12" width="9.109375" style="7"/>
    <col min="13" max="13" width="6.33203125" style="7" customWidth="1"/>
    <col min="14" max="16384" width="9.109375" style="7"/>
  </cols>
  <sheetData>
    <row r="1" spans="1:17" ht="18.75" customHeight="1">
      <c r="A1" s="32"/>
      <c r="B1" s="72" t="s">
        <v>76</v>
      </c>
      <c r="C1" s="72"/>
      <c r="D1" s="72"/>
      <c r="E1" s="72"/>
      <c r="F1" s="72"/>
      <c r="G1" s="10"/>
      <c r="H1" s="10"/>
      <c r="I1" s="10"/>
      <c r="J1" s="10"/>
      <c r="K1" s="10"/>
      <c r="L1" s="10"/>
      <c r="M1" s="10"/>
      <c r="N1" s="10"/>
      <c r="O1" s="10"/>
      <c r="P1" s="10"/>
      <c r="Q1" s="10"/>
    </row>
    <row r="2" spans="1:17">
      <c r="A2" s="32"/>
      <c r="B2" s="72"/>
      <c r="C2" s="72"/>
      <c r="D2" s="72"/>
      <c r="E2" s="72"/>
      <c r="F2" s="72"/>
      <c r="G2" s="10"/>
      <c r="H2" s="10"/>
      <c r="I2" s="10"/>
      <c r="J2" s="10"/>
      <c r="K2" s="10"/>
      <c r="L2" s="10"/>
      <c r="M2" s="10"/>
      <c r="N2" s="10"/>
      <c r="O2" s="10"/>
      <c r="P2" s="10"/>
      <c r="Q2" s="10"/>
    </row>
    <row r="3" spans="1:17" ht="60" customHeight="1">
      <c r="A3" s="21">
        <v>1</v>
      </c>
      <c r="B3" s="65" t="s">
        <v>56</v>
      </c>
      <c r="C3" s="65"/>
      <c r="D3" s="65"/>
      <c r="E3" s="65"/>
      <c r="F3" s="65"/>
      <c r="G3" s="65"/>
      <c r="H3" s="65"/>
      <c r="I3" s="65"/>
      <c r="J3" s="65"/>
      <c r="K3" s="65"/>
      <c r="L3" s="65"/>
      <c r="M3" s="65"/>
      <c r="N3" s="65"/>
      <c r="O3" s="65"/>
      <c r="P3" s="65"/>
      <c r="Q3" s="65"/>
    </row>
    <row r="4" spans="1:17" ht="39.9" customHeight="1">
      <c r="A4" s="21">
        <v>2</v>
      </c>
      <c r="B4" s="65" t="s">
        <v>73</v>
      </c>
      <c r="C4" s="65"/>
      <c r="D4" s="65"/>
      <c r="E4" s="65"/>
      <c r="F4" s="65"/>
      <c r="G4" s="65"/>
      <c r="H4" s="65"/>
      <c r="I4" s="65"/>
      <c r="J4" s="65"/>
      <c r="K4" s="65"/>
      <c r="L4" s="65"/>
      <c r="M4" s="65"/>
      <c r="N4" s="65"/>
      <c r="O4" s="65"/>
      <c r="P4" s="65"/>
      <c r="Q4" s="65"/>
    </row>
    <row r="7" spans="1:17">
      <c r="B7" s="73" t="s">
        <v>26</v>
      </c>
      <c r="C7" s="73"/>
      <c r="D7" s="25" t="s">
        <v>28</v>
      </c>
      <c r="E7" s="25" t="s">
        <v>29</v>
      </c>
    </row>
    <row r="8" spans="1:17">
      <c r="B8" s="73" t="s">
        <v>27</v>
      </c>
      <c r="C8" s="73"/>
      <c r="D8" s="25">
        <v>0</v>
      </c>
      <c r="E8" s="25" t="str">
        <f>IF(D8&gt;=70,"APROBADO",IF(AND(D8&gt;=65,D8&lt;69),"CONVOCATORIA","REPROBADO"))</f>
        <v>REPROBADO</v>
      </c>
    </row>
    <row r="11" spans="1:17" ht="39.9" customHeight="1">
      <c r="A11" s="21">
        <v>3</v>
      </c>
      <c r="B11" s="65" t="s">
        <v>55</v>
      </c>
      <c r="C11" s="65"/>
      <c r="D11" s="65"/>
      <c r="E11" s="65"/>
      <c r="F11" s="65"/>
      <c r="G11" s="65"/>
      <c r="H11" s="65"/>
      <c r="I11" s="65"/>
      <c r="J11" s="65"/>
      <c r="K11" s="65"/>
      <c r="L11" s="65"/>
      <c r="M11" s="65"/>
      <c r="N11" s="65"/>
      <c r="O11" s="65"/>
      <c r="P11" s="65"/>
      <c r="Q11" s="65"/>
    </row>
    <row r="13" spans="1:17">
      <c r="B13" s="69" t="s">
        <v>17</v>
      </c>
      <c r="C13" s="70"/>
      <c r="D13" s="25" t="s">
        <v>51</v>
      </c>
      <c r="E13" s="25" t="s">
        <v>9</v>
      </c>
      <c r="F13" s="25" t="s">
        <v>7</v>
      </c>
    </row>
    <row r="14" spans="1:17">
      <c r="B14" s="67" t="s">
        <v>3</v>
      </c>
      <c r="C14" s="68"/>
      <c r="D14" s="25" t="s">
        <v>52</v>
      </c>
      <c r="E14" s="26">
        <v>18000</v>
      </c>
      <c r="F14" s="27">
        <f>IF(AND(D14="USA",E14&gt;20000),"Exento",E14*0.13)</f>
        <v>2340</v>
      </c>
    </row>
    <row r="15" spans="1:17">
      <c r="B15" s="67" t="s">
        <v>5</v>
      </c>
      <c r="C15" s="68"/>
      <c r="D15" s="25" t="s">
        <v>53</v>
      </c>
      <c r="E15" s="26">
        <v>19500</v>
      </c>
      <c r="F15" s="27">
        <f t="shared" ref="F15:F16" si="0">IF(AND(D15="USA",E15&gt;20000),"Exento",E15*0.13)</f>
        <v>2535</v>
      </c>
    </row>
    <row r="16" spans="1:17">
      <c r="B16" s="67" t="s">
        <v>4</v>
      </c>
      <c r="C16" s="68"/>
      <c r="D16" s="25" t="s">
        <v>54</v>
      </c>
      <c r="E16" s="26">
        <v>26000</v>
      </c>
      <c r="F16" s="27" t="str">
        <f t="shared" si="0"/>
        <v>Exento</v>
      </c>
    </row>
    <row r="19" spans="1:17" ht="39.9" customHeight="1">
      <c r="A19" s="21">
        <v>4</v>
      </c>
      <c r="B19" s="65" t="s">
        <v>74</v>
      </c>
      <c r="C19" s="65"/>
      <c r="D19" s="65"/>
      <c r="E19" s="65"/>
      <c r="F19" s="65"/>
      <c r="G19" s="65"/>
      <c r="H19" s="65"/>
      <c r="I19" s="65"/>
      <c r="J19" s="65"/>
      <c r="K19" s="65"/>
      <c r="L19" s="65"/>
      <c r="M19" s="65"/>
      <c r="N19" s="65"/>
      <c r="O19" s="65"/>
      <c r="P19" s="65"/>
      <c r="Q19" s="65"/>
    </row>
    <row r="21" spans="1:17" ht="43.2">
      <c r="B21" s="69" t="s">
        <v>17</v>
      </c>
      <c r="C21" s="70"/>
      <c r="D21" s="28" t="s">
        <v>7</v>
      </c>
      <c r="E21" s="29" t="s">
        <v>10</v>
      </c>
    </row>
    <row r="22" spans="1:17">
      <c r="B22" s="71" t="s">
        <v>2</v>
      </c>
      <c r="C22" s="71"/>
      <c r="D22" s="28">
        <f>VLOOKUP(B22,'Prueba 1'!B15:F19,3,FALSE)</f>
        <v>2340</v>
      </c>
      <c r="E22" s="28">
        <f>VLOOKUP(B22,'Prueba 1'!B15:F19,5,FALSE)</f>
        <v>19440</v>
      </c>
    </row>
    <row r="25" spans="1:17" ht="39.9" customHeight="1">
      <c r="A25" s="21">
        <v>5</v>
      </c>
      <c r="B25" s="65" t="s">
        <v>75</v>
      </c>
      <c r="C25" s="65"/>
      <c r="D25" s="65"/>
      <c r="E25" s="65"/>
      <c r="F25" s="65"/>
      <c r="G25" s="65"/>
      <c r="H25" s="65"/>
      <c r="I25" s="65"/>
      <c r="J25" s="65"/>
      <c r="K25" s="65"/>
      <c r="L25" s="65"/>
      <c r="M25" s="65"/>
      <c r="N25" s="65"/>
      <c r="O25" s="65"/>
      <c r="P25" s="65"/>
      <c r="Q25" s="65"/>
    </row>
    <row r="27" spans="1:17" ht="18.75" customHeight="1">
      <c r="B27" s="67" t="s">
        <v>57</v>
      </c>
      <c r="C27" s="68"/>
      <c r="D27" s="30" t="s">
        <v>64</v>
      </c>
      <c r="H27" s="31" t="s">
        <v>63</v>
      </c>
    </row>
    <row r="28" spans="1:17">
      <c r="B28" s="66" t="s">
        <v>58</v>
      </c>
      <c r="C28" s="66"/>
      <c r="D28" s="30">
        <v>1</v>
      </c>
      <c r="H28" s="31" t="s">
        <v>58</v>
      </c>
    </row>
    <row r="29" spans="1:17">
      <c r="H29" s="31" t="s">
        <v>59</v>
      </c>
    </row>
    <row r="30" spans="1:17">
      <c r="H30" s="31" t="s">
        <v>60</v>
      </c>
    </row>
    <row r="31" spans="1:17">
      <c r="H31" s="31" t="s">
        <v>62</v>
      </c>
    </row>
    <row r="32" spans="1:17">
      <c r="H32" s="31" t="s">
        <v>61</v>
      </c>
    </row>
  </sheetData>
  <mergeCells count="16">
    <mergeCell ref="B1:F2"/>
    <mergeCell ref="B13:C13"/>
    <mergeCell ref="B14:C14"/>
    <mergeCell ref="B15:C15"/>
    <mergeCell ref="B16:C16"/>
    <mergeCell ref="B3:Q3"/>
    <mergeCell ref="B8:C8"/>
    <mergeCell ref="B7:C7"/>
    <mergeCell ref="B4:Q4"/>
    <mergeCell ref="B11:Q11"/>
    <mergeCell ref="B25:Q25"/>
    <mergeCell ref="B28:C28"/>
    <mergeCell ref="B27:C27"/>
    <mergeCell ref="B19:Q19"/>
    <mergeCell ref="B21:C21"/>
    <mergeCell ref="B22:C22"/>
  </mergeCells>
  <conditionalFormatting sqref="E8">
    <cfRule type="containsText" dxfId="2" priority="1" operator="containsText" text="REPROBADO">
      <formula>NOT(ISERROR(SEARCH("REPROBADO",E8)))</formula>
    </cfRule>
    <cfRule type="containsText" dxfId="1" priority="2" operator="containsText" text="CONVOCATORIA">
      <formula>NOT(ISERROR(SEARCH("CONVOCATORIA",E8)))</formula>
    </cfRule>
    <cfRule type="containsText" dxfId="0" priority="3" operator="containsText" text="APROBADO">
      <formula>NOT(ISERROR(SEARCH("APROBADO",E8)))</formula>
    </cfRule>
  </conditionalFormatting>
  <dataValidations count="2">
    <dataValidation type="list" allowBlank="1" showInputMessage="1" showErrorMessage="1" sqref="B28:C28" xr:uid="{D6D5394A-C04E-49AD-B7FB-10BCE1520200}">
      <formula1>$H$27:$H$32</formula1>
    </dataValidation>
    <dataValidation type="whole" allowBlank="1" showInputMessage="1" showErrorMessage="1" sqref="D28" xr:uid="{2CBF3D85-8BEC-472D-92EC-155526F483B6}">
      <formula1>1</formula1>
      <formula2>10</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'Prueba 1'!$B$15:$B$19</xm:f>
          </x14:formula1>
          <xm:sqref>B22:C22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499984740745262"/>
  </sheetPr>
  <dimension ref="A1:Q140"/>
  <sheetViews>
    <sheetView showGridLines="0" topLeftCell="A9" zoomScale="80" zoomScaleNormal="80" workbookViewId="0">
      <selection activeCell="B9" sqref="B9:G129"/>
    </sheetView>
  </sheetViews>
  <sheetFormatPr defaultColWidth="9.109375" defaultRowHeight="14.4"/>
  <cols>
    <col min="1" max="1" width="5.5546875" style="7" bestFit="1" customWidth="1"/>
    <col min="2" max="4" width="9.109375" style="7"/>
    <col min="5" max="5" width="13.44140625" style="7" bestFit="1" customWidth="1"/>
    <col min="6" max="6" width="13.33203125" style="7" customWidth="1"/>
    <col min="7" max="7" width="9.109375" style="7"/>
    <col min="8" max="8" width="11.88671875" style="7" customWidth="1"/>
    <col min="9" max="9" width="12.6640625" style="7" customWidth="1"/>
    <col min="10" max="10" width="31.44140625" style="7" bestFit="1" customWidth="1"/>
    <col min="11" max="11" width="23.109375" style="7" bestFit="1" customWidth="1"/>
    <col min="12" max="12" width="12.33203125" style="7" bestFit="1" customWidth="1"/>
    <col min="13" max="13" width="12.88671875" style="7" bestFit="1" customWidth="1"/>
    <col min="14" max="14" width="23.109375" style="7" bestFit="1" customWidth="1"/>
    <col min="15" max="15" width="27.109375" style="7" bestFit="1" customWidth="1"/>
    <col min="16" max="16" width="28.109375" style="7" bestFit="1" customWidth="1"/>
    <col min="17" max="17" width="14.33203125" style="7" bestFit="1" customWidth="1"/>
    <col min="18" max="16384" width="9.109375" style="7"/>
  </cols>
  <sheetData>
    <row r="1" spans="1:17" ht="18.75" customHeight="1">
      <c r="A1" s="10"/>
      <c r="B1" s="72" t="s">
        <v>77</v>
      </c>
      <c r="C1" s="72"/>
      <c r="D1" s="72"/>
      <c r="E1" s="72"/>
      <c r="F1" s="72"/>
      <c r="G1" s="72"/>
      <c r="H1" s="10"/>
      <c r="I1" s="10"/>
      <c r="J1" s="10"/>
      <c r="K1" s="10"/>
      <c r="L1" s="10"/>
      <c r="M1" s="10"/>
      <c r="N1" s="10"/>
      <c r="O1" s="10"/>
      <c r="P1" s="10"/>
      <c r="Q1" s="10"/>
    </row>
    <row r="2" spans="1:17">
      <c r="A2" s="10"/>
      <c r="B2" s="72"/>
      <c r="C2" s="72"/>
      <c r="D2" s="72"/>
      <c r="E2" s="72"/>
      <c r="F2" s="72"/>
      <c r="G2" s="72"/>
      <c r="H2" s="10"/>
      <c r="I2" s="10"/>
      <c r="J2" s="10"/>
      <c r="K2" s="10"/>
      <c r="L2" s="10"/>
      <c r="M2" s="10"/>
      <c r="N2" s="10"/>
      <c r="O2" s="10"/>
      <c r="P2" s="10"/>
      <c r="Q2" s="10"/>
    </row>
    <row r="3" spans="1:17" ht="39.9" customHeight="1">
      <c r="A3" s="21">
        <v>1</v>
      </c>
      <c r="B3" s="65" t="s">
        <v>87</v>
      </c>
      <c r="C3" s="65"/>
      <c r="D3" s="65"/>
      <c r="E3" s="65"/>
      <c r="F3" s="65"/>
      <c r="G3" s="65"/>
      <c r="H3" s="65"/>
      <c r="I3" s="65"/>
      <c r="J3" s="65"/>
      <c r="K3" s="65"/>
      <c r="L3" s="65"/>
      <c r="M3" s="65"/>
      <c r="N3" s="65"/>
      <c r="O3" s="65"/>
      <c r="P3" s="65"/>
      <c r="Q3" s="65"/>
    </row>
    <row r="7" spans="1:17">
      <c r="B7" s="84" t="s">
        <v>79</v>
      </c>
      <c r="C7" s="84"/>
      <c r="D7" s="84"/>
      <c r="E7" s="84"/>
    </row>
    <row r="8" spans="1:17">
      <c r="J8" s="83" t="s">
        <v>86</v>
      </c>
      <c r="K8" s="83"/>
      <c r="L8" s="83"/>
      <c r="M8" s="83"/>
      <c r="N8" s="83"/>
      <c r="O8" s="33"/>
      <c r="P8" s="33"/>
    </row>
    <row r="9" spans="1:17">
      <c r="B9" s="1" t="s">
        <v>30</v>
      </c>
      <c r="C9" s="1" t="s">
        <v>80</v>
      </c>
      <c r="D9" s="1" t="s">
        <v>31</v>
      </c>
      <c r="E9" s="1" t="s">
        <v>32</v>
      </c>
      <c r="F9" s="1" t="s">
        <v>44</v>
      </c>
      <c r="G9" s="1" t="s">
        <v>81</v>
      </c>
    </row>
    <row r="10" spans="1:17">
      <c r="B10" s="2" t="s">
        <v>33</v>
      </c>
      <c r="C10" s="2">
        <v>2020</v>
      </c>
      <c r="D10" s="2">
        <v>1</v>
      </c>
      <c r="E10" s="2" t="s">
        <v>34</v>
      </c>
      <c r="F10" s="3">
        <v>50000</v>
      </c>
      <c r="G10" s="30" t="s">
        <v>82</v>
      </c>
    </row>
    <row r="11" spans="1:17">
      <c r="B11" s="2" t="s">
        <v>33</v>
      </c>
      <c r="C11" s="2">
        <v>2020</v>
      </c>
      <c r="D11" s="2">
        <v>1</v>
      </c>
      <c r="E11" s="2" t="s">
        <v>35</v>
      </c>
      <c r="F11" s="3">
        <v>1050</v>
      </c>
      <c r="G11" s="30" t="s">
        <v>83</v>
      </c>
    </row>
    <row r="12" spans="1:17">
      <c r="B12" s="2" t="s">
        <v>33</v>
      </c>
      <c r="C12" s="2">
        <v>2020</v>
      </c>
      <c r="D12" s="2">
        <v>1</v>
      </c>
      <c r="E12" s="2" t="s">
        <v>36</v>
      </c>
      <c r="F12" s="3">
        <v>15750</v>
      </c>
      <c r="G12" s="30" t="s">
        <v>83</v>
      </c>
    </row>
    <row r="13" spans="1:17">
      <c r="B13" s="2" t="s">
        <v>33</v>
      </c>
      <c r="C13" s="2">
        <v>2020</v>
      </c>
      <c r="D13" s="2">
        <v>1</v>
      </c>
      <c r="E13" s="2" t="s">
        <v>37</v>
      </c>
      <c r="F13" s="3">
        <v>2100</v>
      </c>
      <c r="G13" s="30" t="s">
        <v>82</v>
      </c>
    </row>
    <row r="14" spans="1:17">
      <c r="B14" s="2" t="s">
        <v>33</v>
      </c>
      <c r="C14" s="2">
        <v>2020</v>
      </c>
      <c r="D14" s="2">
        <v>1</v>
      </c>
      <c r="E14" s="2" t="s">
        <v>38</v>
      </c>
      <c r="F14" s="2">
        <v>583</v>
      </c>
      <c r="G14" s="30" t="s">
        <v>84</v>
      </c>
    </row>
    <row r="15" spans="1:17">
      <c r="B15" s="2" t="s">
        <v>33</v>
      </c>
      <c r="C15" s="2">
        <v>2020</v>
      </c>
      <c r="D15" s="2">
        <v>2</v>
      </c>
      <c r="E15" s="2" t="s">
        <v>34</v>
      </c>
      <c r="F15" s="3">
        <v>72000</v>
      </c>
      <c r="G15" s="30" t="s">
        <v>82</v>
      </c>
    </row>
    <row r="16" spans="1:17">
      <c r="B16" s="2" t="s">
        <v>33</v>
      </c>
      <c r="C16" s="2">
        <v>2020</v>
      </c>
      <c r="D16" s="2">
        <v>2</v>
      </c>
      <c r="E16" s="2" t="s">
        <v>35</v>
      </c>
      <c r="F16" s="3">
        <v>1208</v>
      </c>
      <c r="G16" s="30" t="s">
        <v>83</v>
      </c>
    </row>
    <row r="17" spans="2:7">
      <c r="B17" s="2" t="s">
        <v>33</v>
      </c>
      <c r="C17" s="2">
        <v>2020</v>
      </c>
      <c r="D17" s="2">
        <v>2</v>
      </c>
      <c r="E17" s="2" t="s">
        <v>36</v>
      </c>
      <c r="F17" s="3">
        <v>5200</v>
      </c>
      <c r="G17" s="30" t="s">
        <v>83</v>
      </c>
    </row>
    <row r="18" spans="2:7">
      <c r="B18" s="2" t="s">
        <v>33</v>
      </c>
      <c r="C18" s="2">
        <v>2020</v>
      </c>
      <c r="D18" s="2">
        <v>2</v>
      </c>
      <c r="E18" s="2" t="s">
        <v>37</v>
      </c>
      <c r="F18" s="3">
        <v>2015</v>
      </c>
      <c r="G18" s="30" t="s">
        <v>82</v>
      </c>
    </row>
    <row r="19" spans="2:7">
      <c r="B19" s="2" t="s">
        <v>33</v>
      </c>
      <c r="C19" s="2">
        <v>2020</v>
      </c>
      <c r="D19" s="2">
        <v>2</v>
      </c>
      <c r="E19" s="2" t="s">
        <v>38</v>
      </c>
      <c r="F19" s="2">
        <v>12300</v>
      </c>
      <c r="G19" s="30" t="s">
        <v>84</v>
      </c>
    </row>
    <row r="20" spans="2:7">
      <c r="B20" s="2" t="s">
        <v>33</v>
      </c>
      <c r="C20" s="2">
        <v>2021</v>
      </c>
      <c r="D20" s="2">
        <v>3</v>
      </c>
      <c r="E20" s="2" t="s">
        <v>34</v>
      </c>
      <c r="F20" s="3">
        <v>82000</v>
      </c>
      <c r="G20" s="30" t="s">
        <v>82</v>
      </c>
    </row>
    <row r="21" spans="2:7">
      <c r="B21" s="2" t="s">
        <v>33</v>
      </c>
      <c r="C21" s="2">
        <v>2021</v>
      </c>
      <c r="D21" s="2">
        <v>3</v>
      </c>
      <c r="E21" s="2" t="s">
        <v>35</v>
      </c>
      <c r="F21" s="3">
        <v>1124</v>
      </c>
      <c r="G21" s="30" t="s">
        <v>83</v>
      </c>
    </row>
    <row r="22" spans="2:7">
      <c r="B22" s="2" t="s">
        <v>33</v>
      </c>
      <c r="C22" s="2">
        <v>2021</v>
      </c>
      <c r="D22" s="2">
        <v>3</v>
      </c>
      <c r="E22" s="2" t="s">
        <v>36</v>
      </c>
      <c r="F22" s="3">
        <v>1685</v>
      </c>
      <c r="G22" s="30" t="s">
        <v>83</v>
      </c>
    </row>
    <row r="23" spans="2:7">
      <c r="B23" s="2" t="s">
        <v>33</v>
      </c>
      <c r="C23" s="2">
        <v>2021</v>
      </c>
      <c r="D23" s="2">
        <v>3</v>
      </c>
      <c r="E23" s="2" t="s">
        <v>37</v>
      </c>
      <c r="F23" s="3">
        <v>2247</v>
      </c>
      <c r="G23" s="30" t="s">
        <v>82</v>
      </c>
    </row>
    <row r="24" spans="2:7">
      <c r="B24" s="2" t="s">
        <v>33</v>
      </c>
      <c r="C24" s="2">
        <v>2021</v>
      </c>
      <c r="D24" s="2">
        <v>3</v>
      </c>
      <c r="E24" s="2" t="s">
        <v>38</v>
      </c>
      <c r="F24" s="2">
        <v>3200</v>
      </c>
      <c r="G24" s="30" t="s">
        <v>84</v>
      </c>
    </row>
    <row r="25" spans="2:7">
      <c r="B25" s="2" t="s">
        <v>33</v>
      </c>
      <c r="C25" s="2">
        <v>2021</v>
      </c>
      <c r="D25" s="2">
        <v>4</v>
      </c>
      <c r="E25" s="2" t="s">
        <v>34</v>
      </c>
      <c r="F25" s="3">
        <v>99000</v>
      </c>
      <c r="G25" s="30" t="s">
        <v>82</v>
      </c>
    </row>
    <row r="26" spans="2:7">
      <c r="B26" s="2" t="s">
        <v>33</v>
      </c>
      <c r="C26" s="2">
        <v>2021</v>
      </c>
      <c r="D26" s="2">
        <v>4</v>
      </c>
      <c r="E26" s="2" t="s">
        <v>35</v>
      </c>
      <c r="F26" s="2">
        <v>990</v>
      </c>
      <c r="G26" s="30" t="s">
        <v>83</v>
      </c>
    </row>
    <row r="27" spans="2:7">
      <c r="B27" s="2" t="s">
        <v>33</v>
      </c>
      <c r="C27" s="2">
        <v>2021</v>
      </c>
      <c r="D27" s="2">
        <v>4</v>
      </c>
      <c r="E27" s="2" t="s">
        <v>36</v>
      </c>
      <c r="F27" s="3">
        <v>1485</v>
      </c>
      <c r="G27" s="30" t="s">
        <v>83</v>
      </c>
    </row>
    <row r="28" spans="2:7">
      <c r="B28" s="2" t="s">
        <v>33</v>
      </c>
      <c r="C28" s="2">
        <v>2021</v>
      </c>
      <c r="D28" s="2">
        <v>4</v>
      </c>
      <c r="E28" s="2" t="s">
        <v>37</v>
      </c>
      <c r="F28" s="3">
        <v>1980</v>
      </c>
      <c r="G28" s="30" t="s">
        <v>82</v>
      </c>
    </row>
    <row r="29" spans="2:7">
      <c r="B29" s="2" t="s">
        <v>33</v>
      </c>
      <c r="C29" s="2">
        <v>2021</v>
      </c>
      <c r="D29" s="2">
        <v>4</v>
      </c>
      <c r="E29" s="2" t="s">
        <v>38</v>
      </c>
      <c r="F29" s="2">
        <v>544</v>
      </c>
      <c r="G29" s="30" t="s">
        <v>84</v>
      </c>
    </row>
    <row r="30" spans="2:7">
      <c r="B30" s="2" t="s">
        <v>39</v>
      </c>
      <c r="C30" s="2">
        <v>2020</v>
      </c>
      <c r="D30" s="2">
        <v>1</v>
      </c>
      <c r="E30" s="2" t="s">
        <v>34</v>
      </c>
      <c r="F30" s="3">
        <v>85000</v>
      </c>
      <c r="G30" s="30" t="s">
        <v>82</v>
      </c>
    </row>
    <row r="31" spans="2:7">
      <c r="B31" s="2" t="s">
        <v>39</v>
      </c>
      <c r="C31" s="2">
        <v>2020</v>
      </c>
      <c r="D31" s="2">
        <v>1</v>
      </c>
      <c r="E31" s="2" t="s">
        <v>35</v>
      </c>
      <c r="F31" s="3">
        <v>1050</v>
      </c>
      <c r="G31" s="30" t="s">
        <v>83</v>
      </c>
    </row>
    <row r="32" spans="2:7">
      <c r="B32" s="2" t="s">
        <v>39</v>
      </c>
      <c r="C32" s="2">
        <v>2020</v>
      </c>
      <c r="D32" s="2">
        <v>1</v>
      </c>
      <c r="E32" s="2" t="s">
        <v>36</v>
      </c>
      <c r="F32" s="3">
        <v>1575</v>
      </c>
      <c r="G32" s="30" t="s">
        <v>83</v>
      </c>
    </row>
    <row r="33" spans="2:16">
      <c r="B33" s="2" t="s">
        <v>39</v>
      </c>
      <c r="C33" s="2">
        <v>2020</v>
      </c>
      <c r="D33" s="2">
        <v>1</v>
      </c>
      <c r="E33" s="2" t="s">
        <v>37</v>
      </c>
      <c r="F33" s="3">
        <v>2100</v>
      </c>
      <c r="G33" s="30" t="s">
        <v>82</v>
      </c>
    </row>
    <row r="34" spans="2:16">
      <c r="B34" s="2" t="s">
        <v>39</v>
      </c>
      <c r="C34" s="2">
        <v>2020</v>
      </c>
      <c r="D34" s="2">
        <v>1</v>
      </c>
      <c r="E34" s="2" t="s">
        <v>38</v>
      </c>
      <c r="F34" s="2">
        <v>583</v>
      </c>
      <c r="G34" s="30" t="s">
        <v>84</v>
      </c>
    </row>
    <row r="35" spans="2:16">
      <c r="B35" s="2" t="s">
        <v>39</v>
      </c>
      <c r="C35" s="2">
        <v>2020</v>
      </c>
      <c r="D35" s="2">
        <v>2</v>
      </c>
      <c r="E35" s="2" t="s">
        <v>34</v>
      </c>
      <c r="F35" s="3">
        <v>52000</v>
      </c>
      <c r="G35" s="30" t="s">
        <v>82</v>
      </c>
    </row>
    <row r="36" spans="2:16">
      <c r="B36" s="2" t="s">
        <v>39</v>
      </c>
      <c r="C36" s="2">
        <v>2020</v>
      </c>
      <c r="D36" s="2">
        <v>2</v>
      </c>
      <c r="E36" s="2" t="s">
        <v>35</v>
      </c>
      <c r="F36" s="3">
        <v>1208</v>
      </c>
      <c r="G36" s="30" t="s">
        <v>83</v>
      </c>
    </row>
    <row r="37" spans="2:16">
      <c r="B37" s="2" t="s">
        <v>39</v>
      </c>
      <c r="C37" s="2">
        <v>2020</v>
      </c>
      <c r="D37" s="2">
        <v>2</v>
      </c>
      <c r="E37" s="2" t="s">
        <v>36</v>
      </c>
      <c r="F37" s="3">
        <v>1411</v>
      </c>
      <c r="G37" s="30" t="s">
        <v>83</v>
      </c>
    </row>
    <row r="38" spans="2:16">
      <c r="B38" s="2" t="s">
        <v>39</v>
      </c>
      <c r="C38" s="2">
        <v>2021</v>
      </c>
      <c r="D38" s="2">
        <v>2</v>
      </c>
      <c r="E38" s="2" t="s">
        <v>37</v>
      </c>
      <c r="F38" s="3">
        <v>2015</v>
      </c>
      <c r="G38" s="30" t="s">
        <v>82</v>
      </c>
    </row>
    <row r="39" spans="2:16">
      <c r="B39" s="2" t="s">
        <v>39</v>
      </c>
      <c r="C39" s="2">
        <v>2021</v>
      </c>
      <c r="D39" s="2">
        <v>2</v>
      </c>
      <c r="E39" s="2" t="s">
        <v>38</v>
      </c>
      <c r="F39" s="2">
        <v>485</v>
      </c>
      <c r="G39" s="30" t="s">
        <v>84</v>
      </c>
    </row>
    <row r="40" spans="2:16">
      <c r="B40" s="2" t="s">
        <v>39</v>
      </c>
      <c r="C40" s="2">
        <v>2021</v>
      </c>
      <c r="D40" s="2">
        <v>3</v>
      </c>
      <c r="E40" s="2" t="s">
        <v>34</v>
      </c>
      <c r="F40" s="3">
        <v>42000</v>
      </c>
      <c r="G40" s="30" t="s">
        <v>82</v>
      </c>
    </row>
    <row r="41" spans="2:16">
      <c r="B41" s="2" t="s">
        <v>39</v>
      </c>
      <c r="C41" s="2">
        <v>2021</v>
      </c>
      <c r="D41" s="2">
        <v>3</v>
      </c>
      <c r="E41" s="2" t="s">
        <v>35</v>
      </c>
      <c r="F41" s="3">
        <v>1124</v>
      </c>
      <c r="G41" s="30" t="s">
        <v>83</v>
      </c>
    </row>
    <row r="42" spans="2:16">
      <c r="B42" s="2" t="s">
        <v>39</v>
      </c>
      <c r="C42" s="2">
        <v>2021</v>
      </c>
      <c r="D42" s="2">
        <v>3</v>
      </c>
      <c r="E42" s="2" t="s">
        <v>36</v>
      </c>
      <c r="F42" s="3">
        <v>1685</v>
      </c>
      <c r="G42" s="30" t="s">
        <v>83</v>
      </c>
    </row>
    <row r="43" spans="2:16">
      <c r="B43" s="2" t="s">
        <v>39</v>
      </c>
      <c r="C43" s="2">
        <v>2021</v>
      </c>
      <c r="D43" s="2">
        <v>3</v>
      </c>
      <c r="E43" s="2" t="s">
        <v>37</v>
      </c>
      <c r="F43" s="3">
        <v>2247</v>
      </c>
      <c r="G43" s="30" t="s">
        <v>82</v>
      </c>
      <c r="N43"/>
      <c r="O43"/>
      <c r="P43"/>
    </row>
    <row r="44" spans="2:16">
      <c r="B44" s="2" t="s">
        <v>39</v>
      </c>
      <c r="C44" s="2">
        <v>2021</v>
      </c>
      <c r="D44" s="2">
        <v>3</v>
      </c>
      <c r="E44" s="2" t="s">
        <v>38</v>
      </c>
      <c r="F44" s="2">
        <v>630</v>
      </c>
      <c r="G44" s="30" t="s">
        <v>84</v>
      </c>
      <c r="I44"/>
      <c r="J44"/>
    </row>
    <row r="45" spans="2:16">
      <c r="B45" s="2" t="s">
        <v>39</v>
      </c>
      <c r="C45" s="2">
        <v>2021</v>
      </c>
      <c r="D45" s="2">
        <v>4</v>
      </c>
      <c r="E45" s="2" t="s">
        <v>34</v>
      </c>
      <c r="F45" s="3">
        <v>99000</v>
      </c>
      <c r="G45" s="30" t="s">
        <v>82</v>
      </c>
      <c r="I45"/>
      <c r="J45"/>
      <c r="K45"/>
    </row>
    <row r="46" spans="2:16">
      <c r="B46" s="2" t="s">
        <v>39</v>
      </c>
      <c r="C46" s="2">
        <v>2021</v>
      </c>
      <c r="D46" s="2">
        <v>4</v>
      </c>
      <c r="E46" s="2" t="s">
        <v>35</v>
      </c>
      <c r="F46" s="2">
        <v>990</v>
      </c>
      <c r="G46" s="30" t="s">
        <v>83</v>
      </c>
      <c r="I46"/>
      <c r="J46"/>
      <c r="K46"/>
    </row>
    <row r="47" spans="2:16">
      <c r="B47" s="2" t="s">
        <v>39</v>
      </c>
      <c r="C47" s="2">
        <v>2021</v>
      </c>
      <c r="D47" s="2">
        <v>4</v>
      </c>
      <c r="E47" s="2" t="s">
        <v>36</v>
      </c>
      <c r="F47" s="3">
        <v>1485</v>
      </c>
      <c r="G47" s="30" t="s">
        <v>83</v>
      </c>
      <c r="I47"/>
      <c r="J47"/>
      <c r="K47"/>
    </row>
    <row r="48" spans="2:16">
      <c r="B48" s="2" t="s">
        <v>39</v>
      </c>
      <c r="C48" s="2">
        <v>2021</v>
      </c>
      <c r="D48" s="2">
        <v>4</v>
      </c>
      <c r="E48" s="2" t="s">
        <v>37</v>
      </c>
      <c r="F48" s="3">
        <v>1980</v>
      </c>
      <c r="G48" s="30" t="s">
        <v>82</v>
      </c>
      <c r="I48"/>
      <c r="J48"/>
    </row>
    <row r="49" spans="2:10">
      <c r="B49" s="2" t="s">
        <v>39</v>
      </c>
      <c r="C49" s="2">
        <v>2021</v>
      </c>
      <c r="D49" s="2">
        <v>4</v>
      </c>
      <c r="E49" s="2" t="s">
        <v>38</v>
      </c>
      <c r="F49" s="2">
        <v>544</v>
      </c>
      <c r="G49" s="30" t="s">
        <v>84</v>
      </c>
      <c r="I49"/>
      <c r="J49"/>
    </row>
    <row r="50" spans="2:10">
      <c r="B50" s="2" t="s">
        <v>40</v>
      </c>
      <c r="C50" s="2">
        <v>2021</v>
      </c>
      <c r="D50" s="2">
        <v>1</v>
      </c>
      <c r="E50" s="2" t="s">
        <v>34</v>
      </c>
      <c r="F50" s="3">
        <v>45000</v>
      </c>
      <c r="G50" s="30" t="s">
        <v>82</v>
      </c>
      <c r="I50"/>
      <c r="J50"/>
    </row>
    <row r="51" spans="2:10">
      <c r="B51" s="2" t="s">
        <v>40</v>
      </c>
      <c r="C51" s="2">
        <v>2020</v>
      </c>
      <c r="D51" s="2">
        <v>1</v>
      </c>
      <c r="E51" s="2" t="s">
        <v>35</v>
      </c>
      <c r="F51" s="3">
        <v>1050</v>
      </c>
      <c r="G51" s="30" t="s">
        <v>83</v>
      </c>
      <c r="I51"/>
      <c r="J51"/>
    </row>
    <row r="52" spans="2:10">
      <c r="B52" s="2" t="s">
        <v>40</v>
      </c>
      <c r="C52" s="2">
        <v>2020</v>
      </c>
      <c r="D52" s="2">
        <v>1</v>
      </c>
      <c r="E52" s="2" t="s">
        <v>36</v>
      </c>
      <c r="F52" s="3">
        <v>15700</v>
      </c>
      <c r="G52" s="30" t="s">
        <v>83</v>
      </c>
    </row>
    <row r="53" spans="2:10">
      <c r="B53" s="2" t="s">
        <v>40</v>
      </c>
      <c r="C53" s="2">
        <v>2020</v>
      </c>
      <c r="D53" s="2">
        <v>1</v>
      </c>
      <c r="E53" s="2" t="s">
        <v>37</v>
      </c>
      <c r="F53" s="3">
        <v>2100</v>
      </c>
      <c r="G53" s="30" t="s">
        <v>82</v>
      </c>
    </row>
    <row r="54" spans="2:10">
      <c r="B54" s="2" t="s">
        <v>40</v>
      </c>
      <c r="C54" s="2">
        <v>2020</v>
      </c>
      <c r="D54" s="2">
        <v>1</v>
      </c>
      <c r="E54" s="2" t="s">
        <v>38</v>
      </c>
      <c r="F54" s="2">
        <v>583</v>
      </c>
      <c r="G54" s="30" t="s">
        <v>84</v>
      </c>
    </row>
    <row r="55" spans="2:10">
      <c r="B55" s="2" t="s">
        <v>40</v>
      </c>
      <c r="C55" s="2">
        <v>2020</v>
      </c>
      <c r="D55" s="2">
        <v>2</v>
      </c>
      <c r="E55" s="2" t="s">
        <v>34</v>
      </c>
      <c r="F55" s="3">
        <v>80100</v>
      </c>
      <c r="G55" s="30" t="s">
        <v>82</v>
      </c>
    </row>
    <row r="56" spans="2:10">
      <c r="B56" s="2" t="s">
        <v>40</v>
      </c>
      <c r="C56" s="2">
        <v>2020</v>
      </c>
      <c r="D56" s="2">
        <v>2</v>
      </c>
      <c r="E56" s="2" t="s">
        <v>35</v>
      </c>
      <c r="F56" s="3">
        <v>1208</v>
      </c>
      <c r="G56" s="30" t="s">
        <v>83</v>
      </c>
    </row>
    <row r="57" spans="2:10">
      <c r="B57" s="2" t="s">
        <v>40</v>
      </c>
      <c r="C57" s="2">
        <v>2021</v>
      </c>
      <c r="D57" s="2">
        <v>2</v>
      </c>
      <c r="E57" s="2" t="s">
        <v>36</v>
      </c>
      <c r="F57" s="3">
        <v>24300</v>
      </c>
      <c r="G57" s="30" t="s">
        <v>83</v>
      </c>
    </row>
    <row r="58" spans="2:10">
      <c r="B58" s="2" t="s">
        <v>40</v>
      </c>
      <c r="C58" s="2">
        <v>2021</v>
      </c>
      <c r="D58" s="2">
        <v>2</v>
      </c>
      <c r="E58" s="2" t="s">
        <v>37</v>
      </c>
      <c r="F58" s="3">
        <v>2015</v>
      </c>
      <c r="G58" s="30" t="s">
        <v>82</v>
      </c>
    </row>
    <row r="59" spans="2:10">
      <c r="B59" s="2" t="s">
        <v>40</v>
      </c>
      <c r="C59" s="2">
        <v>2021</v>
      </c>
      <c r="D59" s="2">
        <v>2</v>
      </c>
      <c r="E59" s="2" t="s">
        <v>38</v>
      </c>
      <c r="F59" s="2">
        <v>485</v>
      </c>
      <c r="G59" s="30" t="s">
        <v>84</v>
      </c>
    </row>
    <row r="60" spans="2:10">
      <c r="B60" s="2" t="s">
        <v>40</v>
      </c>
      <c r="C60" s="2">
        <v>2021</v>
      </c>
      <c r="D60" s="2">
        <v>3</v>
      </c>
      <c r="E60" s="2" t="s">
        <v>34</v>
      </c>
      <c r="F60" s="3">
        <v>71000</v>
      </c>
      <c r="G60" s="30" t="s">
        <v>82</v>
      </c>
    </row>
    <row r="61" spans="2:10">
      <c r="B61" s="2" t="s">
        <v>40</v>
      </c>
      <c r="C61" s="2">
        <v>2021</v>
      </c>
      <c r="D61" s="2">
        <v>3</v>
      </c>
      <c r="E61" s="2" t="s">
        <v>35</v>
      </c>
      <c r="F61" s="3">
        <v>1124</v>
      </c>
      <c r="G61" s="30" t="s">
        <v>83</v>
      </c>
    </row>
    <row r="62" spans="2:10">
      <c r="B62" s="2" t="s">
        <v>40</v>
      </c>
      <c r="C62" s="2">
        <v>2021</v>
      </c>
      <c r="D62" s="2">
        <v>3</v>
      </c>
      <c r="E62" s="2" t="s">
        <v>36</v>
      </c>
      <c r="F62" s="3">
        <v>1685</v>
      </c>
      <c r="G62" s="30" t="s">
        <v>83</v>
      </c>
    </row>
    <row r="63" spans="2:10">
      <c r="B63" s="2" t="s">
        <v>40</v>
      </c>
      <c r="C63" s="2">
        <v>2021</v>
      </c>
      <c r="D63" s="2">
        <v>3</v>
      </c>
      <c r="E63" s="2" t="s">
        <v>37</v>
      </c>
      <c r="F63" s="3">
        <v>2247</v>
      </c>
      <c r="G63" s="30" t="s">
        <v>82</v>
      </c>
    </row>
    <row r="64" spans="2:10">
      <c r="B64" s="2" t="s">
        <v>40</v>
      </c>
      <c r="C64" s="2">
        <v>2021</v>
      </c>
      <c r="D64" s="2">
        <v>3</v>
      </c>
      <c r="E64" s="2" t="s">
        <v>38</v>
      </c>
      <c r="F64" s="2">
        <v>630</v>
      </c>
      <c r="G64" s="30" t="s">
        <v>84</v>
      </c>
    </row>
    <row r="65" spans="2:7">
      <c r="B65" s="2" t="s">
        <v>40</v>
      </c>
      <c r="C65" s="2">
        <v>2021</v>
      </c>
      <c r="D65" s="2">
        <v>4</v>
      </c>
      <c r="E65" s="2" t="s">
        <v>34</v>
      </c>
      <c r="F65" s="3">
        <v>99000</v>
      </c>
      <c r="G65" s="30" t="s">
        <v>82</v>
      </c>
    </row>
    <row r="66" spans="2:7">
      <c r="B66" s="2" t="s">
        <v>40</v>
      </c>
      <c r="C66" s="2">
        <v>2021</v>
      </c>
      <c r="D66" s="2">
        <v>4</v>
      </c>
      <c r="E66" s="2" t="s">
        <v>35</v>
      </c>
      <c r="F66" s="2">
        <v>990</v>
      </c>
      <c r="G66" s="30" t="s">
        <v>83</v>
      </c>
    </row>
    <row r="67" spans="2:7">
      <c r="B67" s="2" t="s">
        <v>40</v>
      </c>
      <c r="C67" s="2">
        <v>2021</v>
      </c>
      <c r="D67" s="2">
        <v>4</v>
      </c>
      <c r="E67" s="2" t="s">
        <v>36</v>
      </c>
      <c r="F67" s="3">
        <v>44600</v>
      </c>
      <c r="G67" s="30" t="s">
        <v>83</v>
      </c>
    </row>
    <row r="68" spans="2:7">
      <c r="B68" s="2" t="s">
        <v>40</v>
      </c>
      <c r="C68" s="2">
        <v>2021</v>
      </c>
      <c r="D68" s="2">
        <v>4</v>
      </c>
      <c r="E68" s="2" t="s">
        <v>37</v>
      </c>
      <c r="F68" s="3">
        <v>1980</v>
      </c>
      <c r="G68" s="30" t="s">
        <v>82</v>
      </c>
    </row>
    <row r="69" spans="2:7">
      <c r="B69" s="2" t="s">
        <v>40</v>
      </c>
      <c r="C69" s="2">
        <v>2021</v>
      </c>
      <c r="D69" s="2">
        <v>4</v>
      </c>
      <c r="E69" s="2" t="s">
        <v>38</v>
      </c>
      <c r="F69" s="2">
        <v>544</v>
      </c>
      <c r="G69" s="30" t="s">
        <v>84</v>
      </c>
    </row>
    <row r="70" spans="2:7">
      <c r="B70" s="2" t="s">
        <v>41</v>
      </c>
      <c r="C70" s="2">
        <v>2021</v>
      </c>
      <c r="D70" s="2">
        <v>1</v>
      </c>
      <c r="E70" s="2" t="s">
        <v>34</v>
      </c>
      <c r="F70" s="3">
        <v>55400</v>
      </c>
      <c r="G70" s="30" t="s">
        <v>82</v>
      </c>
    </row>
    <row r="71" spans="2:7">
      <c r="B71" s="2" t="s">
        <v>41</v>
      </c>
      <c r="C71" s="2">
        <v>2021</v>
      </c>
      <c r="D71" s="2">
        <v>1</v>
      </c>
      <c r="E71" s="2" t="s">
        <v>35</v>
      </c>
      <c r="F71" s="3">
        <v>1050</v>
      </c>
      <c r="G71" s="30" t="s">
        <v>83</v>
      </c>
    </row>
    <row r="72" spans="2:7">
      <c r="B72" s="2" t="s">
        <v>41</v>
      </c>
      <c r="C72" s="2">
        <v>2020</v>
      </c>
      <c r="D72" s="2">
        <v>1</v>
      </c>
      <c r="E72" s="2" t="s">
        <v>36</v>
      </c>
      <c r="F72" s="3">
        <v>1575</v>
      </c>
      <c r="G72" s="30" t="s">
        <v>83</v>
      </c>
    </row>
    <row r="73" spans="2:7">
      <c r="B73" s="2" t="s">
        <v>41</v>
      </c>
      <c r="C73" s="2">
        <v>2020</v>
      </c>
      <c r="D73" s="2">
        <v>1</v>
      </c>
      <c r="E73" s="2" t="s">
        <v>37</v>
      </c>
      <c r="F73" s="3">
        <v>2100</v>
      </c>
      <c r="G73" s="30" t="s">
        <v>82</v>
      </c>
    </row>
    <row r="74" spans="2:7">
      <c r="B74" s="2" t="s">
        <v>41</v>
      </c>
      <c r="C74" s="2">
        <v>2020</v>
      </c>
      <c r="D74" s="2">
        <v>1</v>
      </c>
      <c r="E74" s="2" t="s">
        <v>38</v>
      </c>
      <c r="F74" s="2">
        <v>583</v>
      </c>
      <c r="G74" s="30" t="s">
        <v>84</v>
      </c>
    </row>
    <row r="75" spans="2:7">
      <c r="B75" s="2" t="s">
        <v>41</v>
      </c>
      <c r="C75" s="2">
        <v>2020</v>
      </c>
      <c r="D75" s="2">
        <v>2</v>
      </c>
      <c r="E75" s="2" t="s">
        <v>34</v>
      </c>
      <c r="F75" s="3">
        <v>120750</v>
      </c>
      <c r="G75" s="30" t="s">
        <v>82</v>
      </c>
    </row>
    <row r="76" spans="2:7">
      <c r="B76" s="2" t="s">
        <v>41</v>
      </c>
      <c r="C76" s="2">
        <v>2020</v>
      </c>
      <c r="D76" s="2">
        <v>2</v>
      </c>
      <c r="E76" s="2" t="s">
        <v>35</v>
      </c>
      <c r="F76" s="3">
        <v>1208</v>
      </c>
      <c r="G76" s="30" t="s">
        <v>83</v>
      </c>
    </row>
    <row r="77" spans="2:7">
      <c r="B77" s="2" t="s">
        <v>41</v>
      </c>
      <c r="C77" s="2">
        <v>2020</v>
      </c>
      <c r="D77" s="2">
        <v>2</v>
      </c>
      <c r="E77" s="2" t="s">
        <v>36</v>
      </c>
      <c r="F77" s="3">
        <v>1411</v>
      </c>
      <c r="G77" s="30" t="s">
        <v>83</v>
      </c>
    </row>
    <row r="78" spans="2:7">
      <c r="B78" s="2" t="s">
        <v>41</v>
      </c>
      <c r="C78" s="2">
        <v>2021</v>
      </c>
      <c r="D78" s="2">
        <v>2</v>
      </c>
      <c r="E78" s="2" t="s">
        <v>37</v>
      </c>
      <c r="F78" s="3">
        <v>2015</v>
      </c>
      <c r="G78" s="30" t="s">
        <v>82</v>
      </c>
    </row>
    <row r="79" spans="2:7">
      <c r="B79" s="2" t="s">
        <v>41</v>
      </c>
      <c r="C79" s="2">
        <v>2021</v>
      </c>
      <c r="D79" s="2">
        <v>2</v>
      </c>
      <c r="E79" s="2" t="s">
        <v>38</v>
      </c>
      <c r="F79" s="2">
        <v>485</v>
      </c>
      <c r="G79" s="30" t="s">
        <v>84</v>
      </c>
    </row>
    <row r="80" spans="2:7">
      <c r="B80" s="2" t="s">
        <v>41</v>
      </c>
      <c r="C80" s="2">
        <v>2021</v>
      </c>
      <c r="D80" s="2">
        <v>3</v>
      </c>
      <c r="E80" s="2" t="s">
        <v>34</v>
      </c>
      <c r="F80" s="3">
        <v>75300</v>
      </c>
      <c r="G80" s="30" t="s">
        <v>82</v>
      </c>
    </row>
    <row r="81" spans="2:7">
      <c r="B81" s="2" t="s">
        <v>41</v>
      </c>
      <c r="C81" s="2">
        <v>2021</v>
      </c>
      <c r="D81" s="2">
        <v>3</v>
      </c>
      <c r="E81" s="2" t="s">
        <v>35</v>
      </c>
      <c r="F81" s="3">
        <v>1124</v>
      </c>
      <c r="G81" s="30" t="s">
        <v>83</v>
      </c>
    </row>
    <row r="82" spans="2:7">
      <c r="B82" s="2" t="s">
        <v>41</v>
      </c>
      <c r="C82" s="2">
        <v>2021</v>
      </c>
      <c r="D82" s="2">
        <v>3</v>
      </c>
      <c r="E82" s="2" t="s">
        <v>36</v>
      </c>
      <c r="F82" s="3">
        <v>1685</v>
      </c>
      <c r="G82" s="30" t="s">
        <v>83</v>
      </c>
    </row>
    <row r="83" spans="2:7">
      <c r="B83" s="2" t="s">
        <v>41</v>
      </c>
      <c r="C83" s="2">
        <v>2021</v>
      </c>
      <c r="D83" s="2">
        <v>3</v>
      </c>
      <c r="E83" s="2" t="s">
        <v>37</v>
      </c>
      <c r="F83" s="3">
        <v>2247</v>
      </c>
      <c r="G83" s="30" t="s">
        <v>82</v>
      </c>
    </row>
    <row r="84" spans="2:7">
      <c r="B84" s="2" t="s">
        <v>41</v>
      </c>
      <c r="C84" s="2">
        <v>2021</v>
      </c>
      <c r="D84" s="2">
        <v>3</v>
      </c>
      <c r="E84" s="2" t="s">
        <v>38</v>
      </c>
      <c r="F84" s="2">
        <v>630</v>
      </c>
      <c r="G84" s="30" t="s">
        <v>84</v>
      </c>
    </row>
    <row r="85" spans="2:7">
      <c r="B85" s="2" t="s">
        <v>41</v>
      </c>
      <c r="C85" s="2">
        <v>2021</v>
      </c>
      <c r="D85" s="2">
        <v>4</v>
      </c>
      <c r="E85" s="2" t="s">
        <v>34</v>
      </c>
      <c r="F85" s="3">
        <v>99000</v>
      </c>
      <c r="G85" s="30" t="s">
        <v>82</v>
      </c>
    </row>
    <row r="86" spans="2:7">
      <c r="B86" s="2" t="s">
        <v>41</v>
      </c>
      <c r="C86" s="2">
        <v>2021</v>
      </c>
      <c r="D86" s="2">
        <v>4</v>
      </c>
      <c r="E86" s="2" t="s">
        <v>35</v>
      </c>
      <c r="F86" s="2">
        <v>990</v>
      </c>
      <c r="G86" s="30" t="s">
        <v>83</v>
      </c>
    </row>
    <row r="87" spans="2:7">
      <c r="B87" s="2" t="s">
        <v>41</v>
      </c>
      <c r="C87" s="2">
        <v>2021</v>
      </c>
      <c r="D87" s="2">
        <v>4</v>
      </c>
      <c r="E87" s="2" t="s">
        <v>36</v>
      </c>
      <c r="F87" s="3">
        <v>1485</v>
      </c>
      <c r="G87" s="30" t="s">
        <v>83</v>
      </c>
    </row>
    <row r="88" spans="2:7">
      <c r="B88" s="2" t="s">
        <v>41</v>
      </c>
      <c r="C88" s="2">
        <v>2021</v>
      </c>
      <c r="D88" s="2">
        <v>4</v>
      </c>
      <c r="E88" s="2" t="s">
        <v>37</v>
      </c>
      <c r="F88" s="3">
        <v>1980</v>
      </c>
      <c r="G88" s="30" t="s">
        <v>82</v>
      </c>
    </row>
    <row r="89" spans="2:7">
      <c r="B89" s="2" t="s">
        <v>41</v>
      </c>
      <c r="C89" s="2">
        <v>2021</v>
      </c>
      <c r="D89" s="2">
        <v>4</v>
      </c>
      <c r="E89" s="2" t="s">
        <v>38</v>
      </c>
      <c r="F89" s="2">
        <v>544</v>
      </c>
      <c r="G89" s="30" t="s">
        <v>84</v>
      </c>
    </row>
    <row r="90" spans="2:7">
      <c r="B90" s="2" t="s">
        <v>42</v>
      </c>
      <c r="C90" s="2">
        <v>2020</v>
      </c>
      <c r="D90" s="2">
        <v>1</v>
      </c>
      <c r="E90" s="2" t="s">
        <v>34</v>
      </c>
      <c r="F90" s="3">
        <v>105000</v>
      </c>
      <c r="G90" s="30" t="s">
        <v>82</v>
      </c>
    </row>
    <row r="91" spans="2:7">
      <c r="B91" s="2" t="s">
        <v>42</v>
      </c>
      <c r="C91" s="2">
        <v>2020</v>
      </c>
      <c r="D91" s="2">
        <v>1</v>
      </c>
      <c r="E91" s="2" t="s">
        <v>35</v>
      </c>
      <c r="F91" s="3">
        <v>1050</v>
      </c>
      <c r="G91" s="30" t="s">
        <v>83</v>
      </c>
    </row>
    <row r="92" spans="2:7">
      <c r="B92" s="2" t="s">
        <v>42</v>
      </c>
      <c r="C92" s="2">
        <v>2020</v>
      </c>
      <c r="D92" s="2">
        <v>1</v>
      </c>
      <c r="E92" s="2" t="s">
        <v>36</v>
      </c>
      <c r="F92" s="3">
        <v>1575</v>
      </c>
      <c r="G92" s="30" t="s">
        <v>83</v>
      </c>
    </row>
    <row r="93" spans="2:7">
      <c r="B93" s="2" t="s">
        <v>42</v>
      </c>
      <c r="C93" s="2">
        <v>2020</v>
      </c>
      <c r="D93" s="2">
        <v>1</v>
      </c>
      <c r="E93" s="2" t="s">
        <v>37</v>
      </c>
      <c r="F93" s="3">
        <v>2100</v>
      </c>
      <c r="G93" s="30" t="s">
        <v>82</v>
      </c>
    </row>
    <row r="94" spans="2:7">
      <c r="B94" s="2" t="s">
        <v>42</v>
      </c>
      <c r="C94" s="2">
        <v>2020</v>
      </c>
      <c r="D94" s="2">
        <v>1</v>
      </c>
      <c r="E94" s="2" t="s">
        <v>38</v>
      </c>
      <c r="F94" s="2">
        <v>583</v>
      </c>
      <c r="G94" s="30" t="s">
        <v>84</v>
      </c>
    </row>
    <row r="95" spans="2:7">
      <c r="B95" s="2" t="s">
        <v>42</v>
      </c>
      <c r="C95" s="2">
        <v>2020</v>
      </c>
      <c r="D95" s="2">
        <v>2</v>
      </c>
      <c r="E95" s="2" t="s">
        <v>34</v>
      </c>
      <c r="F95" s="3">
        <v>61000</v>
      </c>
      <c r="G95" s="30" t="s">
        <v>82</v>
      </c>
    </row>
    <row r="96" spans="2:7">
      <c r="B96" s="2" t="s">
        <v>42</v>
      </c>
      <c r="C96" s="2">
        <v>2020</v>
      </c>
      <c r="D96" s="2">
        <v>2</v>
      </c>
      <c r="E96" s="2" t="s">
        <v>35</v>
      </c>
      <c r="F96" s="3">
        <v>1208</v>
      </c>
      <c r="G96" s="30" t="s">
        <v>83</v>
      </c>
    </row>
    <row r="97" spans="2:7">
      <c r="B97" s="2" t="s">
        <v>42</v>
      </c>
      <c r="C97" s="2">
        <v>2020</v>
      </c>
      <c r="D97" s="2">
        <v>2</v>
      </c>
      <c r="E97" s="2" t="s">
        <v>36</v>
      </c>
      <c r="F97" s="3">
        <v>1411</v>
      </c>
      <c r="G97" s="30" t="s">
        <v>83</v>
      </c>
    </row>
    <row r="98" spans="2:7">
      <c r="B98" s="2" t="s">
        <v>42</v>
      </c>
      <c r="C98" s="2">
        <v>2021</v>
      </c>
      <c r="D98" s="2">
        <v>2</v>
      </c>
      <c r="E98" s="2" t="s">
        <v>37</v>
      </c>
      <c r="F98" s="3">
        <v>2015</v>
      </c>
      <c r="G98" s="30" t="s">
        <v>82</v>
      </c>
    </row>
    <row r="99" spans="2:7">
      <c r="B99" s="2" t="s">
        <v>42</v>
      </c>
      <c r="C99" s="2">
        <v>2021</v>
      </c>
      <c r="D99" s="2">
        <v>2</v>
      </c>
      <c r="E99" s="2" t="s">
        <v>38</v>
      </c>
      <c r="F99" s="2">
        <v>485</v>
      </c>
      <c r="G99" s="30" t="s">
        <v>84</v>
      </c>
    </row>
    <row r="100" spans="2:7">
      <c r="B100" s="2" t="s">
        <v>42</v>
      </c>
      <c r="C100" s="2">
        <v>2021</v>
      </c>
      <c r="D100" s="2">
        <v>3</v>
      </c>
      <c r="E100" s="2" t="s">
        <v>34</v>
      </c>
      <c r="F100" s="3">
        <v>74000</v>
      </c>
      <c r="G100" s="30" t="s">
        <v>82</v>
      </c>
    </row>
    <row r="101" spans="2:7">
      <c r="B101" s="2" t="s">
        <v>42</v>
      </c>
      <c r="C101" s="2">
        <v>2021</v>
      </c>
      <c r="D101" s="2">
        <v>3</v>
      </c>
      <c r="E101" s="2" t="s">
        <v>35</v>
      </c>
      <c r="F101" s="3">
        <v>1124</v>
      </c>
      <c r="G101" s="30" t="s">
        <v>83</v>
      </c>
    </row>
    <row r="102" spans="2:7">
      <c r="B102" s="2" t="s">
        <v>42</v>
      </c>
      <c r="C102" s="2">
        <v>2021</v>
      </c>
      <c r="D102" s="2">
        <v>3</v>
      </c>
      <c r="E102" s="2" t="s">
        <v>36</v>
      </c>
      <c r="F102" s="3">
        <v>1685</v>
      </c>
      <c r="G102" s="30" t="s">
        <v>83</v>
      </c>
    </row>
    <row r="103" spans="2:7">
      <c r="B103" s="2" t="s">
        <v>42</v>
      </c>
      <c r="C103" s="2">
        <v>2021</v>
      </c>
      <c r="D103" s="2">
        <v>3</v>
      </c>
      <c r="E103" s="2" t="s">
        <v>37</v>
      </c>
      <c r="F103" s="3">
        <v>2247</v>
      </c>
      <c r="G103" s="30" t="s">
        <v>82</v>
      </c>
    </row>
    <row r="104" spans="2:7">
      <c r="B104" s="2" t="s">
        <v>42</v>
      </c>
      <c r="C104" s="2">
        <v>2021</v>
      </c>
      <c r="D104" s="2">
        <v>3</v>
      </c>
      <c r="E104" s="2" t="s">
        <v>38</v>
      </c>
      <c r="F104" s="2">
        <v>630</v>
      </c>
      <c r="G104" s="30" t="s">
        <v>84</v>
      </c>
    </row>
    <row r="105" spans="2:7">
      <c r="B105" s="2" t="s">
        <v>42</v>
      </c>
      <c r="C105" s="2">
        <v>2021</v>
      </c>
      <c r="D105" s="2">
        <v>4</v>
      </c>
      <c r="E105" s="2" t="s">
        <v>34</v>
      </c>
      <c r="F105" s="3">
        <v>99000</v>
      </c>
      <c r="G105" s="30" t="s">
        <v>82</v>
      </c>
    </row>
    <row r="106" spans="2:7">
      <c r="B106" s="2" t="s">
        <v>42</v>
      </c>
      <c r="C106" s="2">
        <v>2021</v>
      </c>
      <c r="D106" s="2">
        <v>4</v>
      </c>
      <c r="E106" s="2" t="s">
        <v>35</v>
      </c>
      <c r="F106" s="2">
        <v>990</v>
      </c>
      <c r="G106" s="30" t="s">
        <v>83</v>
      </c>
    </row>
    <row r="107" spans="2:7">
      <c r="B107" s="2" t="s">
        <v>42</v>
      </c>
      <c r="C107" s="2">
        <v>2021</v>
      </c>
      <c r="D107" s="2">
        <v>4</v>
      </c>
      <c r="E107" s="2" t="s">
        <v>36</v>
      </c>
      <c r="F107" s="3">
        <v>1485</v>
      </c>
      <c r="G107" s="30" t="s">
        <v>83</v>
      </c>
    </row>
    <row r="108" spans="2:7">
      <c r="B108" s="2" t="s">
        <v>42</v>
      </c>
      <c r="C108" s="2">
        <v>2021</v>
      </c>
      <c r="D108" s="2">
        <v>4</v>
      </c>
      <c r="E108" s="2" t="s">
        <v>37</v>
      </c>
      <c r="F108" s="3">
        <v>1980</v>
      </c>
      <c r="G108" s="30" t="s">
        <v>82</v>
      </c>
    </row>
    <row r="109" spans="2:7">
      <c r="B109" s="2" t="s">
        <v>42</v>
      </c>
      <c r="C109" s="2">
        <v>2021</v>
      </c>
      <c r="D109" s="2">
        <v>4</v>
      </c>
      <c r="E109" s="2" t="s">
        <v>38</v>
      </c>
      <c r="F109" s="2">
        <v>544</v>
      </c>
      <c r="G109" s="30" t="s">
        <v>84</v>
      </c>
    </row>
    <row r="110" spans="2:7">
      <c r="B110" s="2" t="s">
        <v>43</v>
      </c>
      <c r="C110" s="2">
        <v>2020</v>
      </c>
      <c r="D110" s="2">
        <v>1</v>
      </c>
      <c r="E110" s="2" t="s">
        <v>34</v>
      </c>
      <c r="F110" s="3">
        <v>49500</v>
      </c>
      <c r="G110" s="30" t="s">
        <v>82</v>
      </c>
    </row>
    <row r="111" spans="2:7">
      <c r="B111" s="2" t="s">
        <v>43</v>
      </c>
      <c r="C111" s="2">
        <v>2020</v>
      </c>
      <c r="D111" s="2">
        <v>1</v>
      </c>
      <c r="E111" s="2" t="s">
        <v>35</v>
      </c>
      <c r="F111" s="3">
        <v>1050</v>
      </c>
      <c r="G111" s="30" t="s">
        <v>83</v>
      </c>
    </row>
    <row r="112" spans="2:7">
      <c r="B112" s="2" t="s">
        <v>43</v>
      </c>
      <c r="C112" s="2">
        <v>2020</v>
      </c>
      <c r="D112" s="2">
        <v>1</v>
      </c>
      <c r="E112" s="2" t="s">
        <v>36</v>
      </c>
      <c r="F112" s="3">
        <v>1575</v>
      </c>
      <c r="G112" s="30" t="s">
        <v>83</v>
      </c>
    </row>
    <row r="113" spans="2:7">
      <c r="B113" s="2" t="s">
        <v>43</v>
      </c>
      <c r="C113" s="2">
        <v>2020</v>
      </c>
      <c r="D113" s="2">
        <v>1</v>
      </c>
      <c r="E113" s="2" t="s">
        <v>37</v>
      </c>
      <c r="F113" s="3">
        <v>2100</v>
      </c>
      <c r="G113" s="30" t="s">
        <v>82</v>
      </c>
    </row>
    <row r="114" spans="2:7">
      <c r="B114" s="2" t="s">
        <v>43</v>
      </c>
      <c r="C114" s="2">
        <v>2020</v>
      </c>
      <c r="D114" s="2">
        <v>1</v>
      </c>
      <c r="E114" s="2" t="s">
        <v>38</v>
      </c>
      <c r="F114" s="2">
        <v>583</v>
      </c>
      <c r="G114" s="30" t="s">
        <v>84</v>
      </c>
    </row>
    <row r="115" spans="2:7">
      <c r="B115" s="2" t="s">
        <v>43</v>
      </c>
      <c r="C115" s="2">
        <v>2020</v>
      </c>
      <c r="D115" s="2">
        <v>2</v>
      </c>
      <c r="E115" s="2" t="s">
        <v>34</v>
      </c>
      <c r="F115" s="3">
        <v>79200</v>
      </c>
      <c r="G115" s="30" t="s">
        <v>82</v>
      </c>
    </row>
    <row r="116" spans="2:7">
      <c r="B116" s="2" t="s">
        <v>43</v>
      </c>
      <c r="C116" s="2">
        <v>2020</v>
      </c>
      <c r="D116" s="2">
        <v>2</v>
      </c>
      <c r="E116" s="2" t="s">
        <v>35</v>
      </c>
      <c r="F116" s="3">
        <v>1208</v>
      </c>
      <c r="G116" s="30" t="s">
        <v>83</v>
      </c>
    </row>
    <row r="117" spans="2:7">
      <c r="B117" s="2" t="s">
        <v>43</v>
      </c>
      <c r="C117" s="2">
        <v>2020</v>
      </c>
      <c r="D117" s="2">
        <v>2</v>
      </c>
      <c r="E117" s="2" t="s">
        <v>36</v>
      </c>
      <c r="F117" s="3">
        <v>14050</v>
      </c>
      <c r="G117" s="30" t="s">
        <v>83</v>
      </c>
    </row>
    <row r="118" spans="2:7">
      <c r="B118" s="2" t="s">
        <v>43</v>
      </c>
      <c r="C118" s="2">
        <v>2020</v>
      </c>
      <c r="D118" s="2">
        <v>2</v>
      </c>
      <c r="E118" s="2" t="s">
        <v>37</v>
      </c>
      <c r="F118" s="3">
        <v>2015</v>
      </c>
      <c r="G118" s="30" t="s">
        <v>82</v>
      </c>
    </row>
    <row r="119" spans="2:7">
      <c r="B119" s="2" t="s">
        <v>43</v>
      </c>
      <c r="C119" s="2">
        <v>2021</v>
      </c>
      <c r="D119" s="2">
        <v>2</v>
      </c>
      <c r="E119" s="2" t="s">
        <v>38</v>
      </c>
      <c r="F119" s="2">
        <v>485</v>
      </c>
      <c r="G119" s="30" t="s">
        <v>84</v>
      </c>
    </row>
    <row r="120" spans="2:7">
      <c r="B120" s="2" t="s">
        <v>43</v>
      </c>
      <c r="C120" s="2">
        <v>2021</v>
      </c>
      <c r="D120" s="2">
        <v>3</v>
      </c>
      <c r="E120" s="2" t="s">
        <v>34</v>
      </c>
      <c r="F120" s="3">
        <v>48500</v>
      </c>
      <c r="G120" s="30" t="s">
        <v>82</v>
      </c>
    </row>
    <row r="121" spans="2:7">
      <c r="B121" s="2" t="s">
        <v>43</v>
      </c>
      <c r="C121" s="2">
        <v>2021</v>
      </c>
      <c r="D121" s="2">
        <v>3</v>
      </c>
      <c r="E121" s="2" t="s">
        <v>35</v>
      </c>
      <c r="F121" s="3">
        <v>1124</v>
      </c>
      <c r="G121" s="30" t="s">
        <v>83</v>
      </c>
    </row>
    <row r="122" spans="2:7">
      <c r="B122" s="2" t="s">
        <v>43</v>
      </c>
      <c r="C122" s="2">
        <v>2021</v>
      </c>
      <c r="D122" s="2">
        <v>3</v>
      </c>
      <c r="E122" s="2" t="s">
        <v>36</v>
      </c>
      <c r="F122" s="3">
        <v>1685</v>
      </c>
      <c r="G122" s="30" t="s">
        <v>83</v>
      </c>
    </row>
    <row r="123" spans="2:7">
      <c r="B123" s="2" t="s">
        <v>43</v>
      </c>
      <c r="C123" s="2">
        <v>2021</v>
      </c>
      <c r="D123" s="2">
        <v>3</v>
      </c>
      <c r="E123" s="2" t="s">
        <v>37</v>
      </c>
      <c r="F123" s="3">
        <v>2247</v>
      </c>
      <c r="G123" s="30" t="s">
        <v>82</v>
      </c>
    </row>
    <row r="124" spans="2:7">
      <c r="B124" s="2" t="s">
        <v>43</v>
      </c>
      <c r="C124" s="2">
        <v>2021</v>
      </c>
      <c r="D124" s="2">
        <v>3</v>
      </c>
      <c r="E124" s="2" t="s">
        <v>38</v>
      </c>
      <c r="F124" s="2">
        <v>6300</v>
      </c>
      <c r="G124" s="30" t="s">
        <v>84</v>
      </c>
    </row>
    <row r="125" spans="2:7">
      <c r="B125" s="2" t="s">
        <v>43</v>
      </c>
      <c r="C125" s="2">
        <v>2021</v>
      </c>
      <c r="D125" s="2">
        <v>4</v>
      </c>
      <c r="E125" s="2" t="s">
        <v>34</v>
      </c>
      <c r="F125" s="3">
        <v>99000</v>
      </c>
      <c r="G125" s="30" t="s">
        <v>82</v>
      </c>
    </row>
    <row r="126" spans="2:7">
      <c r="B126" s="2" t="s">
        <v>43</v>
      </c>
      <c r="C126" s="2">
        <v>2021</v>
      </c>
      <c r="D126" s="2">
        <v>4</v>
      </c>
      <c r="E126" s="2" t="s">
        <v>35</v>
      </c>
      <c r="F126" s="2">
        <v>990</v>
      </c>
      <c r="G126" s="30" t="s">
        <v>83</v>
      </c>
    </row>
    <row r="127" spans="2:7">
      <c r="B127" s="2" t="s">
        <v>43</v>
      </c>
      <c r="C127" s="2">
        <v>2021</v>
      </c>
      <c r="D127" s="2">
        <v>4</v>
      </c>
      <c r="E127" s="2" t="s">
        <v>36</v>
      </c>
      <c r="F127" s="3">
        <v>1485</v>
      </c>
      <c r="G127" s="30" t="s">
        <v>83</v>
      </c>
    </row>
    <row r="128" spans="2:7">
      <c r="B128" s="2" t="s">
        <v>43</v>
      </c>
      <c r="C128" s="2">
        <v>2021</v>
      </c>
      <c r="D128" s="2">
        <v>4</v>
      </c>
      <c r="E128" s="2" t="s">
        <v>37</v>
      </c>
      <c r="F128" s="3">
        <v>1980</v>
      </c>
      <c r="G128" s="30" t="s">
        <v>82</v>
      </c>
    </row>
    <row r="129" spans="1:17">
      <c r="B129" s="2" t="s">
        <v>43</v>
      </c>
      <c r="C129" s="2">
        <v>2021</v>
      </c>
      <c r="D129" s="2">
        <v>4</v>
      </c>
      <c r="E129" s="2" t="s">
        <v>38</v>
      </c>
      <c r="F129" s="2">
        <v>544</v>
      </c>
      <c r="G129" s="30" t="s">
        <v>84</v>
      </c>
    </row>
    <row r="133" spans="1:17" ht="15.6">
      <c r="A133" s="21">
        <v>2</v>
      </c>
      <c r="B133" s="10" t="s">
        <v>45</v>
      </c>
      <c r="C133" s="10"/>
      <c r="D133" s="10"/>
      <c r="E133" s="10"/>
      <c r="F133" s="10"/>
      <c r="G133" s="10"/>
      <c r="H133" s="10"/>
      <c r="I133" s="10"/>
      <c r="J133" s="10"/>
      <c r="K133" s="10"/>
      <c r="L133" s="10"/>
      <c r="M133" s="10"/>
      <c r="N133" s="10"/>
      <c r="O133" s="10"/>
      <c r="P133" s="10"/>
      <c r="Q133" s="10"/>
    </row>
    <row r="135" spans="1:17">
      <c r="I135" s="85" t="s">
        <v>47</v>
      </c>
      <c r="J135" s="85"/>
      <c r="K135" s="85"/>
      <c r="L135" s="85"/>
    </row>
    <row r="136" spans="1:17">
      <c r="B136" s="74" t="s">
        <v>46</v>
      </c>
      <c r="C136" s="75"/>
      <c r="D136" s="75"/>
      <c r="E136" s="75"/>
      <c r="F136" s="76"/>
    </row>
    <row r="137" spans="1:17">
      <c r="B137" s="77"/>
      <c r="C137" s="78"/>
      <c r="D137" s="78"/>
      <c r="E137" s="78"/>
      <c r="F137" s="79"/>
    </row>
    <row r="138" spans="1:17">
      <c r="B138" s="77"/>
      <c r="C138" s="78"/>
      <c r="D138" s="78"/>
      <c r="E138" s="78"/>
      <c r="F138" s="79"/>
    </row>
    <row r="139" spans="1:17">
      <c r="B139" s="77"/>
      <c r="C139" s="78"/>
      <c r="D139" s="78"/>
      <c r="E139" s="78"/>
      <c r="F139" s="79"/>
    </row>
    <row r="140" spans="1:17">
      <c r="B140" s="80"/>
      <c r="C140" s="81"/>
      <c r="D140" s="81"/>
      <c r="E140" s="81"/>
      <c r="F140" s="82"/>
    </row>
  </sheetData>
  <mergeCells count="6">
    <mergeCell ref="B1:G2"/>
    <mergeCell ref="B136:F140"/>
    <mergeCell ref="J8:N8"/>
    <mergeCell ref="B7:E7"/>
    <mergeCell ref="B3:Q3"/>
    <mergeCell ref="I135:L135"/>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66792-2915-4AD7-9DB1-73C7CC266B50}">
  <dimension ref="A1:G36"/>
  <sheetViews>
    <sheetView showGridLines="0" topLeftCell="A7" workbookViewId="0">
      <selection activeCell="D9" sqref="D9"/>
    </sheetView>
  </sheetViews>
  <sheetFormatPr defaultColWidth="11.5546875" defaultRowHeight="14.4"/>
  <cols>
    <col min="1" max="1" width="20.88671875" bestFit="1" customWidth="1"/>
    <col min="2" max="2" width="9.6640625" bestFit="1" customWidth="1"/>
    <col min="3" max="3" width="10.88671875" bestFit="1" customWidth="1"/>
    <col min="4" max="4" width="8.88671875" bestFit="1" customWidth="1"/>
    <col min="5" max="5" width="9.88671875" bestFit="1" customWidth="1"/>
    <col min="6" max="7" width="8.88671875" bestFit="1" customWidth="1"/>
    <col min="8" max="8" width="11.6640625" bestFit="1" customWidth="1"/>
  </cols>
  <sheetData>
    <row r="1" spans="1:7">
      <c r="A1" s="46" t="s">
        <v>80</v>
      </c>
      <c r="B1" s="47">
        <v>2021</v>
      </c>
    </row>
    <row r="3" spans="1:7">
      <c r="A3" s="46" t="s">
        <v>92</v>
      </c>
      <c r="C3" s="46" t="s">
        <v>32</v>
      </c>
    </row>
    <row r="4" spans="1:7">
      <c r="A4" s="46" t="s">
        <v>30</v>
      </c>
      <c r="B4" s="46" t="s">
        <v>31</v>
      </c>
      <c r="C4" t="s">
        <v>34</v>
      </c>
      <c r="D4" t="s">
        <v>35</v>
      </c>
      <c r="E4" t="s">
        <v>37</v>
      </c>
      <c r="F4" t="s">
        <v>38</v>
      </c>
      <c r="G4" t="s">
        <v>36</v>
      </c>
    </row>
    <row r="5" spans="1:7">
      <c r="A5" t="s">
        <v>33</v>
      </c>
      <c r="B5">
        <v>3</v>
      </c>
      <c r="C5" s="49">
        <v>82000</v>
      </c>
      <c r="D5" s="49">
        <v>1124</v>
      </c>
      <c r="E5" s="49">
        <v>2247</v>
      </c>
      <c r="F5" s="49">
        <v>3200</v>
      </c>
      <c r="G5" s="49">
        <v>1685</v>
      </c>
    </row>
    <row r="6" spans="1:7">
      <c r="B6">
        <v>4</v>
      </c>
      <c r="C6" s="49">
        <v>99000</v>
      </c>
      <c r="D6" s="49">
        <v>990</v>
      </c>
      <c r="E6" s="49">
        <v>1980</v>
      </c>
      <c r="F6" s="49">
        <v>544</v>
      </c>
      <c r="G6" s="49">
        <v>1485</v>
      </c>
    </row>
    <row r="7" spans="1:7">
      <c r="A7" t="s">
        <v>93</v>
      </c>
      <c r="C7" s="49">
        <v>181000</v>
      </c>
      <c r="D7" s="49">
        <v>2114</v>
      </c>
      <c r="E7" s="49">
        <v>4227</v>
      </c>
      <c r="F7" s="49">
        <v>3744</v>
      </c>
      <c r="G7" s="49">
        <v>3170</v>
      </c>
    </row>
    <row r="8" spans="1:7">
      <c r="C8" s="49"/>
      <c r="D8" s="49"/>
      <c r="E8" s="49"/>
      <c r="F8" s="49"/>
      <c r="G8" s="49"/>
    </row>
    <row r="9" spans="1:7">
      <c r="A9" t="s">
        <v>39</v>
      </c>
      <c r="B9">
        <v>2</v>
      </c>
      <c r="C9" s="49"/>
      <c r="D9" s="49"/>
      <c r="E9" s="49">
        <v>2015</v>
      </c>
      <c r="F9" s="49">
        <v>485</v>
      </c>
      <c r="G9" s="49"/>
    </row>
    <row r="10" spans="1:7">
      <c r="B10">
        <v>3</v>
      </c>
      <c r="C10" s="49">
        <v>42000</v>
      </c>
      <c r="D10" s="49">
        <v>1124</v>
      </c>
      <c r="E10" s="49">
        <v>2247</v>
      </c>
      <c r="F10" s="49">
        <v>630</v>
      </c>
      <c r="G10" s="49">
        <v>1685</v>
      </c>
    </row>
    <row r="11" spans="1:7">
      <c r="B11">
        <v>4</v>
      </c>
      <c r="C11" s="49">
        <v>99000</v>
      </c>
      <c r="D11" s="49">
        <v>990</v>
      </c>
      <c r="E11" s="49">
        <v>1980</v>
      </c>
      <c r="F11" s="49">
        <v>544</v>
      </c>
      <c r="G11" s="49">
        <v>1485</v>
      </c>
    </row>
    <row r="12" spans="1:7">
      <c r="A12" t="s">
        <v>94</v>
      </c>
      <c r="C12" s="49">
        <v>141000</v>
      </c>
      <c r="D12" s="49">
        <v>2114</v>
      </c>
      <c r="E12" s="49">
        <v>6242</v>
      </c>
      <c r="F12" s="49">
        <v>1659</v>
      </c>
      <c r="G12" s="49">
        <v>3170</v>
      </c>
    </row>
    <row r="13" spans="1:7">
      <c r="C13" s="49"/>
      <c r="D13" s="49"/>
      <c r="E13" s="49"/>
      <c r="F13" s="49"/>
      <c r="G13" s="49"/>
    </row>
    <row r="14" spans="1:7">
      <c r="A14" t="s">
        <v>40</v>
      </c>
      <c r="B14">
        <v>1</v>
      </c>
      <c r="C14" s="49">
        <v>45000</v>
      </c>
      <c r="D14" s="49"/>
      <c r="E14" s="49"/>
      <c r="F14" s="49"/>
      <c r="G14" s="49"/>
    </row>
    <row r="15" spans="1:7">
      <c r="B15">
        <v>2</v>
      </c>
      <c r="C15" s="49"/>
      <c r="D15" s="49"/>
      <c r="E15" s="49">
        <v>2015</v>
      </c>
      <c r="F15" s="49">
        <v>485</v>
      </c>
      <c r="G15" s="49">
        <v>24300</v>
      </c>
    </row>
    <row r="16" spans="1:7">
      <c r="B16">
        <v>3</v>
      </c>
      <c r="C16" s="49">
        <v>71000</v>
      </c>
      <c r="D16" s="49">
        <v>1124</v>
      </c>
      <c r="E16" s="49">
        <v>2247</v>
      </c>
      <c r="F16" s="49">
        <v>630</v>
      </c>
      <c r="G16" s="49">
        <v>1685</v>
      </c>
    </row>
    <row r="17" spans="1:7">
      <c r="B17">
        <v>4</v>
      </c>
      <c r="C17" s="49">
        <v>99000</v>
      </c>
      <c r="D17" s="49">
        <v>990</v>
      </c>
      <c r="E17" s="49">
        <v>1980</v>
      </c>
      <c r="F17" s="49">
        <v>544</v>
      </c>
      <c r="G17" s="49">
        <v>44600</v>
      </c>
    </row>
    <row r="18" spans="1:7">
      <c r="A18" t="s">
        <v>95</v>
      </c>
      <c r="C18" s="49">
        <v>215000</v>
      </c>
      <c r="D18" s="49">
        <v>2114</v>
      </c>
      <c r="E18" s="49">
        <v>6242</v>
      </c>
      <c r="F18" s="49">
        <v>1659</v>
      </c>
      <c r="G18" s="49">
        <v>70585</v>
      </c>
    </row>
    <row r="19" spans="1:7">
      <c r="C19" s="49"/>
      <c r="D19" s="49"/>
      <c r="E19" s="49"/>
      <c r="F19" s="49"/>
      <c r="G19" s="49"/>
    </row>
    <row r="20" spans="1:7">
      <c r="A20" t="s">
        <v>41</v>
      </c>
      <c r="B20">
        <v>1</v>
      </c>
      <c r="C20" s="49">
        <v>55400</v>
      </c>
      <c r="D20" s="49">
        <v>1050</v>
      </c>
      <c r="E20" s="49"/>
      <c r="F20" s="49"/>
      <c r="G20" s="49"/>
    </row>
    <row r="21" spans="1:7">
      <c r="B21">
        <v>2</v>
      </c>
      <c r="C21" s="49"/>
      <c r="D21" s="49"/>
      <c r="E21" s="49">
        <v>2015</v>
      </c>
      <c r="F21" s="49">
        <v>485</v>
      </c>
      <c r="G21" s="49"/>
    </row>
    <row r="22" spans="1:7">
      <c r="B22">
        <v>3</v>
      </c>
      <c r="C22" s="49">
        <v>75300</v>
      </c>
      <c r="D22" s="49">
        <v>1124</v>
      </c>
      <c r="E22" s="49">
        <v>2247</v>
      </c>
      <c r="F22" s="49">
        <v>630</v>
      </c>
      <c r="G22" s="49">
        <v>1685</v>
      </c>
    </row>
    <row r="23" spans="1:7">
      <c r="B23">
        <v>4</v>
      </c>
      <c r="C23" s="49">
        <v>99000</v>
      </c>
      <c r="D23" s="49">
        <v>990</v>
      </c>
      <c r="E23" s="49">
        <v>1980</v>
      </c>
      <c r="F23" s="49">
        <v>544</v>
      </c>
      <c r="G23" s="49">
        <v>1485</v>
      </c>
    </row>
    <row r="24" spans="1:7">
      <c r="A24" t="s">
        <v>96</v>
      </c>
      <c r="C24" s="49">
        <v>229700</v>
      </c>
      <c r="D24" s="49">
        <v>3164</v>
      </c>
      <c r="E24" s="49">
        <v>6242</v>
      </c>
      <c r="F24" s="49">
        <v>1659</v>
      </c>
      <c r="G24" s="49">
        <v>3170</v>
      </c>
    </row>
    <row r="25" spans="1:7">
      <c r="C25" s="49"/>
      <c r="D25" s="49"/>
      <c r="E25" s="49"/>
      <c r="F25" s="49"/>
      <c r="G25" s="49"/>
    </row>
    <row r="26" spans="1:7">
      <c r="A26" t="s">
        <v>42</v>
      </c>
      <c r="B26">
        <v>2</v>
      </c>
      <c r="C26" s="49"/>
      <c r="D26" s="49"/>
      <c r="E26" s="49">
        <v>2015</v>
      </c>
      <c r="F26" s="49">
        <v>485</v>
      </c>
      <c r="G26" s="49"/>
    </row>
    <row r="27" spans="1:7">
      <c r="B27">
        <v>3</v>
      </c>
      <c r="C27" s="49">
        <v>74000</v>
      </c>
      <c r="D27" s="49">
        <v>1124</v>
      </c>
      <c r="E27" s="49">
        <v>2247</v>
      </c>
      <c r="F27" s="49">
        <v>630</v>
      </c>
      <c r="G27" s="49">
        <v>1685</v>
      </c>
    </row>
    <row r="28" spans="1:7">
      <c r="B28">
        <v>4</v>
      </c>
      <c r="C28" s="49">
        <v>99000</v>
      </c>
      <c r="D28" s="49">
        <v>990</v>
      </c>
      <c r="E28" s="49">
        <v>1980</v>
      </c>
      <c r="F28" s="49">
        <v>544</v>
      </c>
      <c r="G28" s="49">
        <v>1485</v>
      </c>
    </row>
    <row r="29" spans="1:7">
      <c r="A29" t="s">
        <v>97</v>
      </c>
      <c r="C29" s="49">
        <v>173000</v>
      </c>
      <c r="D29" s="49">
        <v>2114</v>
      </c>
      <c r="E29" s="49">
        <v>6242</v>
      </c>
      <c r="F29" s="49">
        <v>1659</v>
      </c>
      <c r="G29" s="49">
        <v>3170</v>
      </c>
    </row>
    <row r="30" spans="1:7">
      <c r="C30" s="49"/>
      <c r="D30" s="49"/>
      <c r="E30" s="49"/>
      <c r="F30" s="49"/>
      <c r="G30" s="49"/>
    </row>
    <row r="31" spans="1:7">
      <c r="A31" t="s">
        <v>43</v>
      </c>
      <c r="B31">
        <v>2</v>
      </c>
      <c r="C31" s="49"/>
      <c r="D31" s="49"/>
      <c r="E31" s="49"/>
      <c r="F31" s="49">
        <v>485</v>
      </c>
      <c r="G31" s="49"/>
    </row>
    <row r="32" spans="1:7">
      <c r="B32">
        <v>3</v>
      </c>
      <c r="C32" s="49">
        <v>48500</v>
      </c>
      <c r="D32" s="49">
        <v>1124</v>
      </c>
      <c r="E32" s="49">
        <v>2247</v>
      </c>
      <c r="F32" s="49">
        <v>6300</v>
      </c>
      <c r="G32" s="49">
        <v>1685</v>
      </c>
    </row>
    <row r="33" spans="1:7">
      <c r="B33">
        <v>4</v>
      </c>
      <c r="C33" s="49">
        <v>99000</v>
      </c>
      <c r="D33" s="49">
        <v>990</v>
      </c>
      <c r="E33" s="49">
        <v>1980</v>
      </c>
      <c r="F33" s="49">
        <v>544</v>
      </c>
      <c r="G33" s="49">
        <v>1485</v>
      </c>
    </row>
    <row r="34" spans="1:7">
      <c r="A34" t="s">
        <v>98</v>
      </c>
      <c r="C34" s="49">
        <v>147500</v>
      </c>
      <c r="D34" s="49">
        <v>2114</v>
      </c>
      <c r="E34" s="49">
        <v>4227</v>
      </c>
      <c r="F34" s="49">
        <v>7329</v>
      </c>
      <c r="G34" s="49">
        <v>3170</v>
      </c>
    </row>
    <row r="35" spans="1:7">
      <c r="C35" s="49"/>
      <c r="D35" s="49"/>
      <c r="E35" s="49"/>
      <c r="F35" s="49"/>
      <c r="G35" s="49"/>
    </row>
    <row r="36" spans="1:7">
      <c r="A36" t="s">
        <v>90</v>
      </c>
      <c r="C36" s="49">
        <v>1087200</v>
      </c>
      <c r="D36" s="49">
        <v>13734</v>
      </c>
      <c r="E36" s="49">
        <v>33422</v>
      </c>
      <c r="F36" s="49">
        <v>17709</v>
      </c>
      <c r="G36" s="49">
        <v>86435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59999389629810485"/>
  </sheetPr>
  <dimension ref="A1:Q4"/>
  <sheetViews>
    <sheetView showGridLines="0" zoomScale="85" zoomScaleNormal="85" workbookViewId="0">
      <selection activeCell="F42" sqref="F42"/>
    </sheetView>
  </sheetViews>
  <sheetFormatPr defaultColWidth="9.109375" defaultRowHeight="14.4"/>
  <cols>
    <col min="1" max="1" width="6.33203125" style="7" customWidth="1"/>
    <col min="2" max="2" width="12.5546875" style="7" bestFit="1" customWidth="1"/>
    <col min="3" max="3" width="16.33203125" style="7" bestFit="1" customWidth="1"/>
    <col min="4" max="4" width="12.5546875" style="7" bestFit="1" customWidth="1"/>
    <col min="5" max="5" width="16.33203125" style="7" customWidth="1"/>
    <col min="6" max="6" width="11.33203125" style="7" customWidth="1"/>
    <col min="7" max="7" width="16.44140625" style="7" customWidth="1"/>
    <col min="8" max="8" width="13.44140625" style="7" customWidth="1"/>
    <col min="9" max="9" width="18.33203125" style="7" bestFit="1" customWidth="1"/>
    <col min="10" max="10" width="16.44140625" style="7" bestFit="1" customWidth="1"/>
    <col min="11" max="11" width="12" style="7" customWidth="1"/>
    <col min="12" max="12" width="18.33203125" style="7" customWidth="1"/>
    <col min="13" max="13" width="12.5546875" style="7" bestFit="1" customWidth="1"/>
    <col min="14" max="14" width="16.33203125" style="7" bestFit="1" customWidth="1"/>
    <col min="15" max="16" width="9.109375" style="7"/>
    <col min="17" max="17" width="11.33203125" style="7" bestFit="1" customWidth="1"/>
    <col min="18" max="18" width="16.44140625" style="7" bestFit="1" customWidth="1"/>
    <col min="19" max="16384" width="9.109375" style="7"/>
  </cols>
  <sheetData>
    <row r="1" spans="1:17" customFormat="1" ht="18.75" customHeight="1">
      <c r="A1" s="34"/>
      <c r="B1" s="72" t="s">
        <v>78</v>
      </c>
      <c r="C1" s="72"/>
      <c r="D1" s="72"/>
      <c r="E1" s="72"/>
      <c r="F1" s="34"/>
      <c r="G1" s="34"/>
      <c r="H1" s="34"/>
      <c r="I1" s="34"/>
      <c r="J1" s="34"/>
      <c r="K1" s="34"/>
      <c r="L1" s="34"/>
      <c r="M1" s="10"/>
      <c r="N1" s="10"/>
    </row>
    <row r="2" spans="1:17" customFormat="1">
      <c r="A2" s="34"/>
      <c r="B2" s="72"/>
      <c r="C2" s="72"/>
      <c r="D2" s="72"/>
      <c r="E2" s="72"/>
      <c r="F2" s="34"/>
      <c r="G2" s="34"/>
      <c r="H2" s="34"/>
      <c r="I2" s="34"/>
      <c r="J2" s="34"/>
      <c r="K2" s="34"/>
      <c r="L2" s="34"/>
      <c r="M2" s="10"/>
      <c r="N2" s="10"/>
    </row>
    <row r="3" spans="1:17" customFormat="1" ht="18.75" customHeight="1">
      <c r="A3" s="86">
        <v>1</v>
      </c>
      <c r="B3" s="65" t="s">
        <v>85</v>
      </c>
      <c r="C3" s="65"/>
      <c r="D3" s="65"/>
      <c r="E3" s="65"/>
      <c r="F3" s="65"/>
      <c r="G3" s="65"/>
      <c r="H3" s="65"/>
      <c r="I3" s="65"/>
      <c r="J3" s="65"/>
      <c r="K3" s="65"/>
      <c r="L3" s="65"/>
      <c r="M3" s="35"/>
      <c r="N3" s="35"/>
      <c r="O3" s="4"/>
      <c r="P3" s="4"/>
      <c r="Q3" s="4"/>
    </row>
    <row r="4" spans="1:17" customFormat="1" ht="27" customHeight="1">
      <c r="A4" s="86"/>
      <c r="B4" s="65"/>
      <c r="C4" s="65"/>
      <c r="D4" s="65"/>
      <c r="E4" s="65"/>
      <c r="F4" s="65"/>
      <c r="G4" s="65"/>
      <c r="H4" s="65"/>
      <c r="I4" s="65"/>
      <c r="J4" s="65"/>
      <c r="K4" s="65"/>
      <c r="L4" s="65"/>
      <c r="M4" s="36"/>
      <c r="N4" s="36"/>
      <c r="O4" s="6"/>
      <c r="P4" s="6"/>
      <c r="Q4" s="6"/>
    </row>
  </sheetData>
  <mergeCells count="3">
    <mergeCell ref="B3:L4"/>
    <mergeCell ref="B1:E2"/>
    <mergeCell ref="A3:A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CE28B-436D-452B-9466-48E74187EA9C}">
  <dimension ref="A1:V47"/>
  <sheetViews>
    <sheetView showGridLines="0" tabSelected="1" zoomScale="70" zoomScaleNormal="70" workbookViewId="0">
      <selection activeCell="T15" sqref="T15"/>
    </sheetView>
  </sheetViews>
  <sheetFormatPr defaultColWidth="0" defaultRowHeight="14.4" zeroHeight="1"/>
  <cols>
    <col min="1" max="22" width="11.5546875" customWidth="1"/>
    <col min="23" max="16384" width="11.5546875" hidden="1"/>
  </cols>
  <sheetData>
    <row r="1" spans="1:22">
      <c r="A1" s="10"/>
      <c r="B1" s="10"/>
      <c r="C1" s="10"/>
      <c r="D1" s="10"/>
      <c r="E1" s="10"/>
      <c r="F1" s="10"/>
      <c r="G1" s="10"/>
      <c r="H1" s="10"/>
      <c r="I1" s="10"/>
      <c r="J1" s="10"/>
      <c r="K1" s="10"/>
      <c r="L1" s="10"/>
      <c r="M1" s="10"/>
      <c r="N1" s="10"/>
      <c r="O1" s="10"/>
      <c r="P1" s="10"/>
      <c r="Q1" s="10"/>
      <c r="R1" s="10"/>
      <c r="S1" s="10"/>
      <c r="T1" s="10"/>
      <c r="U1" s="10"/>
      <c r="V1" s="10"/>
    </row>
    <row r="2" spans="1:22">
      <c r="A2" s="10"/>
      <c r="B2" s="10"/>
      <c r="C2" s="10"/>
      <c r="D2" s="10"/>
      <c r="E2" s="10"/>
      <c r="F2" s="10"/>
      <c r="G2" s="10"/>
      <c r="H2" s="10"/>
      <c r="I2" s="10"/>
      <c r="J2" s="10"/>
      <c r="K2" s="10"/>
      <c r="L2" s="10"/>
      <c r="M2" s="10"/>
      <c r="N2" s="10"/>
      <c r="O2" s="10"/>
      <c r="P2" s="10"/>
      <c r="Q2" s="10"/>
      <c r="R2" s="10"/>
      <c r="S2" s="10"/>
      <c r="T2" s="10"/>
      <c r="U2" s="10"/>
      <c r="V2" s="10"/>
    </row>
    <row r="3" spans="1:22">
      <c r="A3" s="10"/>
      <c r="B3" s="10"/>
      <c r="C3" s="10"/>
      <c r="D3" s="10"/>
      <c r="E3" s="10"/>
      <c r="F3" s="10"/>
      <c r="G3" s="10"/>
      <c r="H3" s="10"/>
      <c r="I3" s="10"/>
      <c r="J3" s="10"/>
      <c r="K3" s="10"/>
      <c r="L3" s="10"/>
      <c r="M3" s="10"/>
      <c r="N3" s="10"/>
      <c r="O3" s="10"/>
      <c r="P3" s="10"/>
      <c r="Q3" s="10"/>
      <c r="R3" s="10"/>
      <c r="S3" s="10"/>
      <c r="T3" s="10"/>
      <c r="U3" s="10"/>
      <c r="V3" s="10"/>
    </row>
    <row r="4" spans="1:22">
      <c r="A4" s="10"/>
      <c r="B4" s="10"/>
      <c r="C4" s="10"/>
      <c r="D4" s="10"/>
      <c r="E4" s="10"/>
      <c r="F4" s="10"/>
      <c r="G4" s="10"/>
      <c r="H4" s="10"/>
      <c r="I4" s="10"/>
      <c r="J4" s="10"/>
      <c r="K4" s="10"/>
      <c r="L4" s="10"/>
      <c r="M4" s="10"/>
      <c r="N4" s="10"/>
      <c r="O4" s="10"/>
      <c r="P4" s="10"/>
      <c r="Q4" s="10"/>
      <c r="R4" s="10"/>
      <c r="S4" s="10"/>
      <c r="T4" s="10"/>
      <c r="U4" s="10"/>
      <c r="V4" s="10"/>
    </row>
    <row r="5" spans="1:22">
      <c r="A5" s="10"/>
      <c r="B5" s="10"/>
      <c r="C5" s="10"/>
      <c r="D5" s="10"/>
      <c r="E5" s="10"/>
      <c r="F5" s="10"/>
      <c r="G5" s="10"/>
      <c r="H5" s="10"/>
      <c r="I5" s="10"/>
      <c r="J5" s="10"/>
      <c r="K5" s="10"/>
      <c r="L5" s="10"/>
      <c r="M5" s="10"/>
      <c r="N5" s="10"/>
      <c r="O5" s="10"/>
      <c r="P5" s="10"/>
      <c r="Q5" s="10"/>
      <c r="R5" s="10"/>
      <c r="S5" s="10"/>
      <c r="T5" s="10"/>
      <c r="U5" s="10"/>
      <c r="V5" s="10"/>
    </row>
    <row r="6" spans="1:22">
      <c r="A6" s="10"/>
      <c r="B6" s="10"/>
      <c r="C6" s="10"/>
      <c r="D6" s="10"/>
      <c r="E6" s="10"/>
      <c r="F6" s="10"/>
      <c r="G6" s="10"/>
      <c r="H6" s="10"/>
      <c r="I6" s="10"/>
      <c r="J6" s="10"/>
      <c r="K6" s="10"/>
      <c r="L6" s="10"/>
      <c r="M6" s="10"/>
      <c r="N6" s="10"/>
      <c r="O6" s="10"/>
      <c r="P6" s="10"/>
      <c r="Q6" s="10"/>
      <c r="R6" s="10"/>
      <c r="S6" s="10"/>
      <c r="T6" s="10"/>
      <c r="U6" s="10"/>
      <c r="V6" s="10"/>
    </row>
    <row r="7" spans="1:22">
      <c r="A7" s="10"/>
      <c r="B7" s="10"/>
      <c r="C7" s="10"/>
      <c r="D7" s="10"/>
      <c r="E7" s="10"/>
      <c r="F7" s="10"/>
      <c r="G7" s="10"/>
      <c r="H7" s="10"/>
      <c r="I7" s="10"/>
      <c r="J7" s="10"/>
      <c r="K7" s="10"/>
      <c r="L7" s="10"/>
      <c r="M7" s="10"/>
      <c r="N7" s="10"/>
      <c r="O7" s="10"/>
      <c r="P7" s="10"/>
      <c r="Q7" s="10"/>
      <c r="R7" s="10"/>
      <c r="S7" s="10"/>
      <c r="T7" s="10"/>
      <c r="U7" s="10"/>
      <c r="V7" s="10"/>
    </row>
    <row r="8" spans="1:22">
      <c r="A8" s="10"/>
      <c r="B8" s="10"/>
      <c r="C8" s="10"/>
      <c r="D8" s="10"/>
      <c r="E8" s="10"/>
      <c r="F8" s="10"/>
      <c r="G8" s="10"/>
      <c r="H8" s="10"/>
      <c r="I8" s="10"/>
      <c r="J8" s="10"/>
      <c r="K8" s="10"/>
      <c r="L8" s="10"/>
      <c r="M8" s="10"/>
      <c r="N8" s="10"/>
      <c r="O8" s="10"/>
      <c r="P8" s="10"/>
      <c r="Q8" s="10"/>
      <c r="R8" s="10"/>
      <c r="S8" s="10"/>
      <c r="T8" s="10"/>
      <c r="U8" s="10"/>
      <c r="V8" s="10"/>
    </row>
    <row r="9" spans="1:22">
      <c r="A9" s="10"/>
      <c r="B9" s="10"/>
      <c r="C9" s="10"/>
      <c r="D9" s="10"/>
      <c r="E9" s="10"/>
      <c r="F9" s="10"/>
      <c r="G9" s="10"/>
      <c r="H9" s="10"/>
      <c r="I9" s="10"/>
      <c r="J9" s="10"/>
      <c r="K9" s="10"/>
      <c r="L9" s="10"/>
      <c r="M9" s="10"/>
      <c r="N9" s="10"/>
      <c r="O9" s="10"/>
      <c r="P9" s="10"/>
      <c r="Q9" s="10"/>
      <c r="R9" s="10"/>
      <c r="S9" s="10"/>
      <c r="T9" s="10"/>
      <c r="U9" s="10"/>
      <c r="V9" s="10"/>
    </row>
    <row r="10" spans="1:22">
      <c r="A10" s="10"/>
      <c r="B10" s="10"/>
      <c r="C10" s="10"/>
      <c r="D10" s="10"/>
      <c r="E10" s="10"/>
      <c r="F10" s="10"/>
      <c r="G10" s="10"/>
      <c r="H10" s="10"/>
      <c r="I10" s="10"/>
      <c r="J10" s="10"/>
      <c r="K10" s="10"/>
      <c r="L10" s="10"/>
      <c r="M10" s="10"/>
      <c r="N10" s="10"/>
      <c r="O10" s="10"/>
      <c r="P10" s="10"/>
      <c r="Q10" s="10"/>
      <c r="R10" s="10"/>
      <c r="S10" s="10"/>
      <c r="T10" s="10"/>
      <c r="U10" s="10"/>
      <c r="V10" s="10"/>
    </row>
    <row r="11" spans="1:22">
      <c r="A11" s="10"/>
      <c r="B11" s="10"/>
      <c r="C11" s="10"/>
      <c r="D11" s="10"/>
      <c r="E11" s="10"/>
      <c r="F11" s="10"/>
      <c r="G11" s="10"/>
      <c r="H11" s="10"/>
      <c r="I11" s="10"/>
      <c r="J11" s="10"/>
      <c r="K11" s="10"/>
      <c r="L11" s="10"/>
      <c r="M11" s="10"/>
      <c r="N11" s="10"/>
      <c r="O11" s="10"/>
      <c r="P11" s="10"/>
      <c r="Q11" s="10"/>
      <c r="R11" s="10"/>
      <c r="S11" s="10"/>
      <c r="T11" s="10"/>
      <c r="U11" s="10"/>
      <c r="V11" s="10"/>
    </row>
    <row r="12" spans="1:22">
      <c r="A12" s="10"/>
      <c r="B12" s="10"/>
      <c r="C12" s="10"/>
      <c r="D12" s="10"/>
      <c r="E12" s="10"/>
      <c r="F12" s="10"/>
      <c r="G12" s="10"/>
      <c r="H12" s="10"/>
      <c r="I12" s="10"/>
      <c r="J12" s="10"/>
      <c r="K12" s="10"/>
      <c r="L12" s="10"/>
      <c r="M12" s="10"/>
      <c r="N12" s="10"/>
      <c r="O12" s="10"/>
      <c r="P12" s="10"/>
      <c r="Q12" s="10"/>
      <c r="R12" s="10"/>
      <c r="S12" s="10"/>
      <c r="T12" s="10"/>
      <c r="U12" s="10"/>
      <c r="V12" s="10"/>
    </row>
    <row r="13" spans="1:22">
      <c r="A13" s="10"/>
      <c r="B13" s="10"/>
      <c r="C13" s="10"/>
      <c r="D13" s="10"/>
      <c r="E13" s="10"/>
      <c r="F13" s="10"/>
      <c r="G13" s="10"/>
      <c r="H13" s="10"/>
      <c r="I13" s="10"/>
      <c r="J13" s="10"/>
      <c r="K13" s="10"/>
      <c r="L13" s="10"/>
      <c r="M13" s="10"/>
      <c r="N13" s="10"/>
      <c r="O13" s="10"/>
      <c r="P13" s="10"/>
      <c r="Q13" s="10"/>
      <c r="R13" s="10"/>
      <c r="S13" s="10"/>
      <c r="T13" s="10"/>
      <c r="U13" s="10"/>
      <c r="V13" s="10"/>
    </row>
    <row r="14" spans="1:22">
      <c r="A14" s="10"/>
      <c r="B14" s="10"/>
      <c r="C14" s="10"/>
      <c r="D14" s="10"/>
      <c r="E14" s="10"/>
      <c r="F14" s="10"/>
      <c r="G14" s="10"/>
      <c r="H14" s="10"/>
      <c r="I14" s="10"/>
      <c r="J14" s="10"/>
      <c r="K14" s="10"/>
      <c r="L14" s="10"/>
      <c r="M14" s="10"/>
      <c r="N14" s="10"/>
      <c r="O14" s="10"/>
      <c r="P14" s="10"/>
      <c r="Q14" s="10"/>
      <c r="R14" s="10"/>
      <c r="S14" s="10"/>
      <c r="T14" s="10"/>
      <c r="U14" s="10"/>
      <c r="V14" s="10"/>
    </row>
    <row r="15" spans="1:22">
      <c r="A15" s="10"/>
      <c r="B15" s="10"/>
      <c r="C15" s="10"/>
      <c r="D15" s="10"/>
      <c r="E15" s="10"/>
      <c r="F15" s="10"/>
      <c r="G15" s="10"/>
      <c r="H15" s="10"/>
      <c r="I15" s="10"/>
      <c r="J15" s="10"/>
      <c r="K15" s="10"/>
      <c r="L15" s="10"/>
      <c r="M15" s="10"/>
      <c r="N15" s="10"/>
      <c r="O15" s="10"/>
      <c r="P15" s="10"/>
      <c r="Q15" s="10"/>
      <c r="R15" s="10"/>
      <c r="S15" s="10"/>
      <c r="T15" s="10"/>
      <c r="U15" s="10"/>
      <c r="V15" s="10"/>
    </row>
    <row r="16" spans="1:22">
      <c r="A16" s="10"/>
      <c r="B16" s="10"/>
      <c r="C16" s="10"/>
      <c r="D16" s="10"/>
      <c r="E16" s="10"/>
      <c r="F16" s="10"/>
      <c r="G16" s="10"/>
      <c r="H16" s="10"/>
      <c r="I16" s="10"/>
      <c r="J16" s="10"/>
      <c r="K16" s="10"/>
      <c r="L16" s="10"/>
      <c r="M16" s="10"/>
      <c r="N16" s="10"/>
      <c r="O16" s="10"/>
      <c r="P16" s="10"/>
      <c r="Q16" s="10"/>
      <c r="R16" s="10"/>
      <c r="S16" s="10"/>
      <c r="T16" s="10"/>
      <c r="U16" s="10"/>
      <c r="V16" s="10"/>
    </row>
    <row r="17" spans="1:22">
      <c r="A17" s="10"/>
      <c r="B17" s="10"/>
      <c r="C17" s="10"/>
      <c r="D17" s="10"/>
      <c r="E17" s="10"/>
      <c r="F17" s="10"/>
      <c r="G17" s="10"/>
      <c r="H17" s="10"/>
      <c r="I17" s="10"/>
      <c r="J17" s="10"/>
      <c r="K17" s="10"/>
      <c r="L17" s="10"/>
      <c r="M17" s="10"/>
      <c r="N17" s="10"/>
      <c r="O17" s="10"/>
      <c r="P17" s="10"/>
      <c r="Q17" s="10"/>
      <c r="R17" s="10"/>
      <c r="S17" s="10"/>
      <c r="T17" s="10"/>
      <c r="U17" s="10"/>
      <c r="V17" s="10"/>
    </row>
    <row r="18" spans="1:22">
      <c r="A18" s="10"/>
      <c r="B18" s="10"/>
      <c r="C18" s="10"/>
      <c r="D18" s="10"/>
      <c r="E18" s="10"/>
      <c r="F18" s="10"/>
      <c r="G18" s="10"/>
      <c r="H18" s="10"/>
      <c r="I18" s="10"/>
      <c r="J18" s="10"/>
      <c r="K18" s="10"/>
      <c r="L18" s="10"/>
      <c r="M18" s="10"/>
      <c r="N18" s="10"/>
      <c r="O18" s="10"/>
      <c r="P18" s="10"/>
      <c r="Q18" s="10"/>
      <c r="R18" s="10"/>
      <c r="S18" s="10"/>
      <c r="T18" s="10"/>
      <c r="U18" s="10"/>
      <c r="V18" s="10"/>
    </row>
    <row r="19" spans="1:22">
      <c r="A19" s="10"/>
      <c r="B19" s="10"/>
      <c r="C19" s="10"/>
      <c r="D19" s="10"/>
      <c r="E19" s="10"/>
      <c r="F19" s="10"/>
      <c r="G19" s="10"/>
      <c r="H19" s="10"/>
      <c r="I19" s="10"/>
      <c r="J19" s="10"/>
      <c r="K19" s="10"/>
      <c r="L19" s="10"/>
      <c r="M19" s="10"/>
      <c r="N19" s="10"/>
      <c r="O19" s="10"/>
      <c r="P19" s="10"/>
      <c r="Q19" s="10"/>
      <c r="R19" s="10"/>
      <c r="S19" s="10"/>
      <c r="T19" s="10"/>
      <c r="U19" s="10"/>
      <c r="V19" s="10"/>
    </row>
    <row r="20" spans="1:22">
      <c r="A20" s="10"/>
      <c r="B20" s="10"/>
      <c r="C20" s="10"/>
      <c r="D20" s="10"/>
      <c r="E20" s="10"/>
      <c r="F20" s="10"/>
      <c r="G20" s="10"/>
      <c r="H20" s="10"/>
      <c r="I20" s="10"/>
      <c r="J20" s="10"/>
      <c r="K20" s="10"/>
      <c r="L20" s="10"/>
      <c r="M20" s="10"/>
      <c r="N20" s="10"/>
      <c r="O20" s="10"/>
      <c r="P20" s="10"/>
      <c r="Q20" s="10"/>
      <c r="R20" s="10"/>
      <c r="S20" s="10"/>
      <c r="T20" s="10"/>
      <c r="U20" s="10"/>
      <c r="V20" s="10"/>
    </row>
    <row r="21" spans="1:22">
      <c r="A21" s="10"/>
      <c r="B21" s="10"/>
      <c r="C21" s="10"/>
      <c r="D21" s="10"/>
      <c r="E21" s="10"/>
      <c r="F21" s="10"/>
      <c r="G21" s="10"/>
      <c r="H21" s="10"/>
      <c r="I21" s="10"/>
      <c r="J21" s="10"/>
      <c r="K21" s="10"/>
      <c r="L21" s="10"/>
      <c r="M21" s="10"/>
      <c r="N21" s="10"/>
      <c r="O21" s="10"/>
      <c r="P21" s="10"/>
      <c r="Q21" s="10"/>
      <c r="R21" s="10"/>
      <c r="S21" s="10"/>
      <c r="T21" s="10"/>
      <c r="U21" s="10"/>
      <c r="V21" s="10"/>
    </row>
    <row r="22" spans="1:22">
      <c r="A22" s="10"/>
      <c r="B22" s="10"/>
      <c r="C22" s="10"/>
      <c r="D22" s="10"/>
      <c r="E22" s="10"/>
      <c r="F22" s="10"/>
      <c r="G22" s="10"/>
      <c r="H22" s="10"/>
      <c r="I22" s="10"/>
      <c r="J22" s="10"/>
      <c r="K22" s="10"/>
      <c r="L22" s="10"/>
      <c r="M22" s="10"/>
      <c r="N22" s="10"/>
      <c r="O22" s="10"/>
      <c r="P22" s="10"/>
      <c r="Q22" s="10"/>
      <c r="R22" s="10"/>
      <c r="S22" s="10"/>
      <c r="T22" s="10"/>
      <c r="U22" s="10"/>
      <c r="V22" s="10"/>
    </row>
    <row r="23" spans="1:22">
      <c r="A23" s="10"/>
      <c r="B23" s="10"/>
      <c r="C23" s="10"/>
      <c r="D23" s="10"/>
      <c r="E23" s="10"/>
      <c r="F23" s="10"/>
      <c r="G23" s="10"/>
      <c r="H23" s="10"/>
      <c r="I23" s="10"/>
      <c r="J23" s="10"/>
      <c r="K23" s="10"/>
      <c r="L23" s="10"/>
      <c r="M23" s="10"/>
      <c r="N23" s="10"/>
      <c r="O23" s="10"/>
      <c r="P23" s="10"/>
      <c r="Q23" s="10"/>
      <c r="R23" s="10"/>
      <c r="S23" s="10"/>
      <c r="T23" s="10"/>
      <c r="U23" s="10"/>
      <c r="V23" s="10"/>
    </row>
    <row r="24" spans="1:22">
      <c r="A24" s="10"/>
      <c r="B24" s="10"/>
      <c r="C24" s="10"/>
      <c r="D24" s="10"/>
      <c r="E24" s="10"/>
      <c r="F24" s="10"/>
      <c r="G24" s="10"/>
      <c r="H24" s="10"/>
      <c r="I24" s="10"/>
      <c r="J24" s="10"/>
      <c r="K24" s="10"/>
      <c r="L24" s="10"/>
      <c r="M24" s="10"/>
      <c r="N24" s="10"/>
      <c r="O24" s="10"/>
      <c r="P24" s="10"/>
      <c r="Q24" s="10"/>
      <c r="R24" s="10"/>
      <c r="S24" s="10"/>
      <c r="T24" s="10"/>
      <c r="U24" s="10"/>
      <c r="V24" s="10"/>
    </row>
    <row r="25" spans="1:22">
      <c r="A25" s="10"/>
      <c r="B25" s="10"/>
      <c r="C25" s="10"/>
      <c r="D25" s="10"/>
      <c r="E25" s="10"/>
      <c r="F25" s="10"/>
      <c r="G25" s="10"/>
      <c r="H25" s="10"/>
      <c r="I25" s="10"/>
      <c r="J25" s="10"/>
      <c r="K25" s="10"/>
      <c r="L25" s="10"/>
      <c r="M25" s="10"/>
      <c r="N25" s="10"/>
      <c r="O25" s="10"/>
      <c r="P25" s="10"/>
      <c r="Q25" s="10"/>
      <c r="R25" s="10"/>
      <c r="S25" s="10"/>
      <c r="T25" s="10"/>
      <c r="U25" s="10"/>
      <c r="V25" s="10"/>
    </row>
    <row r="26" spans="1:22">
      <c r="A26" s="10"/>
      <c r="B26" s="10"/>
      <c r="C26" s="10"/>
      <c r="D26" s="10"/>
      <c r="E26" s="10"/>
      <c r="F26" s="10"/>
      <c r="G26" s="10"/>
      <c r="H26" s="10"/>
      <c r="I26" s="10"/>
      <c r="J26" s="10"/>
      <c r="K26" s="10"/>
      <c r="L26" s="10"/>
      <c r="M26" s="10"/>
      <c r="N26" s="10"/>
      <c r="O26" s="10"/>
      <c r="P26" s="10"/>
      <c r="Q26" s="10"/>
      <c r="R26" s="10"/>
      <c r="S26" s="10"/>
      <c r="T26" s="10"/>
      <c r="U26" s="10"/>
      <c r="V26" s="10"/>
    </row>
    <row r="27" spans="1:22">
      <c r="A27" s="10"/>
      <c r="B27" s="10"/>
      <c r="C27" s="10"/>
      <c r="D27" s="10"/>
      <c r="E27" s="10"/>
      <c r="F27" s="10"/>
      <c r="G27" s="10"/>
      <c r="H27" s="10"/>
      <c r="I27" s="10"/>
      <c r="J27" s="10"/>
      <c r="K27" s="10"/>
      <c r="L27" s="10"/>
      <c r="M27" s="10"/>
      <c r="N27" s="10"/>
      <c r="O27" s="10"/>
      <c r="P27" s="10"/>
      <c r="Q27" s="10"/>
      <c r="R27" s="10"/>
      <c r="S27" s="10"/>
      <c r="T27" s="10"/>
      <c r="U27" s="10"/>
      <c r="V27" s="10"/>
    </row>
    <row r="28" spans="1:22">
      <c r="A28" s="10"/>
      <c r="B28" s="10"/>
      <c r="C28" s="10"/>
      <c r="D28" s="10"/>
      <c r="E28" s="10"/>
      <c r="F28" s="10"/>
      <c r="G28" s="10"/>
      <c r="H28" s="10"/>
      <c r="I28" s="10"/>
      <c r="J28" s="10"/>
      <c r="K28" s="10"/>
      <c r="L28" s="10"/>
      <c r="M28" s="10"/>
      <c r="N28" s="10"/>
      <c r="O28" s="10"/>
      <c r="P28" s="10"/>
      <c r="Q28" s="10"/>
      <c r="R28" s="10"/>
      <c r="S28" s="10"/>
      <c r="T28" s="10"/>
      <c r="U28" s="10"/>
      <c r="V28" s="10"/>
    </row>
    <row r="29" spans="1:22">
      <c r="A29" s="10"/>
      <c r="B29" s="10"/>
      <c r="C29" s="10"/>
      <c r="D29" s="10"/>
      <c r="E29" s="10"/>
      <c r="F29" s="10"/>
      <c r="G29" s="10"/>
      <c r="H29" s="10"/>
      <c r="I29" s="10"/>
      <c r="J29" s="10"/>
      <c r="K29" s="10"/>
      <c r="L29" s="10"/>
      <c r="M29" s="10"/>
      <c r="N29" s="10"/>
      <c r="O29" s="10"/>
      <c r="P29" s="10"/>
      <c r="Q29" s="10"/>
      <c r="R29" s="10"/>
      <c r="S29" s="10"/>
      <c r="T29" s="10"/>
      <c r="U29" s="10"/>
      <c r="V29" s="10"/>
    </row>
    <row r="30" spans="1:22">
      <c r="A30" s="10"/>
      <c r="B30" s="10"/>
      <c r="C30" s="10"/>
      <c r="D30" s="10"/>
      <c r="E30" s="10"/>
      <c r="F30" s="10"/>
      <c r="G30" s="10"/>
      <c r="H30" s="10"/>
      <c r="I30" s="10"/>
      <c r="J30" s="10"/>
      <c r="K30" s="10"/>
      <c r="L30" s="10"/>
      <c r="M30" s="10"/>
      <c r="N30" s="10"/>
      <c r="O30" s="10"/>
      <c r="P30" s="10"/>
      <c r="Q30" s="10"/>
      <c r="R30" s="10"/>
      <c r="S30" s="10"/>
      <c r="T30" s="10"/>
      <c r="U30" s="10"/>
      <c r="V30" s="10"/>
    </row>
    <row r="31" spans="1:22">
      <c r="A31" s="10"/>
      <c r="B31" s="10"/>
      <c r="C31" s="10"/>
      <c r="D31" s="10"/>
      <c r="E31" s="10"/>
      <c r="F31" s="10"/>
      <c r="G31" s="10"/>
      <c r="H31" s="10"/>
      <c r="I31" s="10"/>
      <c r="J31" s="10"/>
      <c r="K31" s="10"/>
      <c r="L31" s="10"/>
      <c r="M31" s="10"/>
      <c r="N31" s="10"/>
      <c r="O31" s="10"/>
      <c r="P31" s="10"/>
      <c r="Q31" s="10"/>
      <c r="R31" s="10"/>
      <c r="S31" s="10"/>
      <c r="T31" s="10"/>
      <c r="U31" s="10"/>
      <c r="V31" s="10"/>
    </row>
    <row r="32" spans="1:22">
      <c r="A32" s="10"/>
      <c r="B32" s="10"/>
      <c r="C32" s="10"/>
      <c r="D32" s="10"/>
      <c r="E32" s="10"/>
      <c r="F32" s="10"/>
      <c r="G32" s="10"/>
      <c r="H32" s="10"/>
      <c r="I32" s="10"/>
      <c r="J32" s="10"/>
      <c r="K32" s="10"/>
      <c r="L32" s="10"/>
      <c r="M32" s="10"/>
      <c r="N32" s="10"/>
      <c r="O32" s="10"/>
      <c r="P32" s="10"/>
      <c r="Q32" s="10"/>
      <c r="R32" s="10"/>
      <c r="S32" s="10"/>
      <c r="T32" s="10"/>
      <c r="U32" s="10"/>
      <c r="V32" s="10"/>
    </row>
    <row r="33" spans="1:22">
      <c r="A33" s="10"/>
      <c r="B33" s="10"/>
      <c r="C33" s="10"/>
      <c r="D33" s="10"/>
      <c r="E33" s="10"/>
      <c r="F33" s="10"/>
      <c r="G33" s="10"/>
      <c r="H33" s="10"/>
      <c r="I33" s="10"/>
      <c r="J33" s="10"/>
      <c r="K33" s="10"/>
      <c r="L33" s="10"/>
      <c r="M33" s="10"/>
      <c r="N33" s="10"/>
      <c r="O33" s="10"/>
      <c r="P33" s="10"/>
      <c r="Q33" s="10"/>
      <c r="R33" s="10"/>
      <c r="S33" s="10"/>
      <c r="T33" s="10"/>
      <c r="U33" s="10"/>
      <c r="V33" s="10"/>
    </row>
    <row r="34" spans="1:22">
      <c r="A34" s="10"/>
      <c r="B34" s="10"/>
      <c r="C34" s="10"/>
      <c r="D34" s="10"/>
      <c r="E34" s="10"/>
      <c r="F34" s="10"/>
      <c r="G34" s="10"/>
      <c r="H34" s="10"/>
      <c r="I34" s="10"/>
      <c r="J34" s="10"/>
      <c r="K34" s="10"/>
      <c r="L34" s="10"/>
      <c r="M34" s="10"/>
      <c r="N34" s="10"/>
      <c r="O34" s="10"/>
      <c r="P34" s="10"/>
      <c r="Q34" s="10"/>
      <c r="R34" s="10"/>
      <c r="S34" s="10"/>
      <c r="T34" s="10"/>
      <c r="U34" s="10"/>
      <c r="V34" s="10"/>
    </row>
    <row r="35" spans="1:22">
      <c r="A35" s="10"/>
      <c r="B35" s="10"/>
      <c r="C35" s="10"/>
      <c r="D35" s="10"/>
      <c r="E35" s="10"/>
      <c r="F35" s="10"/>
      <c r="G35" s="10"/>
      <c r="H35" s="10"/>
      <c r="I35" s="10"/>
      <c r="J35" s="10"/>
      <c r="K35" s="10"/>
      <c r="L35" s="10"/>
      <c r="M35" s="10"/>
      <c r="N35" s="10"/>
      <c r="O35" s="10"/>
      <c r="P35" s="10"/>
      <c r="Q35" s="10"/>
      <c r="R35" s="10"/>
      <c r="S35" s="10"/>
      <c r="T35" s="10"/>
      <c r="U35" s="10"/>
      <c r="V35" s="10"/>
    </row>
    <row r="36" spans="1:22">
      <c r="A36" s="10"/>
      <c r="B36" s="10"/>
      <c r="C36" s="10"/>
      <c r="D36" s="10"/>
      <c r="E36" s="10"/>
      <c r="F36" s="10"/>
      <c r="G36" s="10"/>
      <c r="H36" s="10"/>
      <c r="I36" s="10"/>
      <c r="J36" s="10"/>
      <c r="K36" s="10"/>
      <c r="L36" s="10"/>
      <c r="M36" s="10"/>
      <c r="N36" s="10"/>
      <c r="O36" s="10"/>
      <c r="P36" s="10"/>
      <c r="Q36" s="10"/>
      <c r="R36" s="10"/>
      <c r="S36" s="10"/>
      <c r="T36" s="10"/>
      <c r="U36" s="10"/>
      <c r="V36" s="10"/>
    </row>
    <row r="37" spans="1:22">
      <c r="A37" s="10"/>
      <c r="B37" s="10"/>
      <c r="C37" s="10"/>
      <c r="D37" s="10"/>
      <c r="E37" s="10"/>
      <c r="F37" s="10"/>
      <c r="G37" s="10"/>
      <c r="H37" s="10"/>
      <c r="I37" s="10"/>
      <c r="J37" s="10"/>
      <c r="K37" s="10"/>
      <c r="L37" s="10"/>
      <c r="M37" s="10"/>
      <c r="N37" s="10"/>
      <c r="O37" s="10"/>
      <c r="P37" s="10"/>
      <c r="Q37" s="10"/>
      <c r="R37" s="10"/>
      <c r="S37" s="10"/>
      <c r="T37" s="10"/>
      <c r="U37" s="10"/>
      <c r="V37" s="10"/>
    </row>
    <row r="38" spans="1:22">
      <c r="A38" s="10"/>
      <c r="B38" s="10"/>
      <c r="C38" s="10"/>
      <c r="D38" s="10"/>
      <c r="E38" s="10"/>
      <c r="F38" s="10"/>
      <c r="G38" s="10"/>
      <c r="H38" s="10"/>
      <c r="I38" s="10"/>
      <c r="J38" s="10"/>
      <c r="K38" s="10"/>
      <c r="L38" s="10"/>
      <c r="M38" s="10"/>
      <c r="N38" s="10"/>
      <c r="O38" s="10"/>
      <c r="P38" s="10"/>
      <c r="Q38" s="10"/>
      <c r="R38" s="10"/>
      <c r="S38" s="10"/>
      <c r="T38" s="10"/>
      <c r="U38" s="10"/>
      <c r="V38" s="10"/>
    </row>
    <row r="39" spans="1:22">
      <c r="A39" s="10"/>
      <c r="B39" s="10"/>
      <c r="C39" s="10"/>
      <c r="D39" s="10"/>
      <c r="E39" s="10"/>
      <c r="F39" s="10"/>
      <c r="G39" s="10"/>
      <c r="H39" s="10"/>
      <c r="I39" s="10"/>
      <c r="J39" s="10"/>
      <c r="K39" s="10"/>
      <c r="L39" s="10"/>
      <c r="M39" s="10"/>
      <c r="N39" s="10"/>
      <c r="O39" s="10"/>
      <c r="P39" s="10"/>
      <c r="Q39" s="10"/>
      <c r="R39" s="10"/>
      <c r="S39" s="10"/>
      <c r="T39" s="10"/>
      <c r="U39" s="10"/>
      <c r="V39" s="10"/>
    </row>
    <row r="40" spans="1:22">
      <c r="A40" s="10"/>
      <c r="B40" s="10"/>
      <c r="C40" s="10"/>
      <c r="D40" s="10"/>
      <c r="E40" s="10"/>
      <c r="F40" s="10"/>
      <c r="G40" s="10"/>
      <c r="H40" s="10"/>
      <c r="I40" s="10"/>
      <c r="J40" s="10"/>
      <c r="K40" s="10"/>
      <c r="L40" s="10"/>
      <c r="M40" s="10"/>
      <c r="N40" s="10"/>
      <c r="O40" s="10"/>
      <c r="P40" s="10"/>
      <c r="Q40" s="10"/>
      <c r="R40" s="10"/>
      <c r="S40" s="10"/>
      <c r="T40" s="10"/>
      <c r="U40" s="10"/>
      <c r="V40" s="10"/>
    </row>
    <row r="41" spans="1:22">
      <c r="A41" s="10"/>
      <c r="B41" s="10"/>
      <c r="C41" s="10"/>
      <c r="D41" s="10"/>
      <c r="E41" s="10"/>
      <c r="F41" s="10"/>
      <c r="G41" s="10"/>
      <c r="H41" s="10"/>
      <c r="I41" s="10"/>
      <c r="J41" s="10"/>
      <c r="K41" s="10"/>
      <c r="L41" s="10"/>
      <c r="M41" s="10"/>
      <c r="N41" s="10"/>
      <c r="O41" s="10"/>
      <c r="P41" s="10"/>
      <c r="Q41" s="10"/>
      <c r="R41" s="10"/>
      <c r="S41" s="10"/>
      <c r="T41" s="10"/>
      <c r="U41" s="10"/>
      <c r="V41" s="10"/>
    </row>
    <row r="42" spans="1:22">
      <c r="A42" s="10"/>
      <c r="B42" s="10"/>
      <c r="C42" s="10"/>
      <c r="D42" s="10"/>
      <c r="E42" s="10"/>
      <c r="F42" s="10"/>
      <c r="G42" s="10"/>
      <c r="H42" s="10"/>
      <c r="I42" s="10"/>
      <c r="J42" s="10"/>
      <c r="K42" s="10"/>
      <c r="L42" s="10"/>
      <c r="M42" s="10"/>
      <c r="N42" s="10"/>
      <c r="O42" s="10"/>
      <c r="P42" s="10"/>
      <c r="Q42" s="10"/>
      <c r="R42" s="10"/>
      <c r="S42" s="10"/>
      <c r="T42" s="10"/>
      <c r="U42" s="10"/>
      <c r="V42" s="10"/>
    </row>
    <row r="43" spans="1:22">
      <c r="A43" s="10"/>
      <c r="B43" s="10"/>
      <c r="C43" s="10"/>
      <c r="D43" s="10"/>
      <c r="E43" s="10"/>
      <c r="F43" s="10"/>
      <c r="G43" s="10"/>
      <c r="H43" s="10"/>
      <c r="I43" s="10"/>
      <c r="J43" s="10"/>
      <c r="K43" s="10"/>
      <c r="L43" s="10"/>
      <c r="M43" s="10"/>
      <c r="N43" s="10"/>
      <c r="O43" s="10"/>
      <c r="P43" s="10"/>
      <c r="Q43" s="10"/>
      <c r="R43" s="10"/>
      <c r="S43" s="10"/>
      <c r="T43" s="10"/>
      <c r="U43" s="10"/>
      <c r="V43" s="10"/>
    </row>
    <row r="44" spans="1:22">
      <c r="A44" s="10"/>
      <c r="B44" s="10"/>
      <c r="C44" s="10"/>
      <c r="D44" s="10"/>
      <c r="E44" s="10"/>
      <c r="F44" s="10"/>
      <c r="G44" s="10"/>
      <c r="H44" s="10"/>
      <c r="I44" s="10"/>
      <c r="J44" s="10"/>
      <c r="K44" s="10"/>
      <c r="L44" s="10"/>
      <c r="M44" s="10"/>
      <c r="N44" s="10"/>
      <c r="O44" s="10"/>
      <c r="P44" s="10"/>
      <c r="Q44" s="10"/>
      <c r="R44" s="10"/>
      <c r="S44" s="10"/>
      <c r="T44" s="10"/>
      <c r="U44" s="10"/>
      <c r="V44" s="10"/>
    </row>
    <row r="45" spans="1:22">
      <c r="A45" s="10"/>
      <c r="B45" s="10"/>
      <c r="C45" s="10"/>
      <c r="D45" s="10"/>
      <c r="E45" s="10"/>
      <c r="F45" s="10"/>
      <c r="G45" s="10"/>
      <c r="H45" s="10"/>
      <c r="I45" s="10"/>
      <c r="J45" s="10"/>
      <c r="K45" s="10"/>
      <c r="L45" s="10"/>
      <c r="M45" s="10"/>
      <c r="N45" s="10"/>
      <c r="O45" s="10"/>
      <c r="P45" s="10"/>
      <c r="Q45" s="10"/>
      <c r="R45" s="10"/>
      <c r="S45" s="10"/>
      <c r="T45" s="10"/>
      <c r="U45" s="10"/>
      <c r="V45" s="10"/>
    </row>
    <row r="46" spans="1:22">
      <c r="A46" s="10"/>
      <c r="B46" s="10"/>
      <c r="C46" s="10"/>
      <c r="D46" s="10"/>
      <c r="E46" s="10"/>
      <c r="F46" s="10"/>
      <c r="G46" s="10"/>
      <c r="H46" s="10"/>
      <c r="I46" s="10"/>
      <c r="J46" s="10"/>
      <c r="K46" s="10"/>
      <c r="L46" s="10"/>
      <c r="M46" s="10"/>
      <c r="N46" s="10"/>
      <c r="O46" s="10"/>
      <c r="P46" s="10"/>
      <c r="Q46" s="10"/>
      <c r="R46" s="10"/>
      <c r="S46" s="10"/>
      <c r="T46" s="10"/>
      <c r="U46" s="10"/>
      <c r="V46" s="10"/>
    </row>
    <row r="47" spans="1:22">
      <c r="A47" s="10"/>
      <c r="B47" s="10"/>
      <c r="C47" s="10"/>
      <c r="D47" s="10"/>
      <c r="E47" s="10"/>
      <c r="F47" s="10"/>
      <c r="G47" s="10"/>
      <c r="H47" s="10"/>
      <c r="I47" s="10"/>
      <c r="J47" s="10"/>
      <c r="K47" s="10"/>
      <c r="L47" s="10"/>
      <c r="M47" s="10"/>
      <c r="N47" s="10"/>
      <c r="O47" s="10"/>
      <c r="P47" s="10"/>
      <c r="Q47" s="10"/>
      <c r="R47" s="10"/>
      <c r="S47" s="10"/>
      <c r="T47" s="10"/>
      <c r="U47" s="10"/>
      <c r="V47"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22545-17A5-4C9C-973A-93D550A91F60}">
  <dimension ref="A1:B8"/>
  <sheetViews>
    <sheetView workbookViewId="0">
      <selection activeCell="B4" sqref="B4"/>
    </sheetView>
  </sheetViews>
  <sheetFormatPr defaultColWidth="11.5546875" defaultRowHeight="14.4"/>
  <cols>
    <col min="1" max="1" width="16.5546875" bestFit="1" customWidth="1"/>
    <col min="2" max="2" width="20.88671875" bestFit="1" customWidth="1"/>
  </cols>
  <sheetData>
    <row r="1" spans="1:2">
      <c r="A1" s="46" t="s">
        <v>91</v>
      </c>
      <c r="B1" t="s">
        <v>92</v>
      </c>
    </row>
    <row r="2" spans="1:2">
      <c r="A2" s="47" t="s">
        <v>33</v>
      </c>
      <c r="B2" s="48">
        <v>356461</v>
      </c>
    </row>
    <row r="3" spans="1:2">
      <c r="A3" s="47" t="s">
        <v>39</v>
      </c>
      <c r="B3" s="48">
        <v>299112</v>
      </c>
    </row>
    <row r="4" spans="1:2">
      <c r="A4" s="47" t="s">
        <v>40</v>
      </c>
      <c r="B4" s="48">
        <v>396341</v>
      </c>
    </row>
    <row r="5" spans="1:2">
      <c r="A5" s="47" t="s">
        <v>41</v>
      </c>
      <c r="B5" s="48">
        <v>371562</v>
      </c>
    </row>
    <row r="6" spans="1:2">
      <c r="A6" s="47" t="s">
        <v>42</v>
      </c>
      <c r="B6" s="48">
        <v>360112</v>
      </c>
    </row>
    <row r="7" spans="1:2">
      <c r="A7" s="47" t="s">
        <v>43</v>
      </c>
      <c r="B7" s="48">
        <v>315621</v>
      </c>
    </row>
    <row r="8" spans="1:2">
      <c r="A8" s="47" t="s">
        <v>90</v>
      </c>
      <c r="B8" s="48">
        <v>2099209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82DBE-0CE5-44D9-B1F1-C151ACE0C806}">
  <dimension ref="A3:D8"/>
  <sheetViews>
    <sheetView workbookViewId="0">
      <selection activeCell="A3" sqref="A3:C7"/>
    </sheetView>
  </sheetViews>
  <sheetFormatPr defaultColWidth="11.5546875" defaultRowHeight="14.4"/>
  <cols>
    <col min="1" max="1" width="20.88671875" bestFit="1" customWidth="1"/>
    <col min="2" max="2" width="21.44140625" bestFit="1" customWidth="1"/>
    <col min="3" max="3" width="11.5546875" bestFit="1" customWidth="1"/>
    <col min="4" max="4" width="11.88671875" bestFit="1" customWidth="1"/>
  </cols>
  <sheetData>
    <row r="3" spans="1:4">
      <c r="A3" s="46" t="s">
        <v>92</v>
      </c>
      <c r="B3" s="46" t="s">
        <v>89</v>
      </c>
    </row>
    <row r="4" spans="1:4">
      <c r="A4" s="46" t="s">
        <v>91</v>
      </c>
      <c r="B4">
        <v>2020</v>
      </c>
      <c r="C4">
        <v>2021</v>
      </c>
      <c r="D4" t="s">
        <v>90</v>
      </c>
    </row>
    <row r="5" spans="1:4">
      <c r="A5" s="47" t="s">
        <v>82</v>
      </c>
      <c r="B5" s="48">
        <v>771180</v>
      </c>
      <c r="C5" s="48">
        <v>1120622</v>
      </c>
      <c r="D5" s="48">
        <v>1891802</v>
      </c>
    </row>
    <row r="6" spans="1:4">
      <c r="A6" s="47" t="s">
        <v>83</v>
      </c>
      <c r="B6" s="48">
        <v>73731</v>
      </c>
      <c r="C6" s="48">
        <v>100169</v>
      </c>
      <c r="D6" s="48">
        <v>173900</v>
      </c>
    </row>
    <row r="7" spans="1:4">
      <c r="A7" s="47" t="s">
        <v>84</v>
      </c>
      <c r="B7" s="48">
        <v>15798</v>
      </c>
      <c r="C7" s="48">
        <v>17709</v>
      </c>
      <c r="D7" s="48">
        <v>33507</v>
      </c>
    </row>
    <row r="8" spans="1:4">
      <c r="A8" s="47" t="s">
        <v>90</v>
      </c>
      <c r="B8" s="48">
        <v>860709</v>
      </c>
      <c r="C8" s="48">
        <v>1238500</v>
      </c>
      <c r="D8" s="48">
        <v>2099209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26781-ECD9-416D-92A7-F22227BDEF1C}">
  <dimension ref="A3:B9"/>
  <sheetViews>
    <sheetView workbookViewId="0">
      <selection activeCell="J12" sqref="J12"/>
    </sheetView>
  </sheetViews>
  <sheetFormatPr defaultColWidth="11.5546875" defaultRowHeight="14.4"/>
  <cols>
    <col min="1" max="1" width="16.5546875" bestFit="1" customWidth="1"/>
    <col min="2" max="2" width="20.88671875" bestFit="1" customWidth="1"/>
  </cols>
  <sheetData>
    <row r="3" spans="1:2">
      <c r="A3" s="46" t="s">
        <v>91</v>
      </c>
      <c r="B3" t="s">
        <v>92</v>
      </c>
    </row>
    <row r="4" spans="1:2">
      <c r="A4" s="47" t="s">
        <v>34</v>
      </c>
      <c r="B4" s="48">
        <v>1841750</v>
      </c>
    </row>
    <row r="5" spans="1:2">
      <c r="A5" s="47" t="s">
        <v>35</v>
      </c>
      <c r="B5" s="48">
        <v>26232</v>
      </c>
    </row>
    <row r="6" spans="1:2">
      <c r="A6" s="47" t="s">
        <v>37</v>
      </c>
      <c r="B6" s="48">
        <v>50052</v>
      </c>
    </row>
    <row r="7" spans="1:2">
      <c r="A7" s="47" t="s">
        <v>38</v>
      </c>
      <c r="B7" s="48">
        <v>33507</v>
      </c>
    </row>
    <row r="8" spans="1:2">
      <c r="A8" s="47" t="s">
        <v>36</v>
      </c>
      <c r="B8" s="48">
        <v>147668</v>
      </c>
    </row>
    <row r="9" spans="1:2">
      <c r="A9" s="47" t="s">
        <v>90</v>
      </c>
      <c r="B9" s="48">
        <v>2099209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D718E-A2E3-4C10-B15C-AE70A840A064}">
  <dimension ref="A3:B6"/>
  <sheetViews>
    <sheetView workbookViewId="0">
      <selection activeCell="B4" sqref="B4"/>
    </sheetView>
  </sheetViews>
  <sheetFormatPr defaultColWidth="11.5546875" defaultRowHeight="14.4"/>
  <cols>
    <col min="1" max="1" width="16.5546875" bestFit="1" customWidth="1"/>
    <col min="2" max="2" width="20.88671875" bestFit="1" customWidth="1"/>
  </cols>
  <sheetData>
    <row r="3" spans="1:2">
      <c r="A3" s="46" t="s">
        <v>91</v>
      </c>
      <c r="B3" t="s">
        <v>92</v>
      </c>
    </row>
    <row r="4" spans="1:2">
      <c r="A4" s="47">
        <v>2020</v>
      </c>
      <c r="B4" s="48">
        <v>860709</v>
      </c>
    </row>
    <row r="5" spans="1:2">
      <c r="A5" s="47">
        <v>2021</v>
      </c>
      <c r="B5" s="48">
        <v>1238500</v>
      </c>
    </row>
    <row r="6" spans="1:2">
      <c r="A6" s="47" t="s">
        <v>90</v>
      </c>
      <c r="B6" s="48">
        <v>2099209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C1C644-68C6-448E-949D-3E3C08479DA8}">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Instrucciones</vt:lpstr>
      <vt:lpstr>Prueba 1</vt:lpstr>
      <vt:lpstr>Prueba 2</vt:lpstr>
      <vt:lpstr>Prueba 3</vt:lpstr>
      <vt:lpstr>Tablas Dinamicas</vt:lpstr>
      <vt:lpstr>Prueba 4</vt:lpstr>
      <vt:lpstr>Dashboard</vt:lpstr>
      <vt:lpstr>TD1</vt:lpstr>
      <vt:lpstr>TD2</vt:lpstr>
      <vt:lpstr>TD3</vt:lpstr>
      <vt:lpstr>TD4</vt:lpstr>
      <vt:lpstr>'Prueba 1'!Print_Area</vt:lpstr>
    </vt:vector>
  </TitlesOfParts>
  <Company>Clorox Services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Solano1</dc:creator>
  <cp:lastModifiedBy>Rdouglas</cp:lastModifiedBy>
  <cp:lastPrinted>2014-07-11T05:12:53Z</cp:lastPrinted>
  <dcterms:created xsi:type="dcterms:W3CDTF">2014-07-11T02:36:43Z</dcterms:created>
  <dcterms:modified xsi:type="dcterms:W3CDTF">2022-05-26T02:51:17Z</dcterms:modified>
</cp:coreProperties>
</file>